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46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39.xml" ContentType="application/vnd.openxmlformats-officedocument.spreadsheetml.worksheet+xml"/>
  <Override PartName="/xl/worksheets/sheet44.xml" ContentType="application/vnd.openxmlformats-officedocument.spreadsheetml.worksheet+xml"/>
  <Override PartName="/xl/worksheets/sheet37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0.xml" ContentType="application/vnd.openxmlformats-officedocument.spreadsheetml.worksheet+xml"/>
  <Override PartName="/xl/worksheets/sheet38.xml" ContentType="application/vnd.openxmlformats-officedocument.spreadsheetml.worksheet+xml"/>
  <Override PartName="/xl/worksheets/sheet22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2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IND\SEBI Reports\2018-2019\Oct\ISIN\Final\"/>
    </mc:Choice>
  </mc:AlternateContent>
  <bookViews>
    <workbookView xWindow="0" yWindow="0" windowWidth="28800" windowHeight="11925" tabRatio="937"/>
  </bookViews>
  <sheets>
    <sheet name="TIVF" sheetId="35" r:id="rId1"/>
    <sheet name="FIUS" sheetId="36" r:id="rId2"/>
    <sheet name="FITX" sheetId="37" r:id="rId3"/>
    <sheet name="FITF" sheetId="38" r:id="rId4"/>
    <sheet name="FISMF" sheetId="39" r:id="rId5"/>
    <sheet name="FIPF" sheetId="40" r:id="rId6"/>
    <sheet name="FIOF" sheetId="41" r:id="rId7"/>
    <sheet name="FIMAS" sheetId="42" r:id="rId8"/>
    <sheet name="FIIF-NSE" sheetId="43" r:id="rId9"/>
    <sheet name="FIFOF-50's+" sheetId="44" r:id="rId10"/>
    <sheet name="FIFOF-50's" sheetId="45" r:id="rId11"/>
    <sheet name="FIFOF-40's" sheetId="46" r:id="rId12"/>
    <sheet name="FIFOF-30's" sheetId="47" r:id="rId13"/>
    <sheet name="FIFOF-20's" sheetId="48" r:id="rId14"/>
    <sheet name="FIFEF" sheetId="49" r:id="rId15"/>
    <sheet name="FIEIF" sheetId="50" r:id="rId16"/>
    <sheet name="FIEF" sheetId="51" r:id="rId17"/>
    <sheet name="FIEAF" sheetId="52" r:id="rId18"/>
    <sheet name="FIBF" sheetId="53" r:id="rId19"/>
    <sheet name="FF" sheetId="54" r:id="rId20"/>
    <sheet name="FEGF" sheetId="55" r:id="rId21"/>
    <sheet name="FBIF" sheetId="56" r:id="rId22"/>
    <sheet name="FAEF" sheetId="57" r:id="rId23"/>
    <sheet name="FIESF" sheetId="34" r:id="rId24"/>
    <sheet name="FIEHF" sheetId="7" r:id="rId25"/>
    <sheet name="FIPP" sheetId="12" r:id="rId26"/>
    <sheet name="FIDHY" sheetId="6" r:id="rId27"/>
    <sheet name="TIIOF" sheetId="33" r:id="rId28"/>
    <sheet name="FIUBF" sheetId="15" r:id="rId29"/>
    <sheet name="FISTIP" sheetId="14" r:id="rId30"/>
    <sheet name="FISF" sheetId="13" r:id="rId31"/>
    <sheet name="FILF" sheetId="11" r:id="rId32"/>
    <sheet name="FILDF" sheetId="10" r:id="rId33"/>
    <sheet name="FIGSF" sheetId="9" r:id="rId34"/>
    <sheet name="FIFRF" sheetId="8" r:id="rId35"/>
    <sheet name="FIDA" sheetId="5" r:id="rId36"/>
    <sheet name="FICRF" sheetId="4" r:id="rId37"/>
    <sheet name="FICDF" sheetId="3" r:id="rId38"/>
    <sheet name="FBPF" sheetId="2" r:id="rId39"/>
    <sheet name="FMPS4F" sheetId="32" r:id="rId40"/>
    <sheet name="FMPS4E" sheetId="31" r:id="rId41"/>
    <sheet name="FMPS4D" sheetId="30" r:id="rId42"/>
    <sheet name="FMPS4C" sheetId="29" r:id="rId43"/>
    <sheet name="FMPS4B" sheetId="28" r:id="rId44"/>
    <sheet name="FMPS4A" sheetId="27" r:id="rId45"/>
    <sheet name="FMPS3F" sheetId="26" r:id="rId46"/>
    <sheet name="FMPS3E" sheetId="25" r:id="rId47"/>
    <sheet name="FMPS3D" sheetId="24" r:id="rId48"/>
    <sheet name="FMPS3C" sheetId="23" r:id="rId49"/>
    <sheet name="FMPS3B" sheetId="22" r:id="rId50"/>
    <sheet name="FMPS3A" sheetId="21" r:id="rId51"/>
    <sheet name="FMPS2C" sheetId="20" r:id="rId52"/>
    <sheet name="FMPS2B" sheetId="19" r:id="rId53"/>
    <sheet name="FMPS2A" sheetId="18" r:id="rId54"/>
    <sheet name="FMPS1B" sheetId="17" r:id="rId55"/>
    <sheet name="FMPS1A" sheetId="16" r:id="rId56"/>
    <sheet name="Sheet1" sheetId="1" r:id="rId57"/>
  </sheets>
  <definedNames>
    <definedName name="_xlnm._FilterDatabase" localSheetId="22" hidden="1">FAEF!$J$21:$O$57</definedName>
    <definedName name="_xlnm._FilterDatabase" localSheetId="23" hidden="1">FIESF!$A$7:$G$57</definedName>
    <definedName name="_xlnm._FilterDatabase" localSheetId="5" hidden="1">FIPF!$K$7:$K$66</definedName>
    <definedName name="_xlnm._FilterDatabase" localSheetId="4" hidden="1">FISMF!$J$7:$J$84</definedName>
    <definedName name="_xlnm._FilterDatabase" localSheetId="3" hidden="1">FITF!$A$31:$F$35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8" i="57" l="1"/>
  <c r="F60" i="57" s="1"/>
  <c r="F64" i="57" s="1"/>
  <c r="E58" i="57"/>
  <c r="E60" i="57" s="1"/>
  <c r="E64" i="57" s="1"/>
  <c r="F19" i="57"/>
  <c r="E19" i="57"/>
  <c r="F44" i="56"/>
  <c r="F48" i="56" s="1"/>
  <c r="E44" i="56"/>
  <c r="E48" i="56" s="1"/>
  <c r="F42" i="56"/>
  <c r="E42" i="56"/>
  <c r="E7" i="55"/>
  <c r="E11" i="55" s="1"/>
  <c r="D7" i="55"/>
  <c r="D11" i="55" s="1"/>
  <c r="E8" i="54"/>
  <c r="E10" i="54" s="1"/>
  <c r="E14" i="54" s="1"/>
  <c r="D8" i="54"/>
  <c r="D10" i="54" s="1"/>
  <c r="D14" i="54" s="1"/>
  <c r="F51" i="53"/>
  <c r="F55" i="53" s="1"/>
  <c r="F49" i="53"/>
  <c r="E49" i="53"/>
  <c r="E51" i="53" s="1"/>
  <c r="E55" i="53" s="1"/>
  <c r="F68" i="52"/>
  <c r="E68" i="52"/>
  <c r="F64" i="52"/>
  <c r="E64" i="52"/>
  <c r="F59" i="52"/>
  <c r="F70" i="52" s="1"/>
  <c r="F74" i="52" s="1"/>
  <c r="E59" i="52"/>
  <c r="E70" i="52" s="1"/>
  <c r="E74" i="52" s="1"/>
  <c r="F64" i="51"/>
  <c r="E64" i="51"/>
  <c r="F58" i="51"/>
  <c r="F66" i="51" s="1"/>
  <c r="F70" i="51" s="1"/>
  <c r="E58" i="51"/>
  <c r="E66" i="51" s="1"/>
  <c r="E70" i="51" s="1"/>
  <c r="F61" i="50"/>
  <c r="E61" i="50"/>
  <c r="F37" i="50"/>
  <c r="F63" i="50" s="1"/>
  <c r="F67" i="50" s="1"/>
  <c r="E37" i="50"/>
  <c r="E63" i="50" s="1"/>
  <c r="E67" i="50" s="1"/>
  <c r="F39" i="49"/>
  <c r="E39" i="49"/>
  <c r="F35" i="49"/>
  <c r="F41" i="49" s="1"/>
  <c r="F45" i="49" s="1"/>
  <c r="E35" i="49"/>
  <c r="E41" i="49" s="1"/>
  <c r="E45" i="49" s="1"/>
  <c r="E13" i="48"/>
  <c r="E17" i="48" s="1"/>
  <c r="E11" i="48"/>
  <c r="D11" i="48"/>
  <c r="D13" i="48" s="1"/>
  <c r="D17" i="48" s="1"/>
  <c r="E11" i="47"/>
  <c r="E13" i="47" s="1"/>
  <c r="E17" i="47" s="1"/>
  <c r="D11" i="47"/>
  <c r="D13" i="47" s="1"/>
  <c r="D17" i="47" s="1"/>
  <c r="E13" i="46"/>
  <c r="E17" i="46" s="1"/>
  <c r="D13" i="46"/>
  <c r="D17" i="46" s="1"/>
  <c r="E11" i="46"/>
  <c r="D11" i="46"/>
  <c r="E11" i="45"/>
  <c r="E13" i="45" s="1"/>
  <c r="E17" i="45" s="1"/>
  <c r="D11" i="45"/>
  <c r="D13" i="45" s="1"/>
  <c r="D17" i="45" s="1"/>
  <c r="E10" i="44"/>
  <c r="E12" i="44" s="1"/>
  <c r="E16" i="44" s="1"/>
  <c r="D10" i="44"/>
  <c r="D12" i="44" s="1"/>
  <c r="D16" i="44" s="1"/>
  <c r="F58" i="43"/>
  <c r="F60" i="43" s="1"/>
  <c r="F64" i="43" s="1"/>
  <c r="E58" i="43"/>
  <c r="E60" i="43" s="1"/>
  <c r="E64" i="43" s="1"/>
  <c r="E12" i="42"/>
  <c r="E16" i="42" s="1"/>
  <c r="D12" i="42"/>
  <c r="D16" i="42" s="1"/>
  <c r="E10" i="42"/>
  <c r="D10" i="42"/>
  <c r="F51" i="41"/>
  <c r="E51" i="41"/>
  <c r="F42" i="41"/>
  <c r="F53" i="41" s="1"/>
  <c r="F57" i="41" s="1"/>
  <c r="E42" i="41"/>
  <c r="E53" i="41" s="1"/>
  <c r="E57" i="41" s="1"/>
  <c r="F76" i="40"/>
  <c r="E76" i="40"/>
  <c r="F72" i="40"/>
  <c r="E72" i="40"/>
  <c r="F66" i="40"/>
  <c r="F78" i="40" s="1"/>
  <c r="F82" i="40" s="1"/>
  <c r="E66" i="40"/>
  <c r="E78" i="40" s="1"/>
  <c r="E82" i="40" s="1"/>
  <c r="F86" i="39"/>
  <c r="F90" i="39" s="1"/>
  <c r="E86" i="39"/>
  <c r="E90" i="39" s="1"/>
  <c r="F84" i="39"/>
  <c r="E84" i="39"/>
  <c r="N78" i="39"/>
  <c r="F41" i="38"/>
  <c r="E41" i="38"/>
  <c r="F37" i="38"/>
  <c r="E37" i="38"/>
  <c r="F28" i="38"/>
  <c r="E28" i="38"/>
  <c r="F24" i="38"/>
  <c r="F43" i="38" s="1"/>
  <c r="F47" i="38" s="1"/>
  <c r="E24" i="38"/>
  <c r="E43" i="38" s="1"/>
  <c r="E47" i="38" s="1"/>
  <c r="F69" i="37"/>
  <c r="E69" i="37"/>
  <c r="F63" i="37"/>
  <c r="F71" i="37" s="1"/>
  <c r="F75" i="37" s="1"/>
  <c r="E63" i="37"/>
  <c r="E71" i="37" s="1"/>
  <c r="E75" i="37" s="1"/>
  <c r="E10" i="36"/>
  <c r="D10" i="36"/>
  <c r="F39" i="35"/>
  <c r="F41" i="35" s="1"/>
  <c r="F45" i="35" s="1"/>
  <c r="E39" i="35"/>
  <c r="E41" i="35" s="1"/>
  <c r="E45" i="35" s="1"/>
  <c r="F36" i="6" l="1"/>
  <c r="E36" i="6"/>
  <c r="E71" i="33"/>
  <c r="F71" i="33"/>
  <c r="F43" i="33"/>
  <c r="E43" i="33"/>
  <c r="E100" i="15"/>
  <c r="F42" i="11"/>
  <c r="E42" i="11"/>
  <c r="E83" i="10"/>
  <c r="F83" i="10"/>
  <c r="F46" i="10"/>
  <c r="E46" i="10"/>
  <c r="E109" i="10"/>
  <c r="F109" i="10"/>
  <c r="F93" i="10"/>
  <c r="E93" i="10"/>
  <c r="E13" i="8"/>
  <c r="E29" i="8"/>
  <c r="E21" i="8"/>
  <c r="F60" i="6"/>
  <c r="E60" i="6"/>
  <c r="F72" i="4"/>
  <c r="E72" i="4"/>
  <c r="F117" i="4"/>
  <c r="E117" i="4"/>
  <c r="E65" i="3"/>
  <c r="F65" i="3"/>
  <c r="F26" i="2" l="1"/>
  <c r="E26" i="2"/>
  <c r="F21" i="2"/>
  <c r="E21" i="2"/>
  <c r="F105" i="5" l="1"/>
  <c r="E105" i="5"/>
  <c r="F69" i="7"/>
  <c r="E69" i="7"/>
  <c r="F63" i="12"/>
  <c r="E63" i="12"/>
  <c r="F155" i="14"/>
  <c r="E155" i="14"/>
  <c r="E85" i="15"/>
  <c r="E57" i="34" l="1"/>
  <c r="F57" i="34"/>
  <c r="G57" i="34"/>
  <c r="B101" i="34" s="1"/>
  <c r="E67" i="34"/>
  <c r="F67" i="34"/>
  <c r="E71" i="34"/>
  <c r="F71" i="34"/>
  <c r="E76" i="34"/>
  <c r="F76" i="34"/>
  <c r="F78" i="34" l="1"/>
  <c r="F83" i="34" s="1"/>
  <c r="E78" i="34"/>
  <c r="E83" i="34" s="1"/>
  <c r="F77" i="33"/>
  <c r="F26" i="32"/>
  <c r="F16" i="32"/>
  <c r="F20" i="32"/>
  <c r="E20" i="32"/>
  <c r="E16" i="32"/>
  <c r="F26" i="31"/>
  <c r="F20" i="31"/>
  <c r="E20" i="31"/>
  <c r="F28" i="30"/>
  <c r="F22" i="30"/>
  <c r="F18" i="30"/>
  <c r="E22" i="30"/>
  <c r="E18" i="30"/>
  <c r="F27" i="29"/>
  <c r="F21" i="29"/>
  <c r="E21" i="29"/>
  <c r="F30" i="28"/>
  <c r="F24" i="28"/>
  <c r="E24" i="28"/>
  <c r="F29" i="27"/>
  <c r="F23" i="27"/>
  <c r="E23" i="27"/>
  <c r="F31" i="26"/>
  <c r="F21" i="26"/>
  <c r="F25" i="26"/>
  <c r="E25" i="26"/>
  <c r="E21" i="26"/>
  <c r="F33" i="25"/>
  <c r="F22" i="25"/>
  <c r="F27" i="25"/>
  <c r="E27" i="25"/>
  <c r="E22" i="25"/>
  <c r="F30" i="24"/>
  <c r="F20" i="24"/>
  <c r="F24" i="24"/>
  <c r="E24" i="24"/>
  <c r="E20" i="24"/>
  <c r="F33" i="23"/>
  <c r="F27" i="23"/>
  <c r="F22" i="23"/>
  <c r="E27" i="23"/>
  <c r="E22" i="23"/>
  <c r="F32" i="22"/>
  <c r="F26" i="22"/>
  <c r="E26" i="22"/>
  <c r="F21" i="22"/>
  <c r="E21" i="22"/>
  <c r="F31" i="21"/>
  <c r="F25" i="21"/>
  <c r="E25" i="21"/>
  <c r="F20" i="21"/>
  <c r="E20" i="21"/>
  <c r="F33" i="20"/>
  <c r="F27" i="20"/>
  <c r="F22" i="20"/>
  <c r="E27" i="20"/>
  <c r="E22" i="20"/>
  <c r="F32" i="19"/>
  <c r="F26" i="19"/>
  <c r="F22" i="19"/>
  <c r="E26" i="19"/>
  <c r="E22" i="19"/>
  <c r="F37" i="18"/>
  <c r="F31" i="18"/>
  <c r="F26" i="18"/>
  <c r="E31" i="18"/>
  <c r="E26" i="18"/>
  <c r="F28" i="17"/>
  <c r="F22" i="17"/>
  <c r="E22" i="17"/>
  <c r="F18" i="17"/>
  <c r="E18" i="17"/>
  <c r="F28" i="16"/>
  <c r="F18" i="16"/>
  <c r="F22" i="16"/>
  <c r="E22" i="16"/>
  <c r="E18" i="16"/>
  <c r="E127" i="15"/>
  <c r="E52" i="15"/>
  <c r="F161" i="14"/>
  <c r="F88" i="14"/>
  <c r="E88" i="14"/>
  <c r="F36" i="13"/>
  <c r="F30" i="13"/>
  <c r="F14" i="13"/>
  <c r="E30" i="13"/>
  <c r="E14" i="13"/>
  <c r="F74" i="12"/>
  <c r="F42" i="12"/>
  <c r="F68" i="12"/>
  <c r="E68" i="12"/>
  <c r="E42" i="12"/>
  <c r="F48" i="11"/>
  <c r="F17" i="11"/>
  <c r="E17" i="11"/>
  <c r="F10" i="11"/>
  <c r="E10" i="11"/>
  <c r="F115" i="10"/>
  <c r="F15" i="9"/>
  <c r="F9" i="9"/>
  <c r="E9" i="9"/>
  <c r="E25" i="8"/>
  <c r="F84" i="7"/>
  <c r="F64" i="7"/>
  <c r="F47" i="7"/>
  <c r="F78" i="7"/>
  <c r="E78" i="7"/>
  <c r="F73" i="7"/>
  <c r="E73" i="7"/>
  <c r="E64" i="7"/>
  <c r="E47" i="7"/>
  <c r="F71" i="6"/>
  <c r="F65" i="6"/>
  <c r="E65" i="6"/>
  <c r="F111" i="5"/>
  <c r="F56" i="5"/>
  <c r="E56" i="5"/>
  <c r="F127" i="4"/>
  <c r="F121" i="4"/>
  <c r="E121" i="4"/>
  <c r="F76" i="3"/>
  <c r="F70" i="3"/>
  <c r="F55" i="3"/>
  <c r="E70" i="3"/>
  <c r="E55" i="3"/>
  <c r="F36" i="2"/>
  <c r="F30" i="2"/>
  <c r="E30" i="2"/>
  <c r="E32" i="8" l="1"/>
  <c r="E129" i="15"/>
  <c r="E36" i="8" l="1"/>
  <c r="E133" i="15"/>
  <c r="F34" i="8" l="1"/>
  <c r="F24" i="8"/>
  <c r="F25" i="8" s="1"/>
  <c r="F28" i="8"/>
  <c r="F29" i="8" s="1"/>
  <c r="F12" i="8"/>
  <c r="F10" i="8"/>
  <c r="F8" i="8"/>
  <c r="F11" i="8"/>
  <c r="F18" i="8"/>
  <c r="F9" i="8"/>
  <c r="F20" i="8"/>
  <c r="F19" i="8"/>
  <c r="F17" i="8"/>
  <c r="F123" i="15"/>
  <c r="F115" i="15"/>
  <c r="F107" i="15"/>
  <c r="F96" i="15"/>
  <c r="F84" i="15"/>
  <c r="F76" i="15"/>
  <c r="F68" i="15"/>
  <c r="F60" i="15"/>
  <c r="F11" i="15"/>
  <c r="F19" i="15"/>
  <c r="F27" i="15"/>
  <c r="F35" i="15"/>
  <c r="F43" i="15"/>
  <c r="F51" i="15"/>
  <c r="F124" i="15"/>
  <c r="F69" i="15"/>
  <c r="F122" i="15"/>
  <c r="F114" i="15"/>
  <c r="F106" i="15"/>
  <c r="F95" i="15"/>
  <c r="F83" i="15"/>
  <c r="F75" i="15"/>
  <c r="F67" i="15"/>
  <c r="F59" i="15"/>
  <c r="F12" i="15"/>
  <c r="F20" i="15"/>
  <c r="F28" i="15"/>
  <c r="F36" i="15"/>
  <c r="F44" i="15"/>
  <c r="F108" i="15"/>
  <c r="F10" i="15"/>
  <c r="F121" i="15"/>
  <c r="F113" i="15"/>
  <c r="F105" i="15"/>
  <c r="F94" i="15"/>
  <c r="F82" i="15"/>
  <c r="F74" i="15"/>
  <c r="F66" i="15"/>
  <c r="F58" i="15"/>
  <c r="F13" i="15"/>
  <c r="F21" i="15"/>
  <c r="F29" i="15"/>
  <c r="F37" i="15"/>
  <c r="F45" i="15"/>
  <c r="F89" i="15"/>
  <c r="F18" i="15"/>
  <c r="F120" i="15"/>
  <c r="F112" i="15"/>
  <c r="F104" i="15"/>
  <c r="F93" i="15"/>
  <c r="F81" i="15"/>
  <c r="F73" i="15"/>
  <c r="F65" i="15"/>
  <c r="F57" i="15"/>
  <c r="F14" i="15"/>
  <c r="F22" i="15"/>
  <c r="F30" i="15"/>
  <c r="F38" i="15"/>
  <c r="F46" i="15"/>
  <c r="F8" i="15"/>
  <c r="F97" i="15"/>
  <c r="F42" i="15"/>
  <c r="F119" i="15"/>
  <c r="F111" i="15"/>
  <c r="F103" i="15"/>
  <c r="F92" i="15"/>
  <c r="F80" i="15"/>
  <c r="F72" i="15"/>
  <c r="F64" i="15"/>
  <c r="F56" i="15"/>
  <c r="F15" i="15"/>
  <c r="F23" i="15"/>
  <c r="F31" i="15"/>
  <c r="F39" i="15"/>
  <c r="F47" i="15"/>
  <c r="F77" i="15"/>
  <c r="F34" i="15"/>
  <c r="F126" i="15"/>
  <c r="F118" i="15"/>
  <c r="F110" i="15"/>
  <c r="F99" i="15"/>
  <c r="F91" i="15"/>
  <c r="F79" i="15"/>
  <c r="F71" i="15"/>
  <c r="F63" i="15"/>
  <c r="F55" i="15"/>
  <c r="F16" i="15"/>
  <c r="F24" i="15"/>
  <c r="F32" i="15"/>
  <c r="F40" i="15"/>
  <c r="F48" i="15"/>
  <c r="F26" i="15"/>
  <c r="F125" i="15"/>
  <c r="F117" i="15"/>
  <c r="F109" i="15"/>
  <c r="F98" i="15"/>
  <c r="F90" i="15"/>
  <c r="F78" i="15"/>
  <c r="F70" i="15"/>
  <c r="F62" i="15"/>
  <c r="F9" i="15"/>
  <c r="F17" i="15"/>
  <c r="F25" i="15"/>
  <c r="F33" i="15"/>
  <c r="F41" i="15"/>
  <c r="F49" i="15"/>
  <c r="F116" i="15"/>
  <c r="F61" i="15"/>
  <c r="F50" i="15"/>
  <c r="F13" i="8" l="1"/>
  <c r="F21" i="8"/>
  <c r="F85" i="15"/>
  <c r="F100" i="15"/>
  <c r="F52" i="15"/>
  <c r="F127" i="15"/>
  <c r="F32" i="8" l="1"/>
  <c r="F129" i="15"/>
  <c r="F36" i="8" l="1"/>
  <c r="F133" i="15"/>
</calcChain>
</file>

<file path=xl/sharedStrings.xml><?xml version="1.0" encoding="utf-8"?>
<sst xmlns="http://schemas.openxmlformats.org/spreadsheetml/2006/main" count="7598" uniqueCount="1805">
  <si>
    <t>ISIN Number</t>
  </si>
  <si>
    <t>Instrument Name</t>
  </si>
  <si>
    <t>Rating</t>
  </si>
  <si>
    <t>Quantity</t>
  </si>
  <si>
    <t xml:space="preserve">Market Value(Rs. in Lakhs) </t>
  </si>
  <si>
    <t>% to Net Assets</t>
  </si>
  <si>
    <t>Debt Instruments</t>
  </si>
  <si>
    <t>(a) Listed / awaiting listing on Stock Exchanges</t>
  </si>
  <si>
    <t>INE053F07942</t>
  </si>
  <si>
    <t>CRISIL AAA</t>
  </si>
  <si>
    <t>INE020B08AF2</t>
  </si>
  <si>
    <t>INE053T07026</t>
  </si>
  <si>
    <t>IND AAA</t>
  </si>
  <si>
    <t>INE976G08064</t>
  </si>
  <si>
    <t>ICRA AA-</t>
  </si>
  <si>
    <t>INE556F08JI1</t>
  </si>
  <si>
    <t>CARE AAA</t>
  </si>
  <si>
    <t>INE848E07799</t>
  </si>
  <si>
    <t>INE090A08TW2</t>
  </si>
  <si>
    <t>CARE AA+</t>
  </si>
  <si>
    <t>INE906B07FE6</t>
  </si>
  <si>
    <t>INE134E08IN2</t>
  </si>
  <si>
    <t>INE514E08FL5</t>
  </si>
  <si>
    <t>ICRA AA+</t>
  </si>
  <si>
    <t>INE667A08104</t>
  </si>
  <si>
    <t>CARE AA-</t>
  </si>
  <si>
    <t>INE752E07LT4</t>
  </si>
  <si>
    <t>INE752E07NN3</t>
  </si>
  <si>
    <t>Total</t>
  </si>
  <si>
    <t>Money Market Instruments</t>
  </si>
  <si>
    <t>Certificate of Deposit</t>
  </si>
  <si>
    <t>INE238A16Z65</t>
  </si>
  <si>
    <t>CRISIL A1+</t>
  </si>
  <si>
    <t>Commercial Paper</t>
  </si>
  <si>
    <t>INE801J14025</t>
  </si>
  <si>
    <t>Call, Cash &amp; Other Assets</t>
  </si>
  <si>
    <t>Net Asset</t>
  </si>
  <si>
    <t>** Non - Traded / Thinly Traded Scrips</t>
  </si>
  <si>
    <t>Note</t>
  </si>
  <si>
    <t>a) NAV at the beginning and at the end of the Half-year ended 31Oct2018</t>
  </si>
  <si>
    <t>NAV as on 30-Apr-2018</t>
  </si>
  <si>
    <t>NAV as on 31-Oct-2018</t>
  </si>
  <si>
    <t>Direct Dividend</t>
  </si>
  <si>
    <t>Direct Growth</t>
  </si>
  <si>
    <t>Dividend</t>
  </si>
  <si>
    <t>Growth</t>
  </si>
  <si>
    <t>b) Dividends declared during the Half - year ended 31-Oct-2018</t>
  </si>
  <si>
    <t>Nil</t>
  </si>
  <si>
    <t>c) Average Maturity as on 31-Oct-2018</t>
  </si>
  <si>
    <r>
      <t>Franklin India Banking &amp; PSU Debt Fund As of -31Oc</t>
    </r>
    <r>
      <rPr>
        <b/>
        <sz val="8"/>
        <color theme="1"/>
        <rFont val="Arial"/>
        <family val="2"/>
      </rPr>
      <t>t2018</t>
    </r>
  </si>
  <si>
    <t>INE941D08065</t>
  </si>
  <si>
    <t>INE040A08377</t>
  </si>
  <si>
    <t>CRISIL AA+</t>
  </si>
  <si>
    <t>INE641O08035</t>
  </si>
  <si>
    <t>INE020B08AN6</t>
  </si>
  <si>
    <t>INE134E08IH4</t>
  </si>
  <si>
    <t>INE438A07144</t>
  </si>
  <si>
    <t>INE115A07FQ0</t>
  </si>
  <si>
    <t>INE752E07MZ9</t>
  </si>
  <si>
    <t>INE115A07GH7</t>
  </si>
  <si>
    <t>INE110L07070</t>
  </si>
  <si>
    <t>INE941D07125</t>
  </si>
  <si>
    <t>INE110L08011</t>
  </si>
  <si>
    <t>CRISIL AAA(SO)</t>
  </si>
  <si>
    <t>INE261F08AI7</t>
  </si>
  <si>
    <t>INE001A07RA1</t>
  </si>
  <si>
    <t>INE261F08AL1</t>
  </si>
  <si>
    <t>INE434A08067</t>
  </si>
  <si>
    <t>CRISIL AA-</t>
  </si>
  <si>
    <t>INE752E07NJ1</t>
  </si>
  <si>
    <t>INE090A08UB4</t>
  </si>
  <si>
    <t>INE434A08083</t>
  </si>
  <si>
    <t>INE623B07107</t>
  </si>
  <si>
    <t>INE481G08057</t>
  </si>
  <si>
    <t>INE296A07ON7</t>
  </si>
  <si>
    <t>INE756I07CD9</t>
  </si>
  <si>
    <t>INE752E07MI5</t>
  </si>
  <si>
    <t>INE916DA7MX1</t>
  </si>
  <si>
    <t>INE261F08477</t>
  </si>
  <si>
    <t>INE110L07112</t>
  </si>
  <si>
    <t>INE134E08IW3</t>
  </si>
  <si>
    <t>INE134E08JM2</t>
  </si>
  <si>
    <t>INE848E07815</t>
  </si>
  <si>
    <t>INE020B08AO4</t>
  </si>
  <si>
    <t>INE053F09HR2</t>
  </si>
  <si>
    <t>INE476M07BR8</t>
  </si>
  <si>
    <t>ICRA AAA</t>
  </si>
  <si>
    <t>INE020B08AS5</t>
  </si>
  <si>
    <t>INE861G08035</t>
  </si>
  <si>
    <t>INE115A07IO9</t>
  </si>
  <si>
    <t>INE031A08590</t>
  </si>
  <si>
    <t>INE261F08956</t>
  </si>
  <si>
    <t>INE115A07MT0</t>
  </si>
  <si>
    <t>(b) Privately Placed / Unlisted</t>
  </si>
  <si>
    <t>INE964Q07012</t>
  </si>
  <si>
    <t>CARE A+(SO)</t>
  </si>
  <si>
    <t>INE445K07106</t>
  </si>
  <si>
    <t>CARE AA(SO)</t>
  </si>
  <si>
    <t>INE003S07189</t>
  </si>
  <si>
    <t>CARE A+</t>
  </si>
  <si>
    <t>INE445K07031</t>
  </si>
  <si>
    <t>INE458U07025</t>
  </si>
  <si>
    <t>CARE AAA(SO)</t>
  </si>
  <si>
    <t>INE458U07033</t>
  </si>
  <si>
    <t>INE720G08082</t>
  </si>
  <si>
    <t>ICRA A-</t>
  </si>
  <si>
    <t>Government Securities</t>
  </si>
  <si>
    <t>IN0020160050</t>
  </si>
  <si>
    <t>SOVEREIGN</t>
  </si>
  <si>
    <t>IN2920150306</t>
  </si>
  <si>
    <t>*</t>
  </si>
  <si>
    <t>* Less Than 0.01 %</t>
  </si>
  <si>
    <t>Direct Quarterly Dividend</t>
  </si>
  <si>
    <r>
      <t>Franklin India Corporate Debt Fund As of -31Oct201</t>
    </r>
    <r>
      <rPr>
        <b/>
        <sz val="8"/>
        <color theme="1"/>
        <rFont val="Arial"/>
        <family val="2"/>
      </rPr>
      <t>8</t>
    </r>
  </si>
  <si>
    <t>Franklin India Credit Risk Fund As of -31Oct2018</t>
  </si>
  <si>
    <t>INE669E08318</t>
  </si>
  <si>
    <t>CARE AA</t>
  </si>
  <si>
    <t>INE295J08022</t>
  </si>
  <si>
    <t>INE01E708032</t>
  </si>
  <si>
    <t>CRISIL A+(SO)</t>
  </si>
  <si>
    <t>INE205A07030</t>
  </si>
  <si>
    <t>CRISIL AA</t>
  </si>
  <si>
    <t>INE528G08352</t>
  </si>
  <si>
    <t>INE01E708040</t>
  </si>
  <si>
    <t>INE503A08036</t>
  </si>
  <si>
    <t>ICRA A+ (HYB)</t>
  </si>
  <si>
    <t>INE245A08042</t>
  </si>
  <si>
    <t>INE271C07137</t>
  </si>
  <si>
    <t>ICRA A+</t>
  </si>
  <si>
    <t>INE764L07173</t>
  </si>
  <si>
    <t>INE146O08118</t>
  </si>
  <si>
    <t>INE270O08033</t>
  </si>
  <si>
    <t>IND A-</t>
  </si>
  <si>
    <t>INE146O08043</t>
  </si>
  <si>
    <t>IND AA-</t>
  </si>
  <si>
    <t>INE945W07035</t>
  </si>
  <si>
    <t>CARE A</t>
  </si>
  <si>
    <t>INE295J08014</t>
  </si>
  <si>
    <t>INE540P07343</t>
  </si>
  <si>
    <t>INE016P07120</t>
  </si>
  <si>
    <t>INE128S07325</t>
  </si>
  <si>
    <t>INE128S07341</t>
  </si>
  <si>
    <t>INE016P07138</t>
  </si>
  <si>
    <t>INE540P07301</t>
  </si>
  <si>
    <t>INE922K07039</t>
  </si>
  <si>
    <t>INE540P07210</t>
  </si>
  <si>
    <t>INE852O07048</t>
  </si>
  <si>
    <t>ICRA A</t>
  </si>
  <si>
    <t>INE657N07381</t>
  </si>
  <si>
    <t>ICRA AA</t>
  </si>
  <si>
    <t>INE146O08084</t>
  </si>
  <si>
    <t>INE146O08100</t>
  </si>
  <si>
    <t>INE852O07071</t>
  </si>
  <si>
    <t>INE657N07183</t>
  </si>
  <si>
    <t>INE949L08152</t>
  </si>
  <si>
    <t>INE271C07160</t>
  </si>
  <si>
    <t>INE658R07257</t>
  </si>
  <si>
    <t>CRISIL A+</t>
  </si>
  <si>
    <t>INE616U07036</t>
  </si>
  <si>
    <t>INE540P07350</t>
  </si>
  <si>
    <t>INE540P07202</t>
  </si>
  <si>
    <t>INE540P07293</t>
  </si>
  <si>
    <t>INE540P07335</t>
  </si>
  <si>
    <t>INE945W07019</t>
  </si>
  <si>
    <t>INE128S07333</t>
  </si>
  <si>
    <t>INE124N07168</t>
  </si>
  <si>
    <t>BWR A</t>
  </si>
  <si>
    <t>INE252T07057</t>
  </si>
  <si>
    <t>INE155A08365</t>
  </si>
  <si>
    <t>INE852O07055</t>
  </si>
  <si>
    <t>INE540P07327</t>
  </si>
  <si>
    <t>INE540P07319</t>
  </si>
  <si>
    <t>INE155A08068</t>
  </si>
  <si>
    <t>INE146O08092</t>
  </si>
  <si>
    <t>INE001A07OO9</t>
  </si>
  <si>
    <t>INE667A08070</t>
  </si>
  <si>
    <t>INE658R07141</t>
  </si>
  <si>
    <t>INE146O08068</t>
  </si>
  <si>
    <t>INE027E07709</t>
  </si>
  <si>
    <t>INE503A08044</t>
  </si>
  <si>
    <t>INE160A08100</t>
  </si>
  <si>
    <t>IND A+</t>
  </si>
  <si>
    <t>INE053F07AK6</t>
  </si>
  <si>
    <t>INE01EA07016</t>
  </si>
  <si>
    <t>IND A</t>
  </si>
  <si>
    <t>INE351E08040</t>
  </si>
  <si>
    <t>BWR A(SO)</t>
  </si>
  <si>
    <t>INE428K07011</t>
  </si>
  <si>
    <t>BWR AA- (SO)</t>
  </si>
  <si>
    <t>INE333T07063</t>
  </si>
  <si>
    <t>INE423Y07013</t>
  </si>
  <si>
    <t>INE311S08143</t>
  </si>
  <si>
    <t>BWR A+ (SO)</t>
  </si>
  <si>
    <t>INE529N07010</t>
  </si>
  <si>
    <t>INE333T07055</t>
  </si>
  <si>
    <t>INE946S07130</t>
  </si>
  <si>
    <t>INE946S07080</t>
  </si>
  <si>
    <t>INE285T07081</t>
  </si>
  <si>
    <t>INE659X07014</t>
  </si>
  <si>
    <t>INE003S07114</t>
  </si>
  <si>
    <t>INE840S07093</t>
  </si>
  <si>
    <t>INE080T07037</t>
  </si>
  <si>
    <t>INE840S07085</t>
  </si>
  <si>
    <t>INE946S07098</t>
  </si>
  <si>
    <t>INE125X07016</t>
  </si>
  <si>
    <t>ICRA A+(SO)</t>
  </si>
  <si>
    <t>INE285T07073</t>
  </si>
  <si>
    <t>INE922K07013</t>
  </si>
  <si>
    <t>INE139S07017</t>
  </si>
  <si>
    <t>INE971Z07091</t>
  </si>
  <si>
    <t>INE209W07028</t>
  </si>
  <si>
    <t>INE713G08046</t>
  </si>
  <si>
    <t>INE575P08024</t>
  </si>
  <si>
    <t>INE003S07122</t>
  </si>
  <si>
    <t>INE840S07069</t>
  </si>
  <si>
    <t>INE575P08016</t>
  </si>
  <si>
    <t>INE392R08020</t>
  </si>
  <si>
    <t>BWR A-(SO)</t>
  </si>
  <si>
    <t>INE00U207051</t>
  </si>
  <si>
    <t>INE003S07171</t>
  </si>
  <si>
    <t>INE458O07036</t>
  </si>
  <si>
    <t>INE918T07038</t>
  </si>
  <si>
    <t>INE507R07033</t>
  </si>
  <si>
    <t>INE498F07071</t>
  </si>
  <si>
    <t>INE498F07063</t>
  </si>
  <si>
    <t>INE357U08019</t>
  </si>
  <si>
    <t>INE082T07033</t>
  </si>
  <si>
    <t>ICRA A(SO)</t>
  </si>
  <si>
    <t>INE311S08168</t>
  </si>
  <si>
    <t>INE918T07020</t>
  </si>
  <si>
    <t>INE001A14TJ4</t>
  </si>
  <si>
    <t>INE270O08025</t>
  </si>
  <si>
    <t>INE01E708057</t>
  </si>
  <si>
    <t>INE459T07058</t>
  </si>
  <si>
    <t>INE623B07115</t>
  </si>
  <si>
    <t>INE124N07143</t>
  </si>
  <si>
    <t>INE271C07178</t>
  </si>
  <si>
    <t>INE658R08024</t>
  </si>
  <si>
    <t>INE540P07228</t>
  </si>
  <si>
    <t>INE658R08149</t>
  </si>
  <si>
    <t>INE124N07200</t>
  </si>
  <si>
    <t>INE658R08032</t>
  </si>
  <si>
    <t>INE205A07048</t>
  </si>
  <si>
    <t>INE038A07258</t>
  </si>
  <si>
    <t>INE850M07137</t>
  </si>
  <si>
    <t>INE850M08036</t>
  </si>
  <si>
    <t>INE038A07266</t>
  </si>
  <si>
    <t>INE949L08137</t>
  </si>
  <si>
    <t>INE003S07213</t>
  </si>
  <si>
    <t>INE247U07014</t>
  </si>
  <si>
    <t>CRISIL A</t>
  </si>
  <si>
    <t>INE850M08010</t>
  </si>
  <si>
    <t>INE598K07011</t>
  </si>
  <si>
    <t>INE311S08135</t>
  </si>
  <si>
    <t>INE567W07011</t>
  </si>
  <si>
    <t>INE804K07013</t>
  </si>
  <si>
    <t>BWR AA+(SO)</t>
  </si>
  <si>
    <t>INE971Z07059</t>
  </si>
  <si>
    <t>INE003S07106</t>
  </si>
  <si>
    <t>INE351E08024</t>
  </si>
  <si>
    <t>INE946S07148</t>
  </si>
  <si>
    <t>INE971Z07109</t>
  </si>
  <si>
    <t>INE285T07099</t>
  </si>
  <si>
    <t>INE764L07181</t>
  </si>
  <si>
    <t>INE316W07013</t>
  </si>
  <si>
    <t>INE081T08108</t>
  </si>
  <si>
    <t>ICRA AA-(SO)</t>
  </si>
  <si>
    <r>
      <t>Franklin India Dynamic Accrual Fund As of -31Oct20</t>
    </r>
    <r>
      <rPr>
        <b/>
        <sz val="8"/>
        <color theme="1"/>
        <rFont val="Arial"/>
        <family val="2"/>
      </rPr>
      <t>18</t>
    </r>
  </si>
  <si>
    <t>Franklin India Debt Hybrid Fund As of -31Oct2018</t>
  </si>
  <si>
    <t>Industry/Rating</t>
  </si>
  <si>
    <t>Equity &amp; Equity Related</t>
  </si>
  <si>
    <t>INE040A01026</t>
  </si>
  <si>
    <t>HDFC Bank Ltd.</t>
  </si>
  <si>
    <t>Banks</t>
  </si>
  <si>
    <t>INE238A01034</t>
  </si>
  <si>
    <t>Axis Bank Ltd.</t>
  </si>
  <si>
    <t>INE009A01021</t>
  </si>
  <si>
    <t>Infosys Ltd.</t>
  </si>
  <si>
    <t>Software</t>
  </si>
  <si>
    <t>INE752E01010</t>
  </si>
  <si>
    <t>Power Grid Corp. of India Ltd.</t>
  </si>
  <si>
    <t>Power</t>
  </si>
  <si>
    <t>INE101A01026</t>
  </si>
  <si>
    <t>Mahindra &amp; Mahindra Ltd.</t>
  </si>
  <si>
    <t>Auto</t>
  </si>
  <si>
    <t>INE237A01028</t>
  </si>
  <si>
    <t>Kotak Mahindra Bank Ltd.</t>
  </si>
  <si>
    <t>INE246F01010</t>
  </si>
  <si>
    <t>Gujarat State Petronet Ltd.</t>
  </si>
  <si>
    <t>Gas</t>
  </si>
  <si>
    <t>INE397D01024</t>
  </si>
  <si>
    <t>Bharti Airtel Ltd.</t>
  </si>
  <si>
    <t>Telecom - Services</t>
  </si>
  <si>
    <t>INE047A01021</t>
  </si>
  <si>
    <t>Grasim Industries Ltd.</t>
  </si>
  <si>
    <t>Cement</t>
  </si>
  <si>
    <t>INE787D01026</t>
  </si>
  <si>
    <t>Balkrishna Industries Ltd.</t>
  </si>
  <si>
    <t>Auto Ancillaries</t>
  </si>
  <si>
    <t>INE089A01023</t>
  </si>
  <si>
    <t>Dr Reddy's Laboratories Ltd.</t>
  </si>
  <si>
    <t>Pharmaceuticals</t>
  </si>
  <si>
    <t>INE531A01024</t>
  </si>
  <si>
    <t>Kansai Nerolac Paints Ltd.</t>
  </si>
  <si>
    <t>Consumer Non Durables</t>
  </si>
  <si>
    <t>INE226A01021</t>
  </si>
  <si>
    <t>Voltas Ltd.</t>
  </si>
  <si>
    <t>Construction Project</t>
  </si>
  <si>
    <t>INE038A01020</t>
  </si>
  <si>
    <t>Hindalco Industries Ltd.</t>
  </si>
  <si>
    <t>Non - Ferrous Metals</t>
  </si>
  <si>
    <t>INE021A01026</t>
  </si>
  <si>
    <t>Asian Paints Ltd.</t>
  </si>
  <si>
    <t>INE062A01020</t>
  </si>
  <si>
    <t>State Bank of India</t>
  </si>
  <si>
    <t>INE029A01011</t>
  </si>
  <si>
    <t>Bharat Petroleum Corp. Ltd.</t>
  </si>
  <si>
    <t>Petroleum Products</t>
  </si>
  <si>
    <t>INE010B01027</t>
  </si>
  <si>
    <t>Cadila Healthcare Ltd.</t>
  </si>
  <si>
    <t>INE298A01020</t>
  </si>
  <si>
    <t>Cummins India Ltd.</t>
  </si>
  <si>
    <t>Industrial Products</t>
  </si>
  <si>
    <t>INE494B01023</t>
  </si>
  <si>
    <t>TVS Motor Co. Ltd.</t>
  </si>
  <si>
    <t>INE885A01032</t>
  </si>
  <si>
    <t>Amara Raja Batteries Ltd.</t>
  </si>
  <si>
    <t>INE686F01025</t>
  </si>
  <si>
    <t>United Breweries Ltd.</t>
  </si>
  <si>
    <t>INE647O01011</t>
  </si>
  <si>
    <t>Aditya Birla Fashion and Retail Ltd.</t>
  </si>
  <si>
    <t>Retailing</t>
  </si>
  <si>
    <t>INE199G01027</t>
  </si>
  <si>
    <t>Jagran Prakashan Ltd.</t>
  </si>
  <si>
    <t>Media &amp; Entertainment</t>
  </si>
  <si>
    <t>INE090A01021</t>
  </si>
  <si>
    <t>ICICI Bank Ltd.</t>
  </si>
  <si>
    <t>INE259A01022</t>
  </si>
  <si>
    <t>Colgate-Palmolive India Ltd.</t>
  </si>
  <si>
    <t>INE155A01022</t>
  </si>
  <si>
    <t>Tata Motors Ltd.</t>
  </si>
  <si>
    <t>INE036D01028</t>
  </si>
  <si>
    <t>Karur Vysya Bank Ltd.</t>
  </si>
  <si>
    <t>INE522F01014</t>
  </si>
  <si>
    <t>Coal India Ltd.</t>
  </si>
  <si>
    <t>Minerals/mining</t>
  </si>
  <si>
    <t>INE851M07119</t>
  </si>
  <si>
    <t>INE062A08124</t>
  </si>
  <si>
    <t>INE657N07415</t>
  </si>
  <si>
    <t>INE245A08067</t>
  </si>
  <si>
    <t>INE523H07841</t>
  </si>
  <si>
    <t>INE205A07105</t>
  </si>
  <si>
    <t>INE081A08207</t>
  </si>
  <si>
    <t>BWR AA</t>
  </si>
  <si>
    <t>INE115A07GB0</t>
  </si>
  <si>
    <t>INE134E08HV7</t>
  </si>
  <si>
    <t>INE053F07AC3</t>
  </si>
  <si>
    <t>INE528G09061</t>
  </si>
  <si>
    <t>INE001A07QW7</t>
  </si>
  <si>
    <t>INE265J07100</t>
  </si>
  <si>
    <t>INE205A07139</t>
  </si>
  <si>
    <t>INE523H07866</t>
  </si>
  <si>
    <t>IN0020170174</t>
  </si>
  <si>
    <t>IN0020180025</t>
  </si>
  <si>
    <t>Quarterly Dividend</t>
  </si>
  <si>
    <t>Franklin India Equity Hybrid Fund As of -31Oct2018</t>
  </si>
  <si>
    <t>INE242A01010</t>
  </si>
  <si>
    <t>Indian Oil Corp. Ltd.</t>
  </si>
  <si>
    <t>INE733E01010</t>
  </si>
  <si>
    <t>NTPC Ltd.</t>
  </si>
  <si>
    <t>INE347G01014</t>
  </si>
  <si>
    <t>Petronet LNG Ltd.</t>
  </si>
  <si>
    <t>INE669C01036</t>
  </si>
  <si>
    <t>Tech Mahindra Ltd.</t>
  </si>
  <si>
    <t>INE081A01012</t>
  </si>
  <si>
    <t>Tata Steel Ltd.</t>
  </si>
  <si>
    <t>Ferrous Metals</t>
  </si>
  <si>
    <t>INE239A01016</t>
  </si>
  <si>
    <t>Nestle India Ltd.</t>
  </si>
  <si>
    <t>INE094A01015</t>
  </si>
  <si>
    <t>Hindustan Petroleum Corp. Ltd.</t>
  </si>
  <si>
    <t>INE053A01029</t>
  </si>
  <si>
    <t>Indian Hotels Co. Ltd.</t>
  </si>
  <si>
    <t>INE049A01027</t>
  </si>
  <si>
    <t>Himatsingka Seide Ltd.</t>
  </si>
  <si>
    <t>Textile Products</t>
  </si>
  <si>
    <t>INE572E01012</t>
  </si>
  <si>
    <t>PNB Housing Finance Ltd.</t>
  </si>
  <si>
    <t>Finance</t>
  </si>
  <si>
    <t>INE917I01010</t>
  </si>
  <si>
    <t>Bajaj Auto Ltd.</t>
  </si>
  <si>
    <t>INE280A01028</t>
  </si>
  <si>
    <t>Titan Co. Ltd.</t>
  </si>
  <si>
    <t>Consumer Durables</t>
  </si>
  <si>
    <t>INE536H01010</t>
  </si>
  <si>
    <t>Mahindra CIE Automotive Ltd.</t>
  </si>
  <si>
    <t>INE562A01011</t>
  </si>
  <si>
    <t>Indian Bank</t>
  </si>
  <si>
    <t>INE671B01018</t>
  </si>
  <si>
    <t>Globsyn Technologies Ltd.</t>
  </si>
  <si>
    <t>Unlisted</t>
  </si>
  <si>
    <t/>
  </si>
  <si>
    <t>Numero Uno International Ltd.</t>
  </si>
  <si>
    <t>INE146O08035</t>
  </si>
  <si>
    <t>INE896L07561</t>
  </si>
  <si>
    <t>INE265J07282</t>
  </si>
  <si>
    <t>INE003S07155</t>
  </si>
  <si>
    <t>INE321N07244</t>
  </si>
  <si>
    <t>Franklin India Floating Rate Fund As of -31Oct2018</t>
  </si>
  <si>
    <t>INE756I07CA5</t>
  </si>
  <si>
    <t>INE146O07086</t>
  </si>
  <si>
    <t>INE658R08115</t>
  </si>
  <si>
    <t>INE850M08077</t>
  </si>
  <si>
    <t>INE556F16424</t>
  </si>
  <si>
    <t>INE528G16R68</t>
  </si>
  <si>
    <t>ICRA A1+</t>
  </si>
  <si>
    <t>IN0020150051</t>
  </si>
  <si>
    <r>
      <t>Franklin India Government Securities Fund As of -3</t>
    </r>
    <r>
      <rPr>
        <b/>
        <sz val="8"/>
        <color theme="1"/>
        <rFont val="Arial"/>
        <family val="2"/>
      </rPr>
      <t>1Oct2018</t>
    </r>
  </si>
  <si>
    <t>Franklin India Low Duration Fund As of -31Oct2018</t>
  </si>
  <si>
    <t>INE540P07285</t>
  </si>
  <si>
    <t>INE245A08091</t>
  </si>
  <si>
    <t>INE540P07277</t>
  </si>
  <si>
    <t>INE945W07043</t>
  </si>
  <si>
    <t>INE124N07150</t>
  </si>
  <si>
    <t>INE945W07027</t>
  </si>
  <si>
    <t>INE459T07074</t>
  </si>
  <si>
    <t>INE459T07066</t>
  </si>
  <si>
    <t>INE252T07040</t>
  </si>
  <si>
    <t>INE271C07129</t>
  </si>
  <si>
    <t>INE146O07052</t>
  </si>
  <si>
    <t>INE081A08199</t>
  </si>
  <si>
    <t>INE015L07352</t>
  </si>
  <si>
    <t>ICRA AA(SO)</t>
  </si>
  <si>
    <t>INE155A08084</t>
  </si>
  <si>
    <t>INE434A09149</t>
  </si>
  <si>
    <t>INE540P07194</t>
  </si>
  <si>
    <t>INE002A08526</t>
  </si>
  <si>
    <t>INE311S08176</t>
  </si>
  <si>
    <t>INE946S07072</t>
  </si>
  <si>
    <t>INE840S07077</t>
  </si>
  <si>
    <t>INE333T07048</t>
  </si>
  <si>
    <t>INE285T07065</t>
  </si>
  <si>
    <t>INE946S07064</t>
  </si>
  <si>
    <t>INE209W07010</t>
  </si>
  <si>
    <t>INE476S08037</t>
  </si>
  <si>
    <t>INE157D08019</t>
  </si>
  <si>
    <t>INE606L08166</t>
  </si>
  <si>
    <t>INE445K07197</t>
  </si>
  <si>
    <t>INE157D08027</t>
  </si>
  <si>
    <t>INE960S07073</t>
  </si>
  <si>
    <t>INE960S07081</t>
  </si>
  <si>
    <t>INE081T08090</t>
  </si>
  <si>
    <t>INE082T07017</t>
  </si>
  <si>
    <t>INE238A164E2</t>
  </si>
  <si>
    <t>INE556F16325</t>
  </si>
  <si>
    <t>CARE A1+</t>
  </si>
  <si>
    <t>INE261F16264</t>
  </si>
  <si>
    <t>INE040A16CA2</t>
  </si>
  <si>
    <t>INE001A14SI8</t>
  </si>
  <si>
    <t>INE261F14DQ2</t>
  </si>
  <si>
    <t>INE115A14AM6</t>
  </si>
  <si>
    <t>INE660N14AV5</t>
  </si>
  <si>
    <t>CARE A1+(SO)</t>
  </si>
  <si>
    <t>INE458U14070</t>
  </si>
  <si>
    <t>INE001A14SL2</t>
  </si>
  <si>
    <t>INE660N14AU7</t>
  </si>
  <si>
    <t>INE660N14AY9</t>
  </si>
  <si>
    <t>INE660N14BC3</t>
  </si>
  <si>
    <t>INE660N14BA7</t>
  </si>
  <si>
    <t>INE660N14BB5</t>
  </si>
  <si>
    <t>INE660N14AT9</t>
  </si>
  <si>
    <t>Franklin India Liquid Fund As of -31Oct2018</t>
  </si>
  <si>
    <t>INE001A07PW9</t>
  </si>
  <si>
    <t>INE238A161F5</t>
  </si>
  <si>
    <t>INE238A163E4</t>
  </si>
  <si>
    <t>INE092T16GA4</t>
  </si>
  <si>
    <t>INE178A14DK2</t>
  </si>
  <si>
    <t>INE733E14179</t>
  </si>
  <si>
    <t>INE261F14DV2</t>
  </si>
  <si>
    <t>INE134E14AB2</t>
  </si>
  <si>
    <t>INE742O14765</t>
  </si>
  <si>
    <t>INE015L14069</t>
  </si>
  <si>
    <t>INE001A14TN6</t>
  </si>
  <si>
    <t>INE725H14665</t>
  </si>
  <si>
    <t>INE306N14OU8</t>
  </si>
  <si>
    <t>INE523H14N43</t>
  </si>
  <si>
    <t>INE688I14HG2</t>
  </si>
  <si>
    <t>INE774D14OY0</t>
  </si>
  <si>
    <t>INE261F14DL3</t>
  </si>
  <si>
    <t>IND A1+</t>
  </si>
  <si>
    <t>INE296A14OL7</t>
  </si>
  <si>
    <t>INE134E14AC0</t>
  </si>
  <si>
    <t>INE115A14AT1</t>
  </si>
  <si>
    <t>INE616U14321</t>
  </si>
  <si>
    <t>INE804I14TE5</t>
  </si>
  <si>
    <t>INE660N14BJ8</t>
  </si>
  <si>
    <t>ICRA A1+(SO)</t>
  </si>
  <si>
    <t>INE296A14OF9</t>
  </si>
  <si>
    <t>INE265J14AM0</t>
  </si>
  <si>
    <t>Franklin India Pension Plan As of -31Oct2018</t>
  </si>
  <si>
    <t>INE685A01028</t>
  </si>
  <si>
    <t>Torrent Pharmaceuticals Ltd.</t>
  </si>
  <si>
    <t>INE865N07018</t>
  </si>
  <si>
    <t>CRISIL AA(SO)</t>
  </si>
  <si>
    <t>Franklin India Savings Fund As of -31Oct2018</t>
  </si>
  <si>
    <t>INE040A16CC8</t>
  </si>
  <si>
    <t>INE238A16Y82</t>
  </si>
  <si>
    <t>INE514E16BI3</t>
  </si>
  <si>
    <t>INE556F16416</t>
  </si>
  <si>
    <t>INE238A168A1</t>
  </si>
  <si>
    <t>INE002A14854</t>
  </si>
  <si>
    <t>INE535H14GR6</t>
  </si>
  <si>
    <t>INE001A14SE7</t>
  </si>
  <si>
    <t>INE514E14NM5</t>
  </si>
  <si>
    <t>INE688I14FZ6</t>
  </si>
  <si>
    <t>INE660N14BM2</t>
  </si>
  <si>
    <t>INE580B14HH4</t>
  </si>
  <si>
    <t>INE027E14GU5</t>
  </si>
  <si>
    <t>INE01E708016</t>
  </si>
  <si>
    <t>INE01E708024</t>
  </si>
  <si>
    <t>INE852O07097</t>
  </si>
  <si>
    <t>INE852O07089</t>
  </si>
  <si>
    <t>INE016P07146</t>
  </si>
  <si>
    <t>INE146O08050</t>
  </si>
  <si>
    <t>INE658R08131</t>
  </si>
  <si>
    <t>INE459T07033</t>
  </si>
  <si>
    <t>INE528S07086</t>
  </si>
  <si>
    <t>INE459T07025</t>
  </si>
  <si>
    <t>INE608A08025</t>
  </si>
  <si>
    <t>INE657N07399</t>
  </si>
  <si>
    <t>INE657N07407</t>
  </si>
  <si>
    <t>INE852O07063</t>
  </si>
  <si>
    <t>INE503A08028</t>
  </si>
  <si>
    <t>INE146O08027</t>
  </si>
  <si>
    <t>INE705A08094</t>
  </si>
  <si>
    <t>INE774D07RY7</t>
  </si>
  <si>
    <t>INE128S07317</t>
  </si>
  <si>
    <t>INE020B08823</t>
  </si>
  <si>
    <t>INE202B07IM7</t>
  </si>
  <si>
    <t>INE001A07QF2</t>
  </si>
  <si>
    <t>INE721A07NV9</t>
  </si>
  <si>
    <t>INE115A07LK1</t>
  </si>
  <si>
    <t>INE971Z07042</t>
  </si>
  <si>
    <t>INE445K07098</t>
  </si>
  <si>
    <t>INE971Z07034</t>
  </si>
  <si>
    <t>INE003S07072</t>
  </si>
  <si>
    <t>INE946S07122</t>
  </si>
  <si>
    <t>INE971Z07026</t>
  </si>
  <si>
    <t>INE971Z07083</t>
  </si>
  <si>
    <t>INE080T07029</t>
  </si>
  <si>
    <t>INE080T07060</t>
  </si>
  <si>
    <t>INE00MX08011</t>
  </si>
  <si>
    <t>INE946S07114</t>
  </si>
  <si>
    <t>INE971Z07075</t>
  </si>
  <si>
    <t>INE080T07052</t>
  </si>
  <si>
    <t>INE971Z07018</t>
  </si>
  <si>
    <t>INE003S07080</t>
  </si>
  <si>
    <t>INE971Z07067</t>
  </si>
  <si>
    <t>INE080T07045</t>
  </si>
  <si>
    <t>INE946S07106</t>
  </si>
  <si>
    <t>INE895D08634</t>
  </si>
  <si>
    <t>INE895D08766</t>
  </si>
  <si>
    <t>INE720G08074</t>
  </si>
  <si>
    <t>INE082T07025</t>
  </si>
  <si>
    <t>INE311S08150</t>
  </si>
  <si>
    <t>INE960S07065</t>
  </si>
  <si>
    <t>INE321N07152</t>
  </si>
  <si>
    <r>
      <t>Franklin India Short Term Income Plan As of -31Oct</t>
    </r>
    <r>
      <rPr>
        <b/>
        <sz val="8"/>
        <color theme="1"/>
        <rFont val="Arial"/>
        <family val="2"/>
      </rPr>
      <t>2018</t>
    </r>
  </si>
  <si>
    <t>INE155A08274</t>
  </si>
  <si>
    <t>INE205A07113</t>
  </si>
  <si>
    <t>INE866N07016</t>
  </si>
  <si>
    <t>INE850M07111</t>
  </si>
  <si>
    <t>INE850M08051</t>
  </si>
  <si>
    <t>INE850M08069</t>
  </si>
  <si>
    <t>INE850M08044</t>
  </si>
  <si>
    <t>INE850M08028</t>
  </si>
  <si>
    <t>INE265J07183</t>
  </si>
  <si>
    <t>INE001A07RD5</t>
  </si>
  <si>
    <t>INE115A07MY0</t>
  </si>
  <si>
    <t>INE001A07QA3</t>
  </si>
  <si>
    <t>INE053F07AL4</t>
  </si>
  <si>
    <t>INE016P07112</t>
  </si>
  <si>
    <t>INE016P07104</t>
  </si>
  <si>
    <t>INE155A08118</t>
  </si>
  <si>
    <t>INE351E08016</t>
  </si>
  <si>
    <t>INE351E08032</t>
  </si>
  <si>
    <t>INE567W07029</t>
  </si>
  <si>
    <t>INE713G08038</t>
  </si>
  <si>
    <t>INE476S08029</t>
  </si>
  <si>
    <t>INE139S07025</t>
  </si>
  <si>
    <t>INE701Q07083</t>
  </si>
  <si>
    <t>INE606L08158</t>
  </si>
  <si>
    <t>CRISIL A-</t>
  </si>
  <si>
    <t>INE680R07012</t>
  </si>
  <si>
    <t>INE081T07027</t>
  </si>
  <si>
    <t>INE192L08092</t>
  </si>
  <si>
    <t>INE729R08015</t>
  </si>
  <si>
    <t>INE918T07012</t>
  </si>
  <si>
    <t>INE960S07032</t>
  </si>
  <si>
    <t>INE960S07040</t>
  </si>
  <si>
    <t>INE960S07057</t>
  </si>
  <si>
    <t>INE238A167A3</t>
  </si>
  <si>
    <t>INE095A16WZ1</t>
  </si>
  <si>
    <t>INE237A169D4</t>
  </si>
  <si>
    <t>INE238A16Y66</t>
  </si>
  <si>
    <t>INE155A14NZ7</t>
  </si>
  <si>
    <t>INE002A14BH4</t>
  </si>
  <si>
    <t>INE296A14OI3</t>
  </si>
  <si>
    <t>INE110L14HS6</t>
  </si>
  <si>
    <t>INE660N14AZ6</t>
  </si>
  <si>
    <t>INE660N14AW3</t>
  </si>
  <si>
    <t>INE660N14AX1</t>
  </si>
  <si>
    <t>INE660N14BL4</t>
  </si>
  <si>
    <t>INE001A14TU1</t>
  </si>
  <si>
    <r>
      <t>Franklin India Ultra Short Bond Fund As of -31Oct2</t>
    </r>
    <r>
      <rPr>
        <b/>
        <sz val="8"/>
        <color theme="1"/>
        <rFont val="Arial"/>
        <family val="2"/>
      </rPr>
      <t>018</t>
    </r>
  </si>
  <si>
    <t>INE053F07959</t>
  </si>
  <si>
    <t>INE733E07CF2</t>
  </si>
  <si>
    <t>INE134E08GX5</t>
  </si>
  <si>
    <r>
      <t>Franklin India Fixed Maturity Plans – Series 1 – P</t>
    </r>
    <r>
      <rPr>
        <b/>
        <sz val="8"/>
        <color theme="1"/>
        <rFont val="Arial"/>
        <family val="2"/>
      </rPr>
      <t>lan A As of -31Oct2018</t>
    </r>
  </si>
  <si>
    <r>
      <t>Franklin India Fixed Maturity Plans - Series 1 - P</t>
    </r>
    <r>
      <rPr>
        <b/>
        <sz val="8"/>
        <color theme="1"/>
        <rFont val="Arial"/>
        <family val="2"/>
      </rPr>
      <t>lan B As of -31Oct2018</t>
    </r>
  </si>
  <si>
    <t>INE031A08541</t>
  </si>
  <si>
    <t>INE733E07JZ5</t>
  </si>
  <si>
    <t>INE477A07274</t>
  </si>
  <si>
    <t>INE134E07505</t>
  </si>
  <si>
    <t>INE537P07117</t>
  </si>
  <si>
    <t>INE235P07167</t>
  </si>
  <si>
    <t>INE848E07419</t>
  </si>
  <si>
    <t>INE752E07ER3</t>
  </si>
  <si>
    <t>INE514E08951</t>
  </si>
  <si>
    <t>INE514E08928</t>
  </si>
  <si>
    <t>INE134E08JK6</t>
  </si>
  <si>
    <t>INE752E07GX6</t>
  </si>
  <si>
    <t>INE115A07MX2</t>
  </si>
  <si>
    <t>INE244N07065</t>
  </si>
  <si>
    <t>INE895D08725</t>
  </si>
  <si>
    <r>
      <t>Franklin India Fixed Maturity Plans - Series 2 - P</t>
    </r>
    <r>
      <rPr>
        <b/>
        <sz val="8"/>
        <color theme="1"/>
        <rFont val="Arial"/>
        <family val="2"/>
      </rPr>
      <t>lan A As of -31Oct2018</t>
    </r>
  </si>
  <si>
    <t>INE134E08DM5</t>
  </si>
  <si>
    <t>INE115A07JB4</t>
  </si>
  <si>
    <t>INE296A07QB7</t>
  </si>
  <si>
    <t>INE916DA7PI5</t>
  </si>
  <si>
    <t>INE756I07BW1</t>
  </si>
  <si>
    <t>INE535H07AG6</t>
  </si>
  <si>
    <r>
      <t>Franklin India Fixed Maturity Plans – Series 2 – P</t>
    </r>
    <r>
      <rPr>
        <b/>
        <sz val="8"/>
        <color theme="1"/>
        <rFont val="Arial"/>
        <family val="2"/>
      </rPr>
      <t>lan B As of -31Oct2018</t>
    </r>
  </si>
  <si>
    <t>INE756I07BU5</t>
  </si>
  <si>
    <t>INE556F08JA8</t>
  </si>
  <si>
    <t>INE020B08AR7</t>
  </si>
  <si>
    <t>INE377Y07029</t>
  </si>
  <si>
    <t>INE895D08881</t>
  </si>
  <si>
    <r>
      <t>Franklin India Fixed Maturity Plans – Series 2 – P</t>
    </r>
    <r>
      <rPr>
        <b/>
        <sz val="8"/>
        <color theme="1"/>
        <rFont val="Arial"/>
        <family val="2"/>
      </rPr>
      <t>lan C As of -31Oct2018</t>
    </r>
  </si>
  <si>
    <t>INE031A08566</t>
  </si>
  <si>
    <t>INE115A07AL2</t>
  </si>
  <si>
    <r>
      <t xml:space="preserve">Franklin India Fixed Maturity Plans-Series 3-Plan </t>
    </r>
    <r>
      <rPr>
        <b/>
        <sz val="8"/>
        <color theme="1"/>
        <rFont val="Arial"/>
        <family val="2"/>
      </rPr>
      <t>A As of -31Oct2018</t>
    </r>
  </si>
  <si>
    <r>
      <t>Franklin India Fixed Maturity Plans - Series 3 - P</t>
    </r>
    <r>
      <rPr>
        <b/>
        <sz val="8"/>
        <color theme="1"/>
        <rFont val="Arial"/>
        <family val="2"/>
      </rPr>
      <t>lan B As of -31Oct2018</t>
    </r>
  </si>
  <si>
    <r>
      <t>Franklin India Fixed Maturity Plans - Series 3 - P</t>
    </r>
    <r>
      <rPr>
        <b/>
        <sz val="8"/>
        <color theme="1"/>
        <rFont val="Arial"/>
        <family val="2"/>
      </rPr>
      <t>lan C As of -31Oct2018</t>
    </r>
  </si>
  <si>
    <t>INE556F08JD2</t>
  </si>
  <si>
    <r>
      <t>Franklin India Fixed Maturity Plans - Series 3 - P</t>
    </r>
    <r>
      <rPr>
        <b/>
        <sz val="8"/>
        <color theme="1"/>
        <rFont val="Arial"/>
        <family val="2"/>
      </rPr>
      <t>lan D As of -31Oct2018</t>
    </r>
  </si>
  <si>
    <t>INE071G08940</t>
  </si>
  <si>
    <t>INE916DA7PO3</t>
  </si>
  <si>
    <t>INE752E07MN5</t>
  </si>
  <si>
    <t>INE774D07SB3</t>
  </si>
  <si>
    <t>INE895D08899</t>
  </si>
  <si>
    <r>
      <t>Franklin India Fixed Maturity Plans - Series 3 - P</t>
    </r>
    <r>
      <rPr>
        <b/>
        <sz val="8"/>
        <color theme="1"/>
        <rFont val="Arial"/>
        <family val="2"/>
      </rPr>
      <t>lan E As of -31Oct2018</t>
    </r>
  </si>
  <si>
    <t>INE883A07174</t>
  </si>
  <si>
    <t>INE891K07390</t>
  </si>
  <si>
    <t>INE134E08ID3</t>
  </si>
  <si>
    <r>
      <t>Franklin India Fixed Maturity Plans - Series 3 - P</t>
    </r>
    <r>
      <rPr>
        <b/>
        <sz val="8"/>
        <color theme="1"/>
        <rFont val="Arial"/>
        <family val="2"/>
      </rPr>
      <t>lan F As of -31Oct2018</t>
    </r>
  </si>
  <si>
    <t>INE556F08JF7</t>
  </si>
  <si>
    <t>INE476M07BM9</t>
  </si>
  <si>
    <t>INE020B08AW7</t>
  </si>
  <si>
    <t>INE660A07PN1</t>
  </si>
  <si>
    <t>INE134E08DN3</t>
  </si>
  <si>
    <r>
      <t>Franklin India Fixed Maturity Plans – Series 4 – P</t>
    </r>
    <r>
      <rPr>
        <b/>
        <sz val="8"/>
        <color theme="1"/>
        <rFont val="Arial"/>
        <family val="2"/>
      </rPr>
      <t>lan A As of -31Oct2018</t>
    </r>
  </si>
  <si>
    <t>INE831R07201</t>
  </si>
  <si>
    <t>INE020B07IW2</t>
  </si>
  <si>
    <t>INE860H07FW4</t>
  </si>
  <si>
    <t>INE535H07AK8</t>
  </si>
  <si>
    <t>INE027E07642</t>
  </si>
  <si>
    <r>
      <t>Franklin India Fixed Maturity Plans – Series 4 – P</t>
    </r>
    <r>
      <rPr>
        <b/>
        <sz val="8"/>
        <color theme="1"/>
        <rFont val="Arial"/>
        <family val="2"/>
      </rPr>
      <t>lan B As of -31Oct2018</t>
    </r>
  </si>
  <si>
    <t>INE556F08JH3</t>
  </si>
  <si>
    <t>INE261F08AM9</t>
  </si>
  <si>
    <t>INE891K07440</t>
  </si>
  <si>
    <t>INE660A07PT8</t>
  </si>
  <si>
    <t>INE377Y07045</t>
  </si>
  <si>
    <r>
      <t>Franklin India Fixed Maturity Plans – Series 4 – P</t>
    </r>
    <r>
      <rPr>
        <b/>
        <sz val="8"/>
        <color theme="1"/>
        <rFont val="Arial"/>
        <family val="2"/>
      </rPr>
      <t>lan C As of -31Oct2018</t>
    </r>
  </si>
  <si>
    <r>
      <t>Franklin India Fixed Maturity Plans – Series 4 – P</t>
    </r>
    <r>
      <rPr>
        <b/>
        <sz val="8"/>
        <color theme="1"/>
        <rFont val="Arial"/>
        <family val="2"/>
      </rPr>
      <t>lan D As of -31Oct2018</t>
    </r>
  </si>
  <si>
    <r>
      <t>Franklin India Fixed Maturity Plans-Series 4 – Pla</t>
    </r>
    <r>
      <rPr>
        <b/>
        <sz val="8"/>
        <color theme="1"/>
        <rFont val="Arial"/>
        <family val="2"/>
      </rPr>
      <t>n E As of -31Oct2018</t>
    </r>
  </si>
  <si>
    <t>INE860H07GE0</t>
  </si>
  <si>
    <t>INE115A07LM7</t>
  </si>
  <si>
    <t>INE895D08790</t>
  </si>
  <si>
    <r>
      <t>Franklin India Fixed Maturity Plans – Series 4 – P</t>
    </r>
    <r>
      <rPr>
        <b/>
        <sz val="8"/>
        <color theme="1"/>
        <rFont val="Arial"/>
        <family val="2"/>
      </rPr>
      <t>lan F As of -31Oct2018</t>
    </r>
  </si>
  <si>
    <t>INE146O08134</t>
  </si>
  <si>
    <t>INE110L08037</t>
  </si>
  <si>
    <t>INE459T07041</t>
  </si>
  <si>
    <t>INE003S07098</t>
  </si>
  <si>
    <t>INE080T07078</t>
  </si>
  <si>
    <t>INE598K07029</t>
  </si>
  <si>
    <t>INE720G08066</t>
  </si>
  <si>
    <r>
      <t>Franklin India Income Opportunities Fund As of -31</t>
    </r>
    <r>
      <rPr>
        <b/>
        <sz val="8"/>
        <color theme="1"/>
        <rFont val="Arial"/>
        <family val="2"/>
      </rPr>
      <t>Oct2018</t>
    </r>
  </si>
  <si>
    <t>f) Average Maturity as on 31-Oct-2018</t>
  </si>
  <si>
    <t>e) Portfolio Turnover Ratio during the Half - year 31-Oct-2018</t>
  </si>
  <si>
    <t>d) Dividends declared during the Half - year ended 31-Oct-2018</t>
  </si>
  <si>
    <t>c) Total % of existing assets hedged through futures</t>
  </si>
  <si>
    <t xml:space="preserve">b) Total outstanding position (as at October , 2018) in Derivative Instruments (Gross Notional) </t>
  </si>
  <si>
    <t>Quarterly Dividend Plan</t>
  </si>
  <si>
    <t>Monthly Dividend Plan</t>
  </si>
  <si>
    <t>Growth Plan</t>
  </si>
  <si>
    <t>Dividend Plan</t>
  </si>
  <si>
    <t>Direct Quarterly Dividend Plan</t>
  </si>
  <si>
    <t>Direct Monthly Dividend Plan</t>
  </si>
  <si>
    <t>Direct Growth Plan</t>
  </si>
  <si>
    <t>Direct Dividend Plan</t>
  </si>
  <si>
    <t>Call,cash and other current asset</t>
  </si>
  <si>
    <t>Margin on Derivatives</t>
  </si>
  <si>
    <t>INE115A07HN3</t>
  </si>
  <si>
    <t>Listed / awaiting listing on Stock Exchanges</t>
  </si>
  <si>
    <t>Ambuja Cements Ltd.</t>
  </si>
  <si>
    <t>INE079A01024</t>
  </si>
  <si>
    <t>Dabur India Ltd.</t>
  </si>
  <si>
    <t>INE016A01026</t>
  </si>
  <si>
    <t>GAIL India Ltd.</t>
  </si>
  <si>
    <t>INE129A01019</t>
  </si>
  <si>
    <t>Housing Development Finance Corp. Ltd.</t>
  </si>
  <si>
    <t>INE001A01036</t>
  </si>
  <si>
    <t>Hotels/resorts &amp; Other Recreational Activities</t>
  </si>
  <si>
    <t>Tata Power Co. Ltd.</t>
  </si>
  <si>
    <t>INE245A01021</t>
  </si>
  <si>
    <t>TI Financial Holdings Ltd.</t>
  </si>
  <si>
    <t>INE149A01033</t>
  </si>
  <si>
    <t>Apollo Tyres Ltd.</t>
  </si>
  <si>
    <t>INE438A01022</t>
  </si>
  <si>
    <t>ITC Ltd.</t>
  </si>
  <si>
    <t>INE154A01025</t>
  </si>
  <si>
    <t>Maruti Suzuki India Ltd.</t>
  </si>
  <si>
    <t>INE585B01010</t>
  </si>
  <si>
    <t>Bajaj Finance Ltd.</t>
  </si>
  <si>
    <t>INE296A01024</t>
  </si>
  <si>
    <t>Aurobindo Pharma Ltd.</t>
  </si>
  <si>
    <t>INE406A01037</t>
  </si>
  <si>
    <t>Punjab National Bank Ltd.</t>
  </si>
  <si>
    <t>INE160A01022</t>
  </si>
  <si>
    <t>Hexaware Technologies Ltd.</t>
  </si>
  <si>
    <t>INE093A01033</t>
  </si>
  <si>
    <t>NMDC Ltd.</t>
  </si>
  <si>
    <t>INE584A01023</t>
  </si>
  <si>
    <t>Ashok Leyland Ltd.</t>
  </si>
  <si>
    <t>INE208A01029</t>
  </si>
  <si>
    <t>Vodafone Idea Ltd.</t>
  </si>
  <si>
    <t>INE669E01016</t>
  </si>
  <si>
    <t>Yes Bank Ltd.</t>
  </si>
  <si>
    <t>INE528G01027</t>
  </si>
  <si>
    <t>Reliance Industries Ltd.</t>
  </si>
  <si>
    <t>INE002A01018</t>
  </si>
  <si>
    <t>% to Net Assets Derivative</t>
  </si>
  <si>
    <t xml:space="preserve">% to Net Assets (Hedged &amp; Unhedged) </t>
  </si>
  <si>
    <r>
      <t>Franklin India Equity Savings Fund As of Date -  3</t>
    </r>
    <r>
      <rPr>
        <b/>
        <sz val="8"/>
        <color theme="1"/>
        <rFont val="Arial"/>
        <family val="2"/>
      </rPr>
      <t>1Oct2018</t>
    </r>
  </si>
  <si>
    <t xml:space="preserve"> </t>
  </si>
  <si>
    <t>INE237A164F0</t>
  </si>
  <si>
    <t>IN0020092071</t>
  </si>
  <si>
    <t>Hotels/resorts &amp; Other Recreational Activitiesvities</t>
  </si>
  <si>
    <t>(In Years)</t>
  </si>
  <si>
    <t>d) Portfolio Turnover Ratio during the Half - year 31-Oct-2018</t>
  </si>
  <si>
    <t>Plan Name</t>
  </si>
  <si>
    <t xml:space="preserve">Dividend per unit </t>
  </si>
  <si>
    <t>Individual/HUF</t>
  </si>
  <si>
    <t>Others</t>
  </si>
  <si>
    <t>Quarterly Dividend – Direct</t>
  </si>
  <si>
    <t>Quarterly Direct Dividend Plan</t>
  </si>
  <si>
    <t>Retail Plan Daily Dividend Option</t>
  </si>
  <si>
    <t>Institutional Plan Daily Dividend Reinvestment Option</t>
  </si>
  <si>
    <t>Super Institutional Plan Daily Dividend Reinvestment Option</t>
  </si>
  <si>
    <t>Retail Plan Weekly Dividend Option</t>
  </si>
  <si>
    <t>Super Institutional Plan Weekly Dividend Option</t>
  </si>
  <si>
    <t>Direct Super Institutional Plan Daily Dividend Reinvestment Option</t>
  </si>
  <si>
    <t>Direct Super Institutional Plan Weekly Dividend Option</t>
  </si>
  <si>
    <t>Retail Plan Quarterly Dividend Option</t>
  </si>
  <si>
    <t>Retail Plan Monthly Dividend Option</t>
  </si>
  <si>
    <t>Direct Retail Plan Quarterly Dividend Option</t>
  </si>
  <si>
    <t>Direct Retail Plan Monthly Dividend Option</t>
  </si>
  <si>
    <t>Direct Retail Plan Weekly Dividend Option</t>
  </si>
  <si>
    <t>Institutional Plan Dividend Option</t>
  </si>
  <si>
    <t>Direct Retail Plan Daily Dividend Option</t>
  </si>
  <si>
    <t>Regular Plan Weekly Dividend Option</t>
  </si>
  <si>
    <t>Regular Plan Daily Divdend Reinvestment Option</t>
  </si>
  <si>
    <t>Institutional Plan Weekly Dividend Option</t>
  </si>
  <si>
    <t>Direct Super Institutional Plan Daily Divdend Reinvestment Option</t>
  </si>
  <si>
    <t>Quarterly Dividend Option</t>
  </si>
  <si>
    <t>Direct Quarterly Dividend Option</t>
  </si>
  <si>
    <t>Half Yearly Dividend Plan</t>
  </si>
  <si>
    <t>Direct Half Yearly Dividend Plan</t>
  </si>
  <si>
    <t>Dividend Option</t>
  </si>
  <si>
    <t>Direct Dividend Option</t>
  </si>
  <si>
    <t xml:space="preserve">Dividend Plan </t>
  </si>
  <si>
    <t>Direct Super Institutional Plan Daily Dividend Option</t>
  </si>
  <si>
    <t>Direct Super Institutional Plan Growth Option</t>
  </si>
  <si>
    <t>Institutional Plan Daily Dividend Option</t>
  </si>
  <si>
    <t>Institutional Plan Growth Option</t>
  </si>
  <si>
    <t>Retail Plan Growth Option</t>
  </si>
  <si>
    <t>Super Institutional Plan Daily Dividend Option</t>
  </si>
  <si>
    <t>Super Institutional Plan Growth Option</t>
  </si>
  <si>
    <t>Direct Retail Plan Growth Option</t>
  </si>
  <si>
    <t>Direct Super Institutional Daily Dividend Reinvestment Option</t>
  </si>
  <si>
    <t>Direct Super Institutional Growth Option</t>
  </si>
  <si>
    <t>Direct Super Institutional Weekly Dividend Option</t>
  </si>
  <si>
    <t>Regular Plan Daily Dividend Reinvestment Option</t>
  </si>
  <si>
    <t>Regular Plan Growth Option</t>
  </si>
  <si>
    <t>Unclaimed Dividend Plan - Growth</t>
  </si>
  <si>
    <t>Unclaimed Redemption Plan - Growth</t>
  </si>
  <si>
    <t>NAV as on 27-Apr-2018</t>
  </si>
  <si>
    <t>Direct Growth Option</t>
  </si>
  <si>
    <t>Growth Option</t>
  </si>
  <si>
    <t>Annual Dividend Plan</t>
  </si>
  <si>
    <t>Direct Annual Dividend Plan</t>
  </si>
  <si>
    <t>$ - Rated by SEBI Registered agency</t>
  </si>
  <si>
    <t>Privately Rated $</t>
  </si>
  <si>
    <t>7.50% Power Finance Corp Ltd (17-Sep-2020) **</t>
  </si>
  <si>
    <t>7.17% National Highways Authority Of India (23-Dec-2021) **</t>
  </si>
  <si>
    <t>8.80% JM Financial Products Ltd (28-Sep-2020) **</t>
  </si>
  <si>
    <t>8.63% Volkswagen Finance Pvt Ltd (28-Dec-2018) **</t>
  </si>
  <si>
    <t>7.60% Vedanta Ltd (31-May-2019) **</t>
  </si>
  <si>
    <t>7.37% GOI 2023 (16-Apr-2023)</t>
  </si>
  <si>
    <t>National Bank For Agriculture And Rural Development (31-Jan-2019) **</t>
  </si>
  <si>
    <t>9.55% Piramal Capital &amp; Housing Finance Limited (08-Mar-2027) **</t>
  </si>
  <si>
    <t>10.32% Andhra Pradesh Capital Region Development Authority (16-Aug-2028) **</t>
  </si>
  <si>
    <t>9.90% Coastal Gujarat Power Ltd (25-Aug-2028) **</t>
  </si>
  <si>
    <t>10.9% Vodafone Idea Ltd (02-Sep-2023) **</t>
  </si>
  <si>
    <t>9.85% DCB Bank Ltd (12-Jan-2028) **</t>
  </si>
  <si>
    <t>10.15% Hinduja Leyland Finance Ltd (27-Mar-2025) **</t>
  </si>
  <si>
    <t>9.25% Reliance Jio Infocomm Limited (17-Jun-2024) **</t>
  </si>
  <si>
    <t>0.00% RKN Retail Pvt Ltd Tranche 1 (30-Apr-2020) **</t>
  </si>
  <si>
    <t>9.55% Hindalco Industries Ltd (25-Apr-2022) **</t>
  </si>
  <si>
    <t>9.20% Andhra Bank (31-Oct-2022) **</t>
  </si>
  <si>
    <t>10.15% Uttar Pradesh Power Corp Ltd (20-Jan-2028) **</t>
  </si>
  <si>
    <t>9.85% DCB Bank Ltd (17-Nov-2027) **</t>
  </si>
  <si>
    <t>12.25% DLF Ltd., Tranche II Series IV, (11-Aug-2020) **</t>
  </si>
  <si>
    <t>10.75% The Tata Power Co Ltd (21-Aug-2022)</t>
  </si>
  <si>
    <t>10.15% Uttar Pradesh Power Corp Ltd (20-Jan-2023) **</t>
  </si>
  <si>
    <t>12.25% DLF Ltd, Series IV (11-Aug-2020) **</t>
  </si>
  <si>
    <t>0.00% India Shelter Finance Corp Ltd (02-May-2025) **</t>
  </si>
  <si>
    <t>7.4% Tata Motors Ltd (29-Jun-2021) **</t>
  </si>
  <si>
    <t>10.00% Aptus Value Housing Finance India Ltd (20-Jul-2025) **</t>
  </si>
  <si>
    <t>9.95% Vastu Housing Finance Corp Ltd (27-Feb-2025) **</t>
  </si>
  <si>
    <t>10.15% Uttar Pradesh Power Corp Ltd (20-Jan-2027) **</t>
  </si>
  <si>
    <t>Aspire Home Finance Corp Ltd (SBI MCLR + 200 Bps) (24-Aug-2023) **</t>
  </si>
  <si>
    <t>9.70% Coastal Gujarat Power Ltd (25-Aug-2023) **</t>
  </si>
  <si>
    <t>11.10% Hinduja Leyland Finance Ltd (08-Apr-2022) **</t>
  </si>
  <si>
    <t>10.00% Aptus Value Housing Finance India Ltd (26-Feb-2025) **</t>
  </si>
  <si>
    <t>10.15% Uttar Pradesh Power Corp Ltd (20-Jan-2022) **</t>
  </si>
  <si>
    <t>9.75% Uttar Pradesh Power Corp Ltd (20-Oct-2022) **</t>
  </si>
  <si>
    <t>9.20% Hinduja Leyland Finance Ltd (13-Sep-2024) **</t>
  </si>
  <si>
    <t>8.75% Edelweiss Retail Finance Limited (22-Mar-2021) **</t>
  </si>
  <si>
    <t>9.55% Hindalco Industries Ltd (27-Jun-2022) **</t>
  </si>
  <si>
    <t>6.99% Rural Electrification Corp Ltd (31-Dec-2020) **</t>
  </si>
  <si>
    <t>0.00% LIC Housing Finance Ltd (25-Mar-2021) **</t>
  </si>
  <si>
    <t>10.25% Star Health &amp; Allied Insurance Co Ltd (06-Sep-2024) **</t>
  </si>
  <si>
    <t>Jindal Power Ltd  (SBI+100 Bps) (21-Dec-2018) **</t>
  </si>
  <si>
    <t>11.5% Rivaaz Trade Ventures Pvt Ltd (30-Mar-2023) **</t>
  </si>
  <si>
    <t>0.00% Wadhawan Global Capital Pvt Ltd (02-Aug-2022) **</t>
  </si>
  <si>
    <t>9.00% Pune Solapur Expressways Pvt Ltd Series A (31-Mar-2029) **</t>
  </si>
  <si>
    <t>0.00% Sadbhav Infrastructure Project Ltd (06-Jun-2023) **</t>
  </si>
  <si>
    <t>12.68% Renew Power Ventures Pvt. Ltd., Series III, (23-Mar-2020) **</t>
  </si>
  <si>
    <t>0.00% Adani Rail Infra Private Limited (28-Apr-2023) **</t>
  </si>
  <si>
    <t>11.49% Reliance Big Pvt Ltd Series 3 (14-Jan-2021) **</t>
  </si>
  <si>
    <t>9.60% Renew Wind Energy (Rajasthan One) Pvt Ltd (31-Mar-2023) **</t>
  </si>
  <si>
    <t>12.80% Nufuture Digital (India) Ltd (30-Sep-2023) **</t>
  </si>
  <si>
    <t>0.00% Pri-Media Services Pvt. Ltd. Series C (30-Jun-2020) **</t>
  </si>
  <si>
    <t>13.15% Greenko Solar Energy Private Limited (18-May-2020) **</t>
  </si>
  <si>
    <t>8.25% Vodafone Idea Ltd (10-Jul-2020) **</t>
  </si>
  <si>
    <t>13.40% Future Ideas Company Ltd (30-Sep-2023) **</t>
  </si>
  <si>
    <t>9.00% Pune Solapur Expressways Pvt Ltd Series B (31-Mar-2029) **</t>
  </si>
  <si>
    <t>Jindal Power Ltd  (SBI+100 Bps) (20-Dec-2019) **</t>
  </si>
  <si>
    <t>12.68% Renew Power Ventures Pvt. Ltd., Series II, (23-Mar-2020) **</t>
  </si>
  <si>
    <t>11.7% Svantantra Microfin Private Limited (30-Nov-2023) **</t>
  </si>
  <si>
    <t>9.95% Narmada Wind Energy Pvt Ltd (31-Mar-2023) **</t>
  </si>
  <si>
    <t>9.95% Molagavalli Renewable Pvt Ltd (31-Mar-2023) **</t>
  </si>
  <si>
    <t>11.90% Rishanth Wholesale Trading Private Ltd (20-Oct-2023) **</t>
  </si>
  <si>
    <t>11.35% Renew Solar Power Private Limited (01-Nov-2022) **</t>
  </si>
  <si>
    <t>9.75% TRPL Roadways Pvt Ltd (25-Mar-2022) **</t>
  </si>
  <si>
    <t>0.00% Hero Solar Energy Private Limited (21-Jun-2022) **</t>
  </si>
  <si>
    <t>9.95% Food Corporation Of India (07-Mar-2022) **</t>
  </si>
  <si>
    <t>10.25% Sikka Ports &amp; Terminals Limited (22-Aug-2021) **</t>
  </si>
  <si>
    <t>0.00% Aditya Birla Finance Ltd (08-Apr-2022) **</t>
  </si>
  <si>
    <t>8.60% National Bank For Agriculture And Rural Development (31-Jan-2022)</t>
  </si>
  <si>
    <t>7.46% Rural Electrification Corp Ltd (28-Feb-2022) **</t>
  </si>
  <si>
    <t>7.27% Power Finance Corp Ltd (22-Dec-2021)</t>
  </si>
  <si>
    <t>9.38% L&amp;T Housing Finance Ltd (11-Mar-2022) **</t>
  </si>
  <si>
    <t>8.25% Tata Sons Ltd (23-Mar-2022) **</t>
  </si>
  <si>
    <t>8.40% Power Grid Corp Of India Ltd (14-Sep-2021) **</t>
  </si>
  <si>
    <t>8.36% Ultratech Cement Ltd (07-Jun-2021) **</t>
  </si>
  <si>
    <t>7.50% Power Finance Corp Ltd (16-Aug-2021) **</t>
  </si>
  <si>
    <t>8.9492% L&amp;T Finance Ltd (16-Aug-2021) **</t>
  </si>
  <si>
    <t>8.32% Reliance Jio Infocomm Limited (08-Jul-2021) **</t>
  </si>
  <si>
    <t>8.40% Small Industries Development Bank Of India (10-Aug-2021)</t>
  </si>
  <si>
    <t>8.37% National Bank For Agriculture And Rural Development (03-Aug-2021)</t>
  </si>
  <si>
    <t>0.00% Fullerton India Credit Co Ltd (08-Apr-2021) **</t>
  </si>
  <si>
    <t>0.00% Sundaram Finance Ltd (31-Aug-2021) **</t>
  </si>
  <si>
    <t>7.18% Rural Electrification Corp Ltd (21-May-2021) **</t>
  </si>
  <si>
    <t>0.00% Aditya Birla Finance Ltd (26-Jul-2021) **</t>
  </si>
  <si>
    <t>9.10% Shriram Transport Finance Company Ltd (12-Jul-2021) **</t>
  </si>
  <si>
    <t>8.14% Bajaj Housing Finance Ltd (04-Jun-2021) **</t>
  </si>
  <si>
    <t>9.15% Dewan Housing Finance Corp Ltd (09-Sep-2021) **</t>
  </si>
  <si>
    <t>8.50% NHPC Ltd (14-Jul-2021) **</t>
  </si>
  <si>
    <t>8.01% Tata Sons Ltd (02-Sep-2021) **</t>
  </si>
  <si>
    <t>0.00% Axis Finance Ltd (31-Aug-2021) **</t>
  </si>
  <si>
    <t>8.75% Housing Development Finance Corp Ltd (04-Mar-2021) **</t>
  </si>
  <si>
    <t>0.00% Aditya Birla Housing Finance Ltd (26-Jul-2021) **</t>
  </si>
  <si>
    <t>8.39% National Bank For Agriculture And Rural Development (19-Jul-2021) **</t>
  </si>
  <si>
    <t>9.4% Rural Electrification Corp Ltd (17-Jul-2021) **</t>
  </si>
  <si>
    <t>9.70% Power Finance Corp Ltd (09-Jun-2021) **</t>
  </si>
  <si>
    <t>10.40% Sikka Ports &amp; Terminals Limited (18-Jul-2021) **</t>
  </si>
  <si>
    <t>0.00% Fullerton India Credit Co Ltd (15-Jul-2021) **</t>
  </si>
  <si>
    <t>8.25% L&amp;T Finance Ltd (21-Jun-2021) **</t>
  </si>
  <si>
    <t>8.40% Power Grid Corp Of India Ltd (27-May-2021) **</t>
  </si>
  <si>
    <t>8.05% Power Finance Corp Ltd (27-Apr-2021) **</t>
  </si>
  <si>
    <t>0.00% Sundaram Finance Ltd (15-Jun-2021) **</t>
  </si>
  <si>
    <t>9.00% ICICI Home Finance Company Ltd (27-May-2021) **</t>
  </si>
  <si>
    <t>0.00% Mahindra &amp; Mahindra Financial Services Ltd (07-Apr-2021) **</t>
  </si>
  <si>
    <t>8.7% Reliance Jio Infocomm Limited (15-Jun-2021) **</t>
  </si>
  <si>
    <t>0.00% Axis Finance Ltd (14-Jun-2021) **</t>
  </si>
  <si>
    <t>8.50% Small Industries Development Bank Of India (21-Jun-2021) **</t>
  </si>
  <si>
    <t>8.8% L&amp;T Housing Finance Ltd (23-Jun-2021) **</t>
  </si>
  <si>
    <t>7.73% Rural Electrification Corp Ltd (15-Jun-2021) **</t>
  </si>
  <si>
    <t>9.57% Indian Railway Finance Corp Ltd (31-May-2021) **</t>
  </si>
  <si>
    <t>7.73% Housing &amp; Urban Development Corp Ltd (15-Apr-2021) **</t>
  </si>
  <si>
    <t>8.10% Mahindra &amp; Mahindra Financial Services Ltd (19-Apr-2021) **</t>
  </si>
  <si>
    <t>7.65% Small Industries Development Bank Of India (15-Apr-2021) **</t>
  </si>
  <si>
    <t>10.09% MRF Ltd (27-May-2021) **</t>
  </si>
  <si>
    <t>9.18% Power Finance Corp Ltd (15-Apr-2021) **</t>
  </si>
  <si>
    <t>0.00% Bajaj Housing Finance Ltd (06-Apr-2021) **</t>
  </si>
  <si>
    <t>0.00% HDB Financial Services Limited (06-Apr-2021) **</t>
  </si>
  <si>
    <t>8.19% Mahindra Vehicle Manufactures Ltd (23-Feb-2021) **</t>
  </si>
  <si>
    <t>7.75% Power Finance Corp Ltd (15-Apr-2021) **</t>
  </si>
  <si>
    <t>7.68% Housing &amp; Urban Development Corp Ltd (05-Apr-2021) **</t>
  </si>
  <si>
    <t>7.70% Rural Electrification Corp Ltd (15-Mar-2021) **</t>
  </si>
  <si>
    <t>0.00% Kotak Mahindra Prime Ltd (27-May-2021) **</t>
  </si>
  <si>
    <t>7.40% National Bank For Agriculture And Rural Development (01-Feb-2021) **</t>
  </si>
  <si>
    <t>7.65% Indian Railway Finance Corp Ltd (15-Mar-2021) **</t>
  </si>
  <si>
    <t>8.25% Tata Sons Ltd (24-Mar-2021) **</t>
  </si>
  <si>
    <t>0.00% Kotak Mahindra Prime Ltd (26-Apr-2021) **</t>
  </si>
  <si>
    <t>7.73% Power Finance Corp Ltd (05-Apr-2021) **</t>
  </si>
  <si>
    <t>7.52% Small Industries Development Bank Of India (10-Feb-2021) **</t>
  </si>
  <si>
    <t>7.07% Reliance Industries Ltd (24-Dec-2020) **</t>
  </si>
  <si>
    <t>7.60% Rural Electrification Corp Ltd (17-Apr-2021) **</t>
  </si>
  <si>
    <t>8.84% Power Grid Corp Of India Ltd (29-Mar-2021) **</t>
  </si>
  <si>
    <t>8.25% Tata Sons Ltd (23-Mar-2021) **</t>
  </si>
  <si>
    <t>7.50% Bajaj Finance Ltd (10-Aug-2020) **</t>
  </si>
  <si>
    <t>9.60% LIC Housing Finance Ltd (07-Mar-2021) **</t>
  </si>
  <si>
    <t>7.88% LIC Housing Finance Ltd (28-Jan-2021) **</t>
  </si>
  <si>
    <t>7.14% Housing &amp; Urban Development Corp Ltd (22-Dec-2020) **</t>
  </si>
  <si>
    <t>7.94% HDB Financial Services Limited (15-Apr-2021) **</t>
  </si>
  <si>
    <t>8.13% Power Grid Corp Of India Ltd (23-Apr-2021) **</t>
  </si>
  <si>
    <t>7.64% Can Fin Homes Ltd (28-Feb-2021) **</t>
  </si>
  <si>
    <t>7.85% Tata Sons Ltd (31-Jan-2021) **</t>
  </si>
  <si>
    <t>8.33% NTPC Ltd (24-Feb-2021) **</t>
  </si>
  <si>
    <t>9.7% Power Finance Corp Ltd (30-Jan-2021) **</t>
  </si>
  <si>
    <t>8.62% India Infradebt Ltd (08-Mar-2021) **</t>
  </si>
  <si>
    <t>8.70% L&amp;T Infrastructure Debt Fund Ltd (24-Feb-2021) **</t>
  </si>
  <si>
    <t>8.78% NHPC Ltd (11-Feb-2021) **</t>
  </si>
  <si>
    <t>9.47% Power Grid Corp Of India Ltd (31-Mar-2021) **</t>
  </si>
  <si>
    <t>9.15% Export-Import Bank Of India (18-Mar-2021) **</t>
  </si>
  <si>
    <t>9.15% Export-Import Bank Of India (25-Feb-2021) **</t>
  </si>
  <si>
    <t>7.80% LIC Housing Finance Ltd (19-Mar-2020) **</t>
  </si>
  <si>
    <t>8.15% National Bank For Agriculture And Rural Development (04-Mar-2020) **</t>
  </si>
  <si>
    <t>8.87% Rural Electrification Corp Ltd (08-Mar-2020) **</t>
  </si>
  <si>
    <t>8.15% Power Grid Corp Of India Ltd (09-Mar-2020) **</t>
  </si>
  <si>
    <t>8.78% NTPC Ltd (09-Mar-2020) **</t>
  </si>
  <si>
    <t>8.36% Power Finance Corp Ltd (26-Feb-2020) **</t>
  </si>
  <si>
    <t>7.78% Housing Development Finance Corp Ltd (24-Mar-2020) **</t>
  </si>
  <si>
    <t>7.85% Kotak Mahindra Prime Ltd (07-Apr-2020) **</t>
  </si>
  <si>
    <t>6.73% Indian Railway Finance Corp Ltd (23-Mar-2020) **</t>
  </si>
  <si>
    <t>7.85% Bajaj Finance Ltd (07-Apr-2020) **</t>
  </si>
  <si>
    <t>7.90% Tata Sons Ltd (06-Mar-2020) **</t>
  </si>
  <si>
    <t>9.60% Renew Power Limited (26-Feb-2021) **</t>
  </si>
  <si>
    <t>Indostar Capital Finance Ltd (SBI MCLR + 95 Bps) (02-May-2023) **</t>
  </si>
  <si>
    <t>8.25% Tata Motors Ltd (28-Jan-2019) **</t>
  </si>
  <si>
    <t>Hinduja Leyland Finance Ltd (SBI + 0 Bps) (15-May-2020) **</t>
  </si>
  <si>
    <t>Aspire Home Finance Corp Ltd (SBI + 145 Bps) (21-Jul-2023) **</t>
  </si>
  <si>
    <t>8.40% Edelweiss Commodities Services Ltd (26-Oct-2020) **</t>
  </si>
  <si>
    <t>12.25% DLF Ltd, Series III (09-Aug-2019) **</t>
  </si>
  <si>
    <t>10.75% Edelweiss Asset Reconstruction Co Ltd (15-Jul-2019) **</t>
  </si>
  <si>
    <t>10.90% DLF Emporio Ltd (21-Nov-2021) **</t>
  </si>
  <si>
    <t>10.15% Uttar Pradesh Power Corp Ltd (20-Jan-2021) **</t>
  </si>
  <si>
    <t>9.15% Tata Steel Ltd (24-Jan-2019) **</t>
  </si>
  <si>
    <t>9.60% IFMR Capital Finance Pvt Ltd (27-Dec-2019) **</t>
  </si>
  <si>
    <t>Northern Arc Capital Ltd (6M SBI MCLR + 205 Bps) Series C (16-Jul-2021) **</t>
  </si>
  <si>
    <t>9.48% The Tata Power Co Ltd (17-Nov-2019) **</t>
  </si>
  <si>
    <t>Northern Arc Capital Ltd (6M SBI MCLR + 205 Bps) Series A (16-Jul-2021) **</t>
  </si>
  <si>
    <t>Northern Arc Capital Ltd (6M SBI MCLR + 205 Bps) Series B (16-Jul-2021) **</t>
  </si>
  <si>
    <t>10.15% Uttar Pradesh Power Corp Ltd (20-Jan-2020) **</t>
  </si>
  <si>
    <t>10.44% Northern Arc Capital Ltd Series C (02-Aug-2019) **</t>
  </si>
  <si>
    <t>10.44% Northern Arc Capital Ltd Series A (02-Aug-2019) **</t>
  </si>
  <si>
    <t>9.75% Uttar Pradesh Power Corp Ltd (20-Oct-2020) **</t>
  </si>
  <si>
    <t>9.10% JM Financial Asset Reconstruction Co Ltd (26-Sep-2019) **</t>
  </si>
  <si>
    <t>10.25% Future Retail Ltd, Series B (06-Apr-2020) **</t>
  </si>
  <si>
    <t>10.44% Northern Arc Capital Ltd Series B (02-Aug-2019) **</t>
  </si>
  <si>
    <t>10.90% DLF Promenade Ltd (11-Dec-2021) **</t>
  </si>
  <si>
    <t>7.55% Housing Development Finance Corp Ltd (20-Feb-2019) **</t>
  </si>
  <si>
    <t>8.70% JM Financial Products Ltd (25-Jul-2019) **</t>
  </si>
  <si>
    <t>10.00% Tata Motors Ltd (28-May-2019) **</t>
  </si>
  <si>
    <t>7.49% Housing Development Finance Corp Ltd (25-Jan-2019) **</t>
  </si>
  <si>
    <t>9.69% Northern Arc Capital Limited (02-May-2019) **</t>
  </si>
  <si>
    <t>7.50% Vedanta Ltd (29-Nov-2019) **</t>
  </si>
  <si>
    <t>11.19% Equitas Small Finance Bank Ltd (08-Jan-2021) **</t>
  </si>
  <si>
    <t>7.72% Indian Railway Finance Corp Ltd (07-Jun-2019) **</t>
  </si>
  <si>
    <t>11.45% Vistaar Financial Services Private Ltd (06-Jan-2020) **</t>
  </si>
  <si>
    <t>11.45% Vistaar Financial Services Private Ltd (04-Jan-2019) **</t>
  </si>
  <si>
    <t>9.69% Tata Motors Ltd (29-Mar-2019) **</t>
  </si>
  <si>
    <t>7.33% Housing Development Finance Corp Ltd (11-Dec-2018) **</t>
  </si>
  <si>
    <t>8.70% Edelweiss Agri Value Chain Ltd (30-Jun-2027) **</t>
  </si>
  <si>
    <t>8.12% ONGC Mangalore Petrochemicals Ltd (10-Jun-2019) **</t>
  </si>
  <si>
    <t>0.00% Adani Infra India Ltd (27-Apr-2019) **</t>
  </si>
  <si>
    <t>0.00% Aditya Birla Retail Limited (20-Sep-2019) **</t>
  </si>
  <si>
    <t>9.60% Piramal Realty Private Limited (13-Mar-2020) **</t>
  </si>
  <si>
    <t>9.60% Aasan Corporate Solutions Pvt Ltd (13-Dec-2019) **</t>
  </si>
  <si>
    <t>9.60% Aasan Corporate Solutions Pvt Ltd (20-Dec-2019) **</t>
  </si>
  <si>
    <t>9.00% Clix Capital Services Pvt Ltd (27-Jun-2023) **</t>
  </si>
  <si>
    <t>0.00% Yes Capital India Pvt Ltd (12-Oct-2020) **</t>
  </si>
  <si>
    <t>12.25% Greenko Wind Projects Pvt Ltd (14-Dec-2019) **</t>
  </si>
  <si>
    <t>13.15% Greenko Solar Energy Private Limited (15-Jun-2020) **</t>
  </si>
  <si>
    <t>9.60% Aasan Corporate Solutions Pvt Ltd (13-Mar-2020) **</t>
  </si>
  <si>
    <t>0.00% JSW Techno Projects Management Ltd (07-Dec-2018) **</t>
  </si>
  <si>
    <t>0.00% Aditya Birla Retail Limited (24-Jun-2020) **</t>
  </si>
  <si>
    <t>8.15% Vodafone Idea Ltd (10-Jul-2019) **</t>
  </si>
  <si>
    <t>0.00% Dolvi Minerals And Metals Pvt Limited (22-Oct-2019) **</t>
  </si>
  <si>
    <t>0.00% Reliance Broadcast Network Ltd (14-Dec-2018) **</t>
  </si>
  <si>
    <t>10.00% Greenko Clean Energy Projects Private Limited (07-Dec-2018) **</t>
  </si>
  <si>
    <t>10.25% Renew Solar Power Private Limited (29-Nov-2019) **</t>
  </si>
  <si>
    <t>0.00% SBK Properties Pvt Ltd (09-Jan-2020) **</t>
  </si>
  <si>
    <t>0.00% Hero Wind Energy Pvt Ltd (08-Apr-2019) **</t>
  </si>
  <si>
    <t>0.00% JSW Logistics Infrastructure Pvt Ltd (14-Dec-2018) **</t>
  </si>
  <si>
    <t>0.00% JSW Logistics Infrastructure Pvt Ltd (15-Mar-2019) **</t>
  </si>
  <si>
    <t>0.00% JSW Logistics Infrastructure Pvt Ltd (14-Jun-2019) **</t>
  </si>
  <si>
    <t>9.80% Ma Multi-Trade Pvt Ltd Series B3 (26-Jul-2017) **</t>
  </si>
  <si>
    <t>0.00% KKR India Financial Services Pvt Ltd (10-Mar-2021) **</t>
  </si>
  <si>
    <t>HDFC Bank Ltd (08-Mar-2019)</t>
  </si>
  <si>
    <t>Axis Bank Ltd (24-Dec-2018) **</t>
  </si>
  <si>
    <t>Indusind Bank Ltd (29-Jan-2019) **</t>
  </si>
  <si>
    <t>Axis Bank Ltd (28-Dec-2018) **</t>
  </si>
  <si>
    <t>Yes Bank Ltd (20-Feb-2019) **</t>
  </si>
  <si>
    <t>Kotak Mahindra Bank Ltd (24-Dec-2018) **</t>
  </si>
  <si>
    <t>Axis Bank Ltd (22-Feb-2019) **</t>
  </si>
  <si>
    <t>Axis Bank Ltd (09-Nov-2018) **</t>
  </si>
  <si>
    <t>HDFC Bank Ltd (25-Jan-2019) **</t>
  </si>
  <si>
    <t>Axis Bank Ltd (12-Mar-2019) **</t>
  </si>
  <si>
    <t>Kotak Mahindra Bank Ltd (MIBOR +108) (28-Jun-2019) **</t>
  </si>
  <si>
    <t>National Bank For Agriculture And Rural Development (05-Nov-2018) **</t>
  </si>
  <si>
    <t>Bajaj Finance Ltd (22-Nov-2018) **</t>
  </si>
  <si>
    <t>Wadhawan Global Capital Pvt Ltd (11-Dec-2018) **</t>
  </si>
  <si>
    <t>Tata Motors Ltd (12-Mar-2019) **</t>
  </si>
  <si>
    <t>Housing Development Finance Corp Ltd (01-Feb-2019)</t>
  </si>
  <si>
    <t>Housing Development Finance Corp Ltd (14-Feb-2019)</t>
  </si>
  <si>
    <t>Reliance Industries Ltd (04-Mar-2019) **</t>
  </si>
  <si>
    <t>Bajaj Finance Ltd (11-Dec-2018) **</t>
  </si>
  <si>
    <t>National Bank For Agriculture And Rural Development (06-Dec-2018) **</t>
  </si>
  <si>
    <t>Edelweiss Asset Reconstruction Co Ltd (29-Nov-2018) **</t>
  </si>
  <si>
    <t>Mahindra &amp; Mahindra Financial Services Ltd (07-Dec-2018) **</t>
  </si>
  <si>
    <t>Reliance Jio Infocomm Limited (12-Dec-2018) **</t>
  </si>
  <si>
    <t>S D Corporation Private Ltd (24-May-2019) **</t>
  </si>
  <si>
    <t>S D Corporation Private Ltd (11-Jun-2019) **</t>
  </si>
  <si>
    <t>S D Corporation Private Ltd (13-Jun-2019) **</t>
  </si>
  <si>
    <t>S D Corporation Private Ltd (15-May-2019) **</t>
  </si>
  <si>
    <t>S D Corporation Private Ltd (14-Feb-2019) **</t>
  </si>
  <si>
    <t>Lic Housing Finance Ltd (21-Feb-2019)</t>
  </si>
  <si>
    <t>Housing Development Finance Corp Ltd (11-Feb-2019)</t>
  </si>
  <si>
    <t>S D Corporation Private Ltd (05-Jun-2019) **</t>
  </si>
  <si>
    <t>L&amp;T Finance Ltd (14-Dec-2018) **</t>
  </si>
  <si>
    <t>Housing Development Finance Corp Ltd (28-Feb-2019)</t>
  </si>
  <si>
    <t>S D Corporation Private Ltd (22-Feb-2019) **</t>
  </si>
  <si>
    <t>9.50% Yes Bank Ltd (23-12-2021) **</t>
  </si>
  <si>
    <t>9.45% Vedanta Ltd (17-Aug-2020) **</t>
  </si>
  <si>
    <t>10.32% Andhra Pradesh Capital Region Development Authority (16-Aug-2024) **</t>
  </si>
  <si>
    <t>10.32% Andhra Pradesh Capital Region Development Authority (16-Aug-2025) **</t>
  </si>
  <si>
    <t>9.70% Xander Finance Pvt Ltd (15-Mar-2021) **</t>
  </si>
  <si>
    <t>9.80% Syndicate Bank (25-Jul-2022) **</t>
  </si>
  <si>
    <t>0.00% RKN Retail Pvt Ltd Tranche 2 (30-Apr-2020) **</t>
  </si>
  <si>
    <t>9.00% Edelweiss Commodities Services Ltd (17-Apr-2020) **</t>
  </si>
  <si>
    <t>10.20% RBL Bank Ltd (15-Apr-2023) **</t>
  </si>
  <si>
    <t>10.00% Aptus Value Housing Finance India Ltd (20-Aug-2025) **</t>
  </si>
  <si>
    <t>8.70% Edelweiss Commodities Services Ltd (30-Jun-2027) **</t>
  </si>
  <si>
    <t>10.99% Andhra Bank (05-Aug-2021) **</t>
  </si>
  <si>
    <t>10.15% Uttar Pradesh Power Corp Ltd (20-Jan-2025) **</t>
  </si>
  <si>
    <t>10.15% Uttar Pradesh Power Corp Ltd (19-Jan-2024) **</t>
  </si>
  <si>
    <t>10.15% Uttar Pradesh Power Corp Ltd (20-Jan-2026) **</t>
  </si>
  <si>
    <t>10.5% Vistaar Financial Services Private Ltd (24-Aug-2025) **</t>
  </si>
  <si>
    <t>10.00% Aptus Value Housing Finance India Ltd (24-Jan-2025) **</t>
  </si>
  <si>
    <t>12.40% Hinduja Leyland Finance Ltd (26-Apr-2020) **</t>
  </si>
  <si>
    <t>10.25% Future Retail Ltd, Series C (06-Apr-2020) **</t>
  </si>
  <si>
    <t>12.25% DLF Ltd, Tranche II Series III (09-Aug-2019) **</t>
  </si>
  <si>
    <t>10.75% Aspire Home Finance Corp Ltd (30-Aug-2019) **</t>
  </si>
  <si>
    <t>10.75% Incred Financial Services Private Limited (22-Jun-2020) **</t>
  </si>
  <si>
    <t>10.9007% Ess Kay Fincorp Limited (11-Jun-2021) **</t>
  </si>
  <si>
    <t>9.70% Xander Finance Pvt Ltd (30-Apr-2021) **</t>
  </si>
  <si>
    <t>10.32% Andhra Pradesh Capital Region Development Authority (16-Aug-2026) **</t>
  </si>
  <si>
    <t>11.50% Hinduja Leyland Finance Ltd (31-May-2021) **</t>
  </si>
  <si>
    <t>9.75% Uttar Pradesh Power Corp Ltd (20-Oct-2021) **</t>
  </si>
  <si>
    <t>8.68% Vedanta Ltd (20-Apr-2020) **</t>
  </si>
  <si>
    <t>9.70% Tata Motors Ltd (18-Jun-2020) **</t>
  </si>
  <si>
    <t>8.95% Punjab National Bank (03-Mar-2022) **</t>
  </si>
  <si>
    <t>10.90% Punjab &amp; Sindh Bank Ltd (07-May-2022) **</t>
  </si>
  <si>
    <t>Aspire Home Finance Corp Ltd (SBI MCLR + 205 Bps) (28-Sep-2023) **</t>
  </si>
  <si>
    <t>10.00% Aptus Value Housing Finance India Ltd (26-Dec-2024) **</t>
  </si>
  <si>
    <t>8.40% Edelweiss Commodities Services Ltd (09-Aug-2019) **</t>
  </si>
  <si>
    <t>8.45% Edelweiss Commodities Services Ltd (11-Aug-2020) **</t>
  </si>
  <si>
    <t>10.21% Five Star Business Finance Ltd (28-Mar-2023) **</t>
  </si>
  <si>
    <t>9.40% Hinduja Leyland Finance Ltd (28-Aug-2024) **</t>
  </si>
  <si>
    <t>11.25% Syndicate Bank (15-Jul-2021) **</t>
  </si>
  <si>
    <t>9.85% DCB Bank Ltd (18-Nov-2026) **</t>
  </si>
  <si>
    <t>12.00% Hinduja Leyland Finance Ltd (28-Mar-2021) **</t>
  </si>
  <si>
    <t>10.49% Vijaya Bank (17-Jan-2022) **</t>
  </si>
  <si>
    <t>11.30% Hinduja Leyland Finance Ltd (21-Jul-2021) **</t>
  </si>
  <si>
    <t>9.45% Renew Power Limited (31-Jul-2025) **</t>
  </si>
  <si>
    <t>11.49% Reliance Infrastructure Consulting &amp; Engineers (15-Jan-2021) **</t>
  </si>
  <si>
    <t>10.30% Renew Power Limited (28-Sep-2022) **</t>
  </si>
  <si>
    <t>9.40% Small Business Fincredit India Pvt Ltd (28-Sep-2020) **</t>
  </si>
  <si>
    <t>9.60% Narmada Wind Energy Pvt Ltd (31-Mar-2023) **</t>
  </si>
  <si>
    <t>0.00% Essel Infraprojects Ltd, Series I (22-May-2020) **</t>
  </si>
  <si>
    <t>11.49% Reliance Big Pvt Ltd Series 2 (14-Jan-2021) **</t>
  </si>
  <si>
    <t>0.00% Pri-Media Services Pvt. Ltd. Series B (30-Jun-2020) **</t>
  </si>
  <si>
    <t>Jindal Power Ltd  (SBI+100 Bps) (22-Dec-2020) **</t>
  </si>
  <si>
    <t>12.25% Rivaaz Trade Ventures Pvt Ltd (30-Sep-2023) **</t>
  </si>
  <si>
    <t>9.80% Ma Multi-Trade Pvt Ltd  Series B2 (17-Feb-2020) **</t>
  </si>
  <si>
    <t>0.00% Hero Wind Energy Pvt Ltd (08-Feb-2022) **</t>
  </si>
  <si>
    <t>11.5% Rivaaz Trade Ventures Pvt Ltd (30-Mar-2022) **</t>
  </si>
  <si>
    <t>13.01% Renew Power Ventures Pvt. Ltd., Series VI, (23-Mar-2020) **</t>
  </si>
  <si>
    <t>9.50% Reliance Broadcast Network Ltd (20-Jul-2019) **</t>
  </si>
  <si>
    <t>13.50% Opj Trading Private Ltd (16-Oct-2020) **</t>
  </si>
  <si>
    <t>11.5% Rivaaz Trade Ventures Pvt Ltd (30-Mar-2021) **</t>
  </si>
  <si>
    <t>0.00% Essel Infraprojects Ltd, Series II (22-May-2020) **</t>
  </si>
  <si>
    <t>12.68% Renew Power Ventures Pvt. Ltd., Series I, (23-Mar-2020) **</t>
  </si>
  <si>
    <t>12.80% Nufuture Digital (India) Ltd (30-Sep-2021) **</t>
  </si>
  <si>
    <t>0.00% Pri-Media Services Pvt. Ltd. Series A (30-Jun-2020) **</t>
  </si>
  <si>
    <t>9.50% Reliance Broadcast Network Ltd (20-Jul-2020) **</t>
  </si>
  <si>
    <t>10.00% Ma Multi-Trade Pvt Ltd (27-Nov-2020) **</t>
  </si>
  <si>
    <t>11.5% Rivaaz Trade Ventures Pvt Ltd (30-Mar-2020) **</t>
  </si>
  <si>
    <t>11.28% Reliance Big Entertainment Pvt Ltd (26-Apr-2019) **</t>
  </si>
  <si>
    <t>11.9% Bhavna Asset Operators Private Ltd (07-Aug-2020) **</t>
  </si>
  <si>
    <t>0.00% JSW Logistics Infrastructure Pvt Ltd (13-Sep-2019) **</t>
  </si>
  <si>
    <t>12.25% Rivaaz Trade Ventures Pvt Ltd (30-Sep-2021) **</t>
  </si>
  <si>
    <t>12.25% Rivaaz Trade Ventures Pvt Ltd (30-Sep-2022) **</t>
  </si>
  <si>
    <t>12.75% Future Ideas Company Ltd (31-Jul-2019) **</t>
  </si>
  <si>
    <t>13.40% Future Ideas Company Ltd (31-Oct-2022) **</t>
  </si>
  <si>
    <t>12.80% Nufuture Digital (India) Ltd (30-Sep-2020) **</t>
  </si>
  <si>
    <t>12.25% Rivaaz Trade Ventures Pvt Ltd (30-Sep-2020) **</t>
  </si>
  <si>
    <t>13.40% Future Ideas Company Ltd (31-Oct-2021) **</t>
  </si>
  <si>
    <t>11.5% Rivaaz Trade Ventures Pvt Ltd (30-Mar-2019) **</t>
  </si>
  <si>
    <t>12.15% Nufuture Digital (India) Ltd (02-Jun-2020) **</t>
  </si>
  <si>
    <t>12.25% Rivaaz Trade Ventures Pvt Ltd (30-Sep-2019) **</t>
  </si>
  <si>
    <t>13.40% Future Ideas Company Ltd (31-Oct-2020) **</t>
  </si>
  <si>
    <t>0.00% KKR India Financial Services Pvt Ltd (14-Apr-2020) **</t>
  </si>
  <si>
    <t>12.80% Nufuture Digital (India) Ltd (30-Sep-2019) **</t>
  </si>
  <si>
    <t>0.00% Hero Wind Energy Pvt Ltd (21-Jun-2022) **</t>
  </si>
  <si>
    <t>11.49% Reliance Big Pvt Ltd  Series 1 (14-Jan-2021) **</t>
  </si>
  <si>
    <t>National Bank For Agriculture And Rural Development (14-Feb-2019)</t>
  </si>
  <si>
    <t>Axis Bank Ltd (26-Feb-2019) **</t>
  </si>
  <si>
    <t>Export-Import Bank Of India (13-Mar-2019) **</t>
  </si>
  <si>
    <t>Small Industries Development Bank Of India (28-May-2019) **</t>
  </si>
  <si>
    <t>Reliance Industries Ltd (01-Mar-2019)</t>
  </si>
  <si>
    <t>Fullerton India Credit Co Ltd (15-Mar-2019) **</t>
  </si>
  <si>
    <t>Export-Import Bank Of India (14-Mar-2019)</t>
  </si>
  <si>
    <t>Capital First Ltd (15-Mar-2019) **</t>
  </si>
  <si>
    <t>S D Corporation Private Ltd (21-Jun-2019) **</t>
  </si>
  <si>
    <t>Bennett Coleman And Co Ltd (12-Nov-2018) **</t>
  </si>
  <si>
    <t>Gruh Finance Ltd (21-Mar-2019) **</t>
  </si>
  <si>
    <t>9.00% State Bank Of India (06-Sep-2021) **</t>
  </si>
  <si>
    <t>12.40% Hinduja Leyland Finance Ltd (03-Nov-2019) **</t>
  </si>
  <si>
    <t>8.50% Vedanta Ltd (05-Apr-2021) **</t>
  </si>
  <si>
    <t>9.15% Tata Steel Ltd (24-Jan-2021) **</t>
  </si>
  <si>
    <t>8.60% Export-Import Bank Of India (31-Mar-2022) **</t>
  </si>
  <si>
    <t>7.33% Indian Railway Finance Corp Ltd (27-Aug-2027) **</t>
  </si>
  <si>
    <t>9.40% JM Financial Asset Reconstruction Co Ltd (27-Feb-2019) **</t>
  </si>
  <si>
    <t>8.70% LIC Housing Finance Ltd (08-Nov-2019) **</t>
  </si>
  <si>
    <t>7.17% GOI 2028 (08-Jan-2028)</t>
  </si>
  <si>
    <t>7.40% Housing Development Finance Corp Ltd (22-Nov-2018) **</t>
  </si>
  <si>
    <t>Axis Bank Ltd (27-Nov-2018) **</t>
  </si>
  <si>
    <t>Chennai Petroleum Corporation Ltd (02-Nov-2018) **</t>
  </si>
  <si>
    <t>Power Finance Corp Ltd (14-Nov-2018) **</t>
  </si>
  <si>
    <t>Reliance Retail Ltd (04-Dec-2018) **</t>
  </si>
  <si>
    <t>Housing Development Finance Corp Ltd (19-Nov-2018) **</t>
  </si>
  <si>
    <t>Tata Projects Ltd (20-Nov-2018) **</t>
  </si>
  <si>
    <t>Tata Capital Financial Services Ltd (15-Nov-2018) **</t>
  </si>
  <si>
    <t>Capital First Ltd (26-Dec-2018) **</t>
  </si>
  <si>
    <t>Bajaj Finance Ltd (17-Dec-2018) **</t>
  </si>
  <si>
    <t>Power Finance Corp Ltd (04-Dec-2018) **</t>
  </si>
  <si>
    <t>Edelweiss Agri Value Chain Ltd (12-Nov-2018) **</t>
  </si>
  <si>
    <t>S D Corporation Private Ltd (02-Nov-2018) **</t>
  </si>
  <si>
    <t>7.99% The Tata Power Co Ltd (16-Nov-2020) **</t>
  </si>
  <si>
    <t>0.00% Incred Financial Services Private Limited (26-Jun-2019) **</t>
  </si>
  <si>
    <t>10.434553% Ess Kay Fincorp Limited (27-Sep-2019) **</t>
  </si>
  <si>
    <t>0.00% Incred Financial Services Private Limited (22-Jun-2020) **</t>
  </si>
  <si>
    <t>Vastu Housing Finance Corp Ltd (6M SBI MCLR + 185 Bps) (25-Aug-2023) **</t>
  </si>
  <si>
    <t>10.65% Hinduja Leyland Finance Ltd (16-Feb-2020) **</t>
  </si>
  <si>
    <t>10.95% Aspire Home Finance Corp Ltd (05-Jun-2019) **</t>
  </si>
  <si>
    <t>9.55% Andhra Bank (26-Dec-2019) **</t>
  </si>
  <si>
    <t>10.5% Ma Multi-Trade Pvt Ltd (12-Jul-2021) **</t>
  </si>
  <si>
    <t>10.75% Greenko Clean Energy Projects Private Limited (04-Dec-2020) **</t>
  </si>
  <si>
    <t>9.00% Clix Capital Services Pvt Ltd (25-May-2023) **</t>
  </si>
  <si>
    <t>0.00% Wadhawan Global Capital Pvt Ltd (31-Jul-2020) **</t>
  </si>
  <si>
    <t>12.15% Nufuture Digital (India) Ltd (31-May-2019) **</t>
  </si>
  <si>
    <t>11.90% Legitimate Asset Operators Pvt Ltd (31-May-2019) **</t>
  </si>
  <si>
    <t>11.90% Bhavna Asset Operators Private Ltd (28-Feb-2019) **</t>
  </si>
  <si>
    <t>0.00% JSW Logistics Infrastructure Pvt Ltd (13-Dec-2019) **</t>
  </si>
  <si>
    <t>0.00% JSW Logistics Infrastructure Pvt Ltd (13-Mar-2020) **</t>
  </si>
  <si>
    <t>11.90% Legitimate Asset Operators Pvt Ltd (30-Nov-2019) **</t>
  </si>
  <si>
    <t>11.90% Bhavna Asset Operators Private Ltd (31-Aug-2019) **</t>
  </si>
  <si>
    <t>12.15% Nufuture Digital (India) Ltd (30-Nov-2018) **</t>
  </si>
  <si>
    <t>11.90% Legitimate Asset Operators Pvt Ltd (30-Nov-2018) **</t>
  </si>
  <si>
    <t>Axis Bank Ltd (08-Aug-2019) **</t>
  </si>
  <si>
    <t>Small Industries Development Bank Of India (07-Feb-2019) **</t>
  </si>
  <si>
    <t>Small Industries Development Bank Of India (06-Jun-2019) **</t>
  </si>
  <si>
    <t>S D Corporation Private Ltd (04-Jun-2019) **</t>
  </si>
  <si>
    <t>Housing Development Finance Corp Ltd (22-Jan-2019) **</t>
  </si>
  <si>
    <t>S D Corporation Private Ltd (07-Jun-2019) **</t>
  </si>
  <si>
    <t>S D Corporation Private Ltd (14-Jun-2019) **</t>
  </si>
  <si>
    <t>S D Corporation Private Ltd (19-Jun-2019) **</t>
  </si>
  <si>
    <t>7.73% GOI 2034 (09-May-2030)</t>
  </si>
  <si>
    <t>8.36% Power Finance Corp Ltd (04-Sep-2020)</t>
  </si>
  <si>
    <t>10.25% Yes Bank Ltd (05-Mar-2020) **</t>
  </si>
  <si>
    <t>10.32% Andhra Pradesh Capital Region Development Authority (16-Aug-2027) **</t>
  </si>
  <si>
    <t>0.00% Sadbhav Infrastructure Project Ltd (23-Apr-2023) **</t>
  </si>
  <si>
    <t>10.9007% Esskay Fincorp Ltd (11-Jun-2021) **</t>
  </si>
  <si>
    <t>12.40% Hinduja Leyland Finance Ltd (03-Apr-2020) **</t>
  </si>
  <si>
    <t>11.75% AU Small Finance Bank Ltd (04-May-2021) **</t>
  </si>
  <si>
    <t>11.00% Aspire Home Finance Corp Ltd (03-May-2021) **</t>
  </si>
  <si>
    <t>9.75% Uttar Pradesh Power Corp Ltd (20-Oct-2023) **</t>
  </si>
  <si>
    <t>11.00% Aspire Home Finance Corp Ltd (16-May-2021) **</t>
  </si>
  <si>
    <t>13.00% AU Small Finance Bank Ltd (19-Sep-2019) **</t>
  </si>
  <si>
    <t>14.50% IFMR Capital Finance Pvt Ltd (18-Dec-2018) **</t>
  </si>
  <si>
    <t>13.01% Renew Power Ventures Pvt. Ltd., Series IV, (23-Mar-2020) **</t>
  </si>
  <si>
    <t>9.50% Reliance Broadcast Network Ltd (13-May-2019) **</t>
  </si>
  <si>
    <t>10.20% Star Health &amp; Allied Insurance Co Ltd (31-Oct-2024) **</t>
  </si>
  <si>
    <t>9.41% Renew Wind Energy Delhi Pvt Ltd (30-Sep-2030) **</t>
  </si>
  <si>
    <t>9.99% India Shelter Finance Corp Ltd (10-Feb-2022) **</t>
  </si>
  <si>
    <t>12.75% Future Ideas Company Ltd (30-Jun-2020) **</t>
  </si>
  <si>
    <t>11.90% Legitimate Asset Operators Pvt Ltd (11-May-2020) **</t>
  </si>
  <si>
    <t>9.50% Renew Power Limited (09-Sep-2020) **</t>
  </si>
  <si>
    <t>10.25% Incred Financial Services Private Limited (26-Apr-2021) **</t>
  </si>
  <si>
    <t>10.50% Vistaar Financial Services Private Ltd (22-Jun-2023) **</t>
  </si>
  <si>
    <t>10.5% Vistaar Financial Services Private Ltd (23-Jul-2024) **</t>
  </si>
  <si>
    <t>10.00% Aptus Value Housing Finance India Ltd (20-Jun-2025) **</t>
  </si>
  <si>
    <t>9.20% ICICI Bank Ltd (17-Mar-2022) **</t>
  </si>
  <si>
    <t>9.80% Ma Multi-Trade Pvt Ltd Series B1 (17-Feb-2020) **</t>
  </si>
  <si>
    <t>12.80% Nufuture Digital (India) Ltd (30-Sep-2022) **</t>
  </si>
  <si>
    <t>12.15% Nufuture Digital (India) Ltd (30-Nov-2019) **</t>
  </si>
  <si>
    <t>11.90% Bhavna Asset Operators Private Ltd (29-Feb-2020) **</t>
  </si>
  <si>
    <t>13.01% Renew Power Ventures Pvt. Ltd., Series V, (23-Mar-2020) **</t>
  </si>
  <si>
    <t>7.80% Apollo Tyres Ltd (29-Apr-2022) **</t>
  </si>
  <si>
    <t>0.00% LIC Housing Finance Ltd (02-Sep-2019) **</t>
  </si>
  <si>
    <t>8.72% LIC Housing Finance Ltd (28-Nov-2019) **</t>
  </si>
  <si>
    <t>8.95% Reliance Jio Infocomm Limited (15-Sep-2020) **</t>
  </si>
  <si>
    <t>7.00% Housing Development Finance Corp Ltd (06-Sep-2019) **</t>
  </si>
  <si>
    <t>8.32% Power Grid Corp Of India Ltd (23-Dec-2020) **</t>
  </si>
  <si>
    <t>9.15% ICICI Bank Ltd (20-Jun-2023) **</t>
  </si>
  <si>
    <t>8.81% Small Industries Development Bank Of India (25-Jan-2022)</t>
  </si>
  <si>
    <t>8.50% NHPC Ltd (13-Jul-2019) **</t>
  </si>
  <si>
    <t>6.70% Indian Railway Finance Corp Ltd (24-Nov-2021) **</t>
  </si>
  <si>
    <t>8.93% Power Grid Corp Of India Ltd (20-Oct-2019) **</t>
  </si>
  <si>
    <t>6.84% GOI 2022 (19-Dec-2022)</t>
  </si>
  <si>
    <t xml:space="preserve"> 8.39% Rajasthan SDL Uday (15Mar2021)</t>
  </si>
  <si>
    <t>8.65% LIC Housing Finance Ltd (08-Feb-2019) **</t>
  </si>
  <si>
    <t>8.85% HDFC Bank Ltd (12-May-2022)</t>
  </si>
  <si>
    <t>7.95% LIC Housing Finance Ltd (24-Mar-2022) **</t>
  </si>
  <si>
    <t>NA****</t>
  </si>
  <si>
    <t>****Allotment date for the scheme was August 27, 2018</t>
  </si>
  <si>
    <r>
      <t>NA</t>
    </r>
    <r>
      <rPr>
        <vertAlign val="superscript"/>
        <sz val="8"/>
        <color theme="1"/>
        <rFont val="Arial"/>
        <family val="2"/>
      </rPr>
      <t>****</t>
    </r>
  </si>
  <si>
    <t>****Allotment date for the scheme was September 11, 2018</t>
  </si>
  <si>
    <t>****Allotment date for the scheme was August 29, 2018</t>
  </si>
  <si>
    <t>****Allotment date for the scheme was July 25, 2018</t>
  </si>
  <si>
    <t>NA*****</t>
  </si>
  <si>
    <t>****Allotment date for the scheme was June 27, 2018</t>
  </si>
  <si>
    <t>****Allotment date for the scheme was June 13, 2018</t>
  </si>
  <si>
    <t>****Allotment date for the scheme was May 23, 2018</t>
  </si>
  <si>
    <t>8.50% LIC Housing Finance Ltd (05-Jan-2021) **</t>
  </si>
  <si>
    <t>8.75% LIC Housing Finance Ltd (12-Feb-2021) **</t>
  </si>
  <si>
    <t>7.9% LIC Housing Finance Ltd (28-Mar-2019) **</t>
  </si>
  <si>
    <t>HDB Financial (91Dtb + 205 Bps) (12Jul2021)      **</t>
  </si>
  <si>
    <t>9.20% DLF Home Developers Ltd Series I (21-Nov-2019) **</t>
  </si>
  <si>
    <t>9.20% DLF Home Developers Ltd III (21-Nov-2019) **</t>
  </si>
  <si>
    <t>9.20% DLF Home Developers Ltd Series IV (21-Nov-2019) **</t>
  </si>
  <si>
    <t>JM Financial Products Ltd (17-Dec-2018) **</t>
  </si>
  <si>
    <t>IDFC Bank Ltd (09-Nov-2018) **</t>
  </si>
  <si>
    <t>NTPC Ltd (30-Nov-2018) **</t>
  </si>
  <si>
    <t>LIC Housing Finance Ltd (24-Dec-2018) **</t>
  </si>
  <si>
    <t>JM Financial Asset Reconstruction Co Ltd (28-Nov-2018) **</t>
  </si>
  <si>
    <t>ECL Finance Ltd (01-Nov-2018) **</t>
  </si>
  <si>
    <t>9.20% DLF Home Developers Ltd Series II (21-Nov-2019) **</t>
  </si>
  <si>
    <t>LIC Housing Finance Ltd (21-Feb-2019)</t>
  </si>
  <si>
    <t>GOI Frb 2020 (21Dec2020) (21-Dec-2020)</t>
  </si>
  <si>
    <t>10.25% JM Financial Asset Reconstruction Co Ltd (31-Aug-2021) **</t>
  </si>
  <si>
    <t>13.50% OPJ Trading Private Ltd (16-Oct-2020) **</t>
  </si>
  <si>
    <t>0.00% HDB Financial Services Ltd (29-Oct-2021) **</t>
  </si>
  <si>
    <t>****Allotment date for the scheme was October 10, 2018</t>
  </si>
  <si>
    <t>****Allotment date for the scheme was September 26, 2018</t>
  </si>
  <si>
    <t>Templeton India Value Fund As of Date -  31Oct2018</t>
  </si>
  <si>
    <t>Industry Classification</t>
  </si>
  <si>
    <t>INE118A01012</t>
  </si>
  <si>
    <t>Bajaj Holdings &amp; Investment Ltd.</t>
  </si>
  <si>
    <t>INE092A01019</t>
  </si>
  <si>
    <t>Tata Chemicals Ltd.</t>
  </si>
  <si>
    <t>Chemicals</t>
  </si>
  <si>
    <t>INE672A01018</t>
  </si>
  <si>
    <t>Tata Investment Corp. Ltd.</t>
  </si>
  <si>
    <t>INE935A01035</t>
  </si>
  <si>
    <t>Glenmark Pharmaceuticals Ltd.</t>
  </si>
  <si>
    <t>INE205A01025</t>
  </si>
  <si>
    <t>Vedanta Ltd.</t>
  </si>
  <si>
    <t>INE376G01013</t>
  </si>
  <si>
    <t>Biocon Ltd.</t>
  </si>
  <si>
    <t>INE823G01014</t>
  </si>
  <si>
    <t>JK Cement Ltd.</t>
  </si>
  <si>
    <t>INE988K01017</t>
  </si>
  <si>
    <t>Equitas Holdings Ltd.</t>
  </si>
  <si>
    <t>INE825A01012</t>
  </si>
  <si>
    <t>Vardhman Textiles Ltd.</t>
  </si>
  <si>
    <t>Textiles - Cotton</t>
  </si>
  <si>
    <t>INE439L01019</t>
  </si>
  <si>
    <t>Dalmia Bharat Ltd.</t>
  </si>
  <si>
    <t>INE171A01029</t>
  </si>
  <si>
    <t>Federal Bank Ltd.</t>
  </si>
  <si>
    <t>INE532F01054</t>
  </si>
  <si>
    <t>Edelweiss Financial Services Ltd.</t>
  </si>
  <si>
    <t>INE498L01015</t>
  </si>
  <si>
    <t>L&amp;T Finance Holdings Ltd.</t>
  </si>
  <si>
    <t>INE128A01029</t>
  </si>
  <si>
    <t>Eveready Industries India Ltd.</t>
  </si>
  <si>
    <t>IN9155A01020</t>
  </si>
  <si>
    <t>Tata Motors Ltd., DVR</t>
  </si>
  <si>
    <t>INE868B01028</t>
  </si>
  <si>
    <t>NCC Ltd./India</t>
  </si>
  <si>
    <t>INE891D01026</t>
  </si>
  <si>
    <t>Redington India Ltd.</t>
  </si>
  <si>
    <t>Transportation</t>
  </si>
  <si>
    <t>INE213A01029</t>
  </si>
  <si>
    <t>Oil &amp; Natural Gas Corp. Ltd.</t>
  </si>
  <si>
    <t>Oil</t>
  </si>
  <si>
    <t>INE917M01012</t>
  </si>
  <si>
    <t>Dilip Buildcon Ltd.,</t>
  </si>
  <si>
    <t>Construction</t>
  </si>
  <si>
    <t>INE017A01032</t>
  </si>
  <si>
    <t>Great Eastern Shipping Co. Ltd.</t>
  </si>
  <si>
    <t>INE576I01022</t>
  </si>
  <si>
    <t>J. Kumar Infraprojects Ltd.</t>
  </si>
  <si>
    <t>INE064C01014</t>
  </si>
  <si>
    <t>Trident Ltd.</t>
  </si>
  <si>
    <t>c) Portfolio Turnover Ratio during the Half - year 31-Oct-2018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</si>
  <si>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31Oct2018</t>
    </r>
  </si>
  <si>
    <t>Foreign Mutual Fund units</t>
  </si>
  <si>
    <t>LU0195948665</t>
  </si>
  <si>
    <t>FTIF - Franklin U.S. Opportunities Fund, Class I (Acc)</t>
  </si>
  <si>
    <t>Franklin India Taxshield As of Date -  31Oct2018</t>
  </si>
  <si>
    <t>INE030A01027</t>
  </si>
  <si>
    <t>Hindustan Unilever Ltd.</t>
  </si>
  <si>
    <t>INE302A01020</t>
  </si>
  <si>
    <t>Exide Industries Ltd.</t>
  </si>
  <si>
    <t>INE854D01024</t>
  </si>
  <si>
    <t>United Spirits Ltd.</t>
  </si>
  <si>
    <t>INE640A01023</t>
  </si>
  <si>
    <t>SKF India Ltd.</t>
  </si>
  <si>
    <t>INE765G01017</t>
  </si>
  <si>
    <t>ICICI Lombard General Insurance Co. Ltd., Reg S</t>
  </si>
  <si>
    <t>INE136B01020</t>
  </si>
  <si>
    <t>Cyient Ltd.</t>
  </si>
  <si>
    <t>INE196A01026</t>
  </si>
  <si>
    <t>Marico Ltd.</t>
  </si>
  <si>
    <t>INE860A01027</t>
  </si>
  <si>
    <t>HCL Technologies Ltd.</t>
  </si>
  <si>
    <t>INE517F01014</t>
  </si>
  <si>
    <t>Gujarat Pipavav Port Ltd.</t>
  </si>
  <si>
    <t>INE752H01013</t>
  </si>
  <si>
    <t>Care Ratings Ltd.</t>
  </si>
  <si>
    <t>(b)Unlisted</t>
  </si>
  <si>
    <t>INE696201123</t>
  </si>
  <si>
    <t>Quantum Information Services</t>
  </si>
  <si>
    <r>
      <t>Franklin India Technology Fund As of Date -  31Oct</t>
    </r>
    <r>
      <rPr>
        <b/>
        <sz val="8"/>
        <color theme="1"/>
        <rFont val="Arial"/>
        <family val="2"/>
      </rPr>
      <t>2018</t>
    </r>
  </si>
  <si>
    <t>INE467B01029</t>
  </si>
  <si>
    <t>Tata Consultancy Services Ltd.</t>
  </si>
  <si>
    <t>INE663F01024</t>
  </si>
  <si>
    <t>Info Edge India Ltd.</t>
  </si>
  <si>
    <t>INE738I01010</t>
  </si>
  <si>
    <t>Eclerx Services Ltd.</t>
  </si>
  <si>
    <t>INE881D01027</t>
  </si>
  <si>
    <t>Oracle Financial Services Software Ltd.</t>
  </si>
  <si>
    <t>INE018I01017</t>
  </si>
  <si>
    <t>Mindtree Ltd.</t>
  </si>
  <si>
    <t>INE919I01016</t>
  </si>
  <si>
    <t>Music Broadcast Ltd., Reg S</t>
  </si>
  <si>
    <t>INE246B01019</t>
  </si>
  <si>
    <t>Ramco Systems Ltd.</t>
  </si>
  <si>
    <t>INE836F01026</t>
  </si>
  <si>
    <t>Dish TV India Ltd.</t>
  </si>
  <si>
    <t>(b) Unlisted</t>
  </si>
  <si>
    <t>Brillio Technologies Pvt. Ltd.</t>
  </si>
  <si>
    <t>Foreign Equity Securities</t>
  </si>
  <si>
    <t>US1924461023</t>
  </si>
  <si>
    <t>Cognizant Technology Solutions Corp.</t>
  </si>
  <si>
    <t>US90184L1026</t>
  </si>
  <si>
    <t>Twitter Inc.</t>
  </si>
  <si>
    <t>KR7005930003</t>
  </si>
  <si>
    <t>Samsung Electronics Co. Ltd.</t>
  </si>
  <si>
    <t>Hardware</t>
  </si>
  <si>
    <t>US5949181045</t>
  </si>
  <si>
    <t>Microsoft Corp.</t>
  </si>
  <si>
    <t>US3696041033</t>
  </si>
  <si>
    <t>General Electric Co.</t>
  </si>
  <si>
    <t>US30303M1027</t>
  </si>
  <si>
    <t>Facebook Inc.</t>
  </si>
  <si>
    <t>LU0626261944</t>
  </si>
  <si>
    <t>Franklin Technology Fund, Class J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</si>
  <si>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31Oct2018</t>
    </r>
  </si>
  <si>
    <t>INE235A01022</t>
  </si>
  <si>
    <t>Finolex Cables Ltd.</t>
  </si>
  <si>
    <t>INE288B01029</t>
  </si>
  <si>
    <t>Deepak Nitrite Ltd.</t>
  </si>
  <si>
    <t>INE612J01015</t>
  </si>
  <si>
    <t>Repco Home Finance Ltd.</t>
  </si>
  <si>
    <t>INE600L01024</t>
  </si>
  <si>
    <t>Dr Lal PathLabs Ltd.</t>
  </si>
  <si>
    <t>Healthcare Services</t>
  </si>
  <si>
    <t>INE100A01010</t>
  </si>
  <si>
    <t>Atul Ltd.</t>
  </si>
  <si>
    <t>INE317F01035</t>
  </si>
  <si>
    <t>Nesco Ltd.</t>
  </si>
  <si>
    <t>Commercial Services</t>
  </si>
  <si>
    <t>INE054A01027</t>
  </si>
  <si>
    <t>VIP Industries Ltd.</t>
  </si>
  <si>
    <t>INE513A01014</t>
  </si>
  <si>
    <t>Schaeffler India Ltd.</t>
  </si>
  <si>
    <t>INE635Q01029</t>
  </si>
  <si>
    <t>Gulf Oil Lubricants India Ltd.</t>
  </si>
  <si>
    <t>INE671H01015</t>
  </si>
  <si>
    <t>Sobha Ltd.</t>
  </si>
  <si>
    <t>INE668F01031</t>
  </si>
  <si>
    <t>Jyothy Laboratories Ltd.</t>
  </si>
  <si>
    <t>INE274V01019</t>
  </si>
  <si>
    <t>Shankara Building Products Ltd.</t>
  </si>
  <si>
    <t>INE791I01019</t>
  </si>
  <si>
    <t>Brigade Enterprises Ltd.</t>
  </si>
  <si>
    <t>INE758C01029</t>
  </si>
  <si>
    <t>Ahluwalia Contracts India Ltd.</t>
  </si>
  <si>
    <t>INE463A01038</t>
  </si>
  <si>
    <t>Berger Paints India Ltd.</t>
  </si>
  <si>
    <t>INE060A01024</t>
  </si>
  <si>
    <t>Navneet Education Ltd.</t>
  </si>
  <si>
    <t>INE120A01034</t>
  </si>
  <si>
    <t>Carborundum Universal Ltd.</t>
  </si>
  <si>
    <t>INE038F01029</t>
  </si>
  <si>
    <t>TV Today Network Ltd.</t>
  </si>
  <si>
    <t>INE572A01028</t>
  </si>
  <si>
    <t>J.B. Chemicals &amp; Pharmaceuticals Ltd.</t>
  </si>
  <si>
    <t>INE985S01024</t>
  </si>
  <si>
    <t>TeamLease Services Ltd.</t>
  </si>
  <si>
    <t>INE491A01021</t>
  </si>
  <si>
    <t>City Union Bank Ltd.</t>
  </si>
  <si>
    <t>INE115A01026</t>
  </si>
  <si>
    <t>LIC Housing Finance Ltd.</t>
  </si>
  <si>
    <t>INE217B01036</t>
  </si>
  <si>
    <t>Kajaria Ceramics Ltd.</t>
  </si>
  <si>
    <t>INE131A01031</t>
  </si>
  <si>
    <t>Gujarat Mineral Development Corp. Ltd.</t>
  </si>
  <si>
    <t>INE183A01016</t>
  </si>
  <si>
    <t>Finolex Industries Ltd.</t>
  </si>
  <si>
    <t>INE152M01016</t>
  </si>
  <si>
    <t>Triveni Turbine Ltd.</t>
  </si>
  <si>
    <t>Industrial Capital Goods</t>
  </si>
  <si>
    <t>INE571A01020</t>
  </si>
  <si>
    <t>IPCA Laboratories Ltd.</t>
  </si>
  <si>
    <t>INE603J01030</t>
  </si>
  <si>
    <t>PI Industries Ltd.</t>
  </si>
  <si>
    <t>Pesticides</t>
  </si>
  <si>
    <t>INE399G01015</t>
  </si>
  <si>
    <t>Ramkrishna Forgings Ltd.</t>
  </si>
  <si>
    <t>INE442H01029</t>
  </si>
  <si>
    <t>Ashoka Buildcon Ltd.</t>
  </si>
  <si>
    <t>INE613A01020</t>
  </si>
  <si>
    <t>Rallis India Ltd.</t>
  </si>
  <si>
    <t>INE075I01017</t>
  </si>
  <si>
    <t>Healthcare Global Enterprises Ltd.</t>
  </si>
  <si>
    <t>INE739E01017</t>
  </si>
  <si>
    <t>Cera Sanitaryware Ltd.</t>
  </si>
  <si>
    <t>INE227C01017</t>
  </si>
  <si>
    <t>M.M. Forgings Ltd.</t>
  </si>
  <si>
    <t>INE472A01039</t>
  </si>
  <si>
    <t>Blue Star Ltd.</t>
  </si>
  <si>
    <t>INE786A01032</t>
  </si>
  <si>
    <t>JK Lakshmi Cement Ltd.</t>
  </si>
  <si>
    <t>INE539A01019</t>
  </si>
  <si>
    <t>GHCL Ltd.</t>
  </si>
  <si>
    <t>INE285K01026</t>
  </si>
  <si>
    <t xml:space="preserve">Techno Electric And Engineering Co Ltd          </t>
  </si>
  <si>
    <t>INE503A01015</t>
  </si>
  <si>
    <t>DCB Bank Ltd.</t>
  </si>
  <si>
    <t>INE338I01027</t>
  </si>
  <si>
    <t>Motilal Oswal Financial Services Ltd.</t>
  </si>
  <si>
    <t>INE269B01029</t>
  </si>
  <si>
    <t>Lakshmi Machine Works Ltd.</t>
  </si>
  <si>
    <t>INE019C01026</t>
  </si>
  <si>
    <t>Himadri Chemicals &amp; Industries Ltd.</t>
  </si>
  <si>
    <t>INE501G01024</t>
  </si>
  <si>
    <t>HT Media Ltd.</t>
  </si>
  <si>
    <t>INE634I01029</t>
  </si>
  <si>
    <t>KNR Constructions Ltd.</t>
  </si>
  <si>
    <t>INE782A01015</t>
  </si>
  <si>
    <t>Johnson Controls Hitachi Air Conditioning India Ltd.</t>
  </si>
  <si>
    <t>INE834I01025</t>
  </si>
  <si>
    <t>Khadim India Ltd.</t>
  </si>
  <si>
    <t>INE213C01025</t>
  </si>
  <si>
    <t>Banco Products India Ltd.</t>
  </si>
  <si>
    <t>INE932A01024</t>
  </si>
  <si>
    <t>Pennar Industries Ltd.</t>
  </si>
  <si>
    <t>INE255A01020</t>
  </si>
  <si>
    <t>Essel Propack Ltd.</t>
  </si>
  <si>
    <t>INE265F01028</t>
  </si>
  <si>
    <t>Entertainment Network India Ltd.</t>
  </si>
  <si>
    <t>INE002S01010</t>
  </si>
  <si>
    <t>Mahanagar Gas Ltd.</t>
  </si>
  <si>
    <t>INE852F01015</t>
  </si>
  <si>
    <t>Gateway Distriparks Ltd.</t>
  </si>
  <si>
    <t>INE355A01028</t>
  </si>
  <si>
    <t>Somany Ceramics Ltd.</t>
  </si>
  <si>
    <t>INE763G01038</t>
  </si>
  <si>
    <t>ICICI Securities Ltd.</t>
  </si>
  <si>
    <t>INE429I01024</t>
  </si>
  <si>
    <t>Consolidated Construction Consortium Ltd.</t>
  </si>
  <si>
    <t>Franklin India Prima Fund As of Date -  31Oct2018</t>
  </si>
  <si>
    <t>INE264A01014</t>
  </si>
  <si>
    <t>GlaxoSmithKline Consumer Healthcare Ltd.</t>
  </si>
  <si>
    <t>INE331A01037</t>
  </si>
  <si>
    <t>Ramco Cements Ltd.</t>
  </si>
  <si>
    <t>INE342J01019</t>
  </si>
  <si>
    <t>Wabco India Ltd.</t>
  </si>
  <si>
    <t>INE203G01027</t>
  </si>
  <si>
    <t>Indraprastha Gas Ltd.</t>
  </si>
  <si>
    <t>INE299U01018</t>
  </si>
  <si>
    <t>Crompton Greaves Consumer Electricals Ltd.</t>
  </si>
  <si>
    <t>INE212H01026</t>
  </si>
  <si>
    <t>AIA Engineering Ltd.</t>
  </si>
  <si>
    <t>INE660A01013</t>
  </si>
  <si>
    <t>Sundaram Finance Ltd.</t>
  </si>
  <si>
    <t>INE437A01024</t>
  </si>
  <si>
    <t>Apollo Hospitals Enterprise Ltd.</t>
  </si>
  <si>
    <t>INE093I01010</t>
  </si>
  <si>
    <t>Oberoi Realty Ltd.</t>
  </si>
  <si>
    <t>INE486A01013</t>
  </si>
  <si>
    <t>CESC Ltd.</t>
  </si>
  <si>
    <t>INE169A01031</t>
  </si>
  <si>
    <t>Coromandel International Ltd.</t>
  </si>
  <si>
    <t>Fertilisers</t>
  </si>
  <si>
    <t>INE716A01013</t>
  </si>
  <si>
    <t>Whirlpool of India Ltd.</t>
  </si>
  <si>
    <t>INE152A01029</t>
  </si>
  <si>
    <t>Thermax Ltd.</t>
  </si>
  <si>
    <t>INE058A01010</t>
  </si>
  <si>
    <t>Sanofi India Ltd.</t>
  </si>
  <si>
    <t>INE462A01022</t>
  </si>
  <si>
    <t>Bayer Cropscience Ltd.</t>
  </si>
  <si>
    <t>INE849A01020</t>
  </si>
  <si>
    <t>Trent Ltd.</t>
  </si>
  <si>
    <t>INE976G01028</t>
  </si>
  <si>
    <t>RBL Bank Ltd., Reg S</t>
  </si>
  <si>
    <t>INE034A01011</t>
  </si>
  <si>
    <t>Arvind Ltd.</t>
  </si>
  <si>
    <t>INE263A01024</t>
  </si>
  <si>
    <t>Bharat Electronics Ltd.</t>
  </si>
  <si>
    <t>INE465A01025</t>
  </si>
  <si>
    <t>Bharat Forge Ltd.</t>
  </si>
  <si>
    <t>INE127D01025</t>
  </si>
  <si>
    <t>HDFC Asset Management Co. Ltd.</t>
  </si>
  <si>
    <t>INE133A01011</t>
  </si>
  <si>
    <t>Akzo Nobel India Ltd.</t>
  </si>
  <si>
    <t>INE202Z01029</t>
  </si>
  <si>
    <t>Sundaram Finance Holdings Ltd.</t>
  </si>
  <si>
    <t>INE705G01021</t>
  </si>
  <si>
    <t>Him Teknoforge Ltd.</t>
  </si>
  <si>
    <t>INE020801010</t>
  </si>
  <si>
    <t>RP-SG Retail Ltd.</t>
  </si>
  <si>
    <t>INE425Y01011</t>
  </si>
  <si>
    <t>RP-SG Business Process Services Ltd.</t>
  </si>
  <si>
    <t>MU0295S00016</t>
  </si>
  <si>
    <t>MakeMyTrip Ltd.</t>
  </si>
  <si>
    <r>
      <t>Franklin India Opportunities Fund As of Date -  31</t>
    </r>
    <r>
      <rPr>
        <b/>
        <sz val="8"/>
        <color theme="1"/>
        <rFont val="Arial"/>
        <family val="2"/>
      </rPr>
      <t>Oct2018</t>
    </r>
  </si>
  <si>
    <t>INE018A01030</t>
  </si>
  <si>
    <t>Larsen &amp; Toubro Ltd.</t>
  </si>
  <si>
    <t>INE230A01023</t>
  </si>
  <si>
    <t>EIH Ltd.</t>
  </si>
  <si>
    <t>INE285B01017</t>
  </si>
  <si>
    <t>SpiceJet Ltd.</t>
  </si>
  <si>
    <t>INE029L01018</t>
  </si>
  <si>
    <t>Kalyani Investment Co. Ltd.</t>
  </si>
  <si>
    <t>Chennai Interactive Business Services Pvt Ltd.</t>
  </si>
  <si>
    <r>
      <t>Franklin India Multi-Asset Solution Fund As of Dat</t>
    </r>
    <r>
      <rPr>
        <b/>
        <sz val="8"/>
        <color theme="1"/>
        <rFont val="Arial"/>
        <family val="2"/>
      </rPr>
      <t>e -  31Oct2018</t>
    </r>
  </si>
  <si>
    <t>Mutual Funds/ETF Units</t>
  </si>
  <si>
    <t>INF090I01GK1</t>
  </si>
  <si>
    <t>Franklin India Short Term Income Plan</t>
  </si>
  <si>
    <t>INF090I01FN7</t>
  </si>
  <si>
    <t>Franklin India Bluechip Fund</t>
  </si>
  <si>
    <t>INF732E01102</t>
  </si>
  <si>
    <t>R*Shares Gold BeEs</t>
  </si>
  <si>
    <r>
      <t>Franklin India Index Fund - NSE Nifty Plan As of D</t>
    </r>
    <r>
      <rPr>
        <b/>
        <sz val="8"/>
        <color theme="1"/>
        <rFont val="Arial"/>
        <family val="2"/>
      </rPr>
      <t>ate -  31Oct2018</t>
    </r>
  </si>
  <si>
    <t>INE095A01012</t>
  </si>
  <si>
    <t>IndusInd Bank Ltd.</t>
  </si>
  <si>
    <t>INE044A01036</t>
  </si>
  <si>
    <t>Sun Pharmaceutical Industries Ltd.</t>
  </si>
  <si>
    <t>INE075A01022</t>
  </si>
  <si>
    <t>Wipro Ltd.</t>
  </si>
  <si>
    <t>INE481G01011</t>
  </si>
  <si>
    <t>UltraTech Cement Ltd.</t>
  </si>
  <si>
    <t>INE158A01026</t>
  </si>
  <si>
    <t>Hero Motocorp Ltd.</t>
  </si>
  <si>
    <t>INE019A01038</t>
  </si>
  <si>
    <t>JSW Steel Ltd.</t>
  </si>
  <si>
    <t>INE918I01018</t>
  </si>
  <si>
    <t>Bajaj Finserv Ltd.</t>
  </si>
  <si>
    <t>INE059A01026</t>
  </si>
  <si>
    <t>Cipla Ltd.</t>
  </si>
  <si>
    <t>INE066A01013</t>
  </si>
  <si>
    <t>Eicher Motors Ltd.</t>
  </si>
  <si>
    <t>INE148I01020</t>
  </si>
  <si>
    <t>Indiabulls Housing Finance Ltd.</t>
  </si>
  <si>
    <t>INE256A01028</t>
  </si>
  <si>
    <t>Zee Entertainment Enterprises Ltd.</t>
  </si>
  <si>
    <t>INE742F01042</t>
  </si>
  <si>
    <t>Adani Ports And Special Economic Zone Ltd.</t>
  </si>
  <si>
    <t>INE628A01036</t>
  </si>
  <si>
    <t>UPL Ltd.</t>
  </si>
  <si>
    <t>INE121J01017</t>
  </si>
  <si>
    <t>Bharti Infratel Ltd.</t>
  </si>
  <si>
    <t>Telecom -  Equipment &amp; Accessories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</si>
  <si>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31Oct2018</t>
    </r>
  </si>
  <si>
    <t>Mutual Funds Units</t>
  </si>
  <si>
    <t>INF090I01GV8</t>
  </si>
  <si>
    <t>Franklin India Savings Fund</t>
  </si>
  <si>
    <t>INF090I01GY2</t>
  </si>
  <si>
    <t>Templeton India Value Fund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</si>
  <si>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31Oct2018</t>
    </r>
  </si>
  <si>
    <t>INF090I01HB8</t>
  </si>
  <si>
    <t>Franklin India Dynamic Accrual Fund</t>
  </si>
  <si>
    <t>INF090I01FW8</t>
  </si>
  <si>
    <t>Franklin India Corporate Debt Fund</t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</si>
  <si>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31Oct2018</t>
    </r>
  </si>
  <si>
    <t>INF090I01FH9</t>
  </si>
  <si>
    <t>Franklin India Prima Fund</t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</si>
  <si>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31Oct2018</t>
    </r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</si>
  <si>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31Oct2018</t>
    </r>
  </si>
  <si>
    <r>
      <t>Franklin India Focused Equity Fund As of Date -  3</t>
    </r>
    <r>
      <rPr>
        <b/>
        <sz val="8"/>
        <color theme="1"/>
        <rFont val="Arial"/>
        <family val="2"/>
      </rPr>
      <t>1Oct2018</t>
    </r>
  </si>
  <si>
    <t>INE358A01014</t>
  </si>
  <si>
    <t>Abbott India Ltd.</t>
  </si>
  <si>
    <t>INE878B01027</t>
  </si>
  <si>
    <t>KEI Industries Ltd.</t>
  </si>
  <si>
    <t>INE686A01026</t>
  </si>
  <si>
    <t>ITD Cementation India Ltd.</t>
  </si>
  <si>
    <t>INE876N01018</t>
  </si>
  <si>
    <t>Orient Cement Ltd.</t>
  </si>
  <si>
    <t>INE373A01013</t>
  </si>
  <si>
    <t>BASF India Ltd.</t>
  </si>
  <si>
    <t>INE334L01012</t>
  </si>
  <si>
    <t>Ujjivan Financial Services Ltd.</t>
  </si>
  <si>
    <r>
      <t>Templeton India Equity Income Fund As of Date -  3</t>
    </r>
    <r>
      <rPr>
        <b/>
        <sz val="8"/>
        <color theme="1"/>
        <rFont val="Arial"/>
        <family val="2"/>
      </rPr>
      <t>1Oct2018</t>
    </r>
  </si>
  <si>
    <t>KR7086900008</t>
  </si>
  <si>
    <t>Medy-tox Inc.</t>
  </si>
  <si>
    <t>CNE1000004J3</t>
  </si>
  <si>
    <t>TravelSky Technology Ltd., H</t>
  </si>
  <si>
    <t>AEA002301017</t>
  </si>
  <si>
    <t>Aramex PJSC</t>
  </si>
  <si>
    <t>GB00BF5SDZ96</t>
  </si>
  <si>
    <t>Stock Spirits Group PLC</t>
  </si>
  <si>
    <t>KYG4387E1070</t>
  </si>
  <si>
    <t>Health &amp; Happiness H&amp;H International Holdings Ltd.</t>
  </si>
  <si>
    <t>KYG9829N1025</t>
  </si>
  <si>
    <t>Xinyi Solar Holdings Ltd.</t>
  </si>
  <si>
    <t>BRLEVEACNOR2</t>
  </si>
  <si>
    <t>Mahle-Metal Leve SA</t>
  </si>
  <si>
    <t>BMG570071099</t>
  </si>
  <si>
    <t>Luye Pharma Group Ltd.</t>
  </si>
  <si>
    <t>BMG2442N1048</t>
  </si>
  <si>
    <t>COSCO Shipping Ports Ltd.</t>
  </si>
  <si>
    <t>KYG982771092</t>
  </si>
  <si>
    <t>Xtep International Holdings Ltd.</t>
  </si>
  <si>
    <t>TW0008044009</t>
  </si>
  <si>
    <t>PChome Online Inc.</t>
  </si>
  <si>
    <t>BMG4977W1038</t>
  </si>
  <si>
    <t>I.T Ltd.</t>
  </si>
  <si>
    <t>TW0001565000</t>
  </si>
  <si>
    <t>St. Shine Optical Co. Ltd.</t>
  </si>
  <si>
    <t>KYG8586D1097</t>
  </si>
  <si>
    <t>Sunny Optical Technology Group Co. Ltd.</t>
  </si>
  <si>
    <t>TW0004126008</t>
  </si>
  <si>
    <t>Pacific Hospital Supply Co. Ltd.</t>
  </si>
  <si>
    <t>HK0165000859</t>
  </si>
  <si>
    <t>China Everbright Ltd.</t>
  </si>
  <si>
    <t>TW0003034005</t>
  </si>
  <si>
    <t>Novatek Microelectronics Corp. Ltd.</t>
  </si>
  <si>
    <t>Semiconductors</t>
  </si>
  <si>
    <t>TH0999010Z11</t>
  </si>
  <si>
    <t>TISCO Financial Group PCL, fgn.</t>
  </si>
  <si>
    <t>TW0004915004</t>
  </si>
  <si>
    <t>Primax Electronics Ltd.</t>
  </si>
  <si>
    <t>US30712A1034</t>
  </si>
  <si>
    <t>Fanhua Inc., ADR</t>
  </si>
  <si>
    <t>TH0528010Z18</t>
  </si>
  <si>
    <t>Delta Electronics Thailand PCL, fgn.</t>
  </si>
  <si>
    <t>Franklin India Equity Fund As of Date -  31Oct2018</t>
  </si>
  <si>
    <t>INE326A01037</t>
  </si>
  <si>
    <t>Lupin Ltd.</t>
  </si>
  <si>
    <t>INE012A01025</t>
  </si>
  <si>
    <t>ACC Ltd.</t>
  </si>
  <si>
    <t>INE176A01028</t>
  </si>
  <si>
    <t>Bata India Ltd.</t>
  </si>
  <si>
    <t>INE055A01016</t>
  </si>
  <si>
    <t>Century Textiles &amp; Industries Ltd.</t>
  </si>
  <si>
    <t>INE674K01013</t>
  </si>
  <si>
    <t>Aditya Birla Capital Ltd.</t>
  </si>
  <si>
    <t>INE067A01029</t>
  </si>
  <si>
    <t>CG Power and Industrial Solutions Ltd.</t>
  </si>
  <si>
    <t>Quantum Information Systems</t>
  </si>
  <si>
    <r>
      <t>Franklin India Equity Advantage Fund  As of Date -</t>
    </r>
    <r>
      <rPr>
        <b/>
        <sz val="8"/>
        <color theme="1"/>
        <rFont val="Arial"/>
        <family val="2"/>
      </rPr>
      <t xml:space="preserve">  31Oct2018</t>
    </r>
  </si>
  <si>
    <t>INE811K01011</t>
  </si>
  <si>
    <t>Prestige Estates Projects Ltd.</t>
  </si>
  <si>
    <t>INE151A01013</t>
  </si>
  <si>
    <t>Tata Communications Ltd.</t>
  </si>
  <si>
    <r>
      <t>Franklin India BlueChip Fund As of Date -  31Oct20</t>
    </r>
    <r>
      <rPr>
        <b/>
        <sz val="8"/>
        <color theme="1"/>
        <rFont val="Arial"/>
        <family val="2"/>
      </rPr>
      <t>18</t>
    </r>
  </si>
  <si>
    <r>
      <t>Franklin India Dynamic PE Ratio Fund of Funds As o</t>
    </r>
    <r>
      <rPr>
        <b/>
        <sz val="8"/>
        <color theme="1"/>
        <rFont val="Arial"/>
        <family val="2"/>
      </rPr>
      <t>f Date -  31Oct2018</t>
    </r>
  </si>
  <si>
    <r>
      <t>Franklin India Feeder - Franklin European Growth F</t>
    </r>
    <r>
      <rPr>
        <b/>
        <sz val="8"/>
        <color theme="1"/>
        <rFont val="Arial"/>
        <family val="2"/>
      </rPr>
      <t>und As of Date -  31Oct2018</t>
    </r>
  </si>
  <si>
    <t>LU0195949390</t>
  </si>
  <si>
    <t>Franklin European Growth Fund, Class I (Acc)</t>
  </si>
  <si>
    <t>Franklin Build India Fund As of Date -  31Oct2018</t>
  </si>
  <si>
    <t>INE139A01034</t>
  </si>
  <si>
    <t>National Aluminium Co. Ltd.</t>
  </si>
  <si>
    <t>INE070A01015</t>
  </si>
  <si>
    <t>Shree Cement Ltd.</t>
  </si>
  <si>
    <t>INE349A01021</t>
  </si>
  <si>
    <t>NRB Bearings Ltd.</t>
  </si>
  <si>
    <t>INE111A01025</t>
  </si>
  <si>
    <t>Container Corp. of India Ltd.</t>
  </si>
  <si>
    <t>INE871K01015</t>
  </si>
  <si>
    <t>Hindustan Media Ventures Ltd.</t>
  </si>
  <si>
    <t>Franklin Asian Equity Fund As of Date -  31Oct2018</t>
  </si>
  <si>
    <t>INE410P01011</t>
  </si>
  <si>
    <t>Narayana Hrudayalaya Ltd., Reg S</t>
  </si>
  <si>
    <t>US01609W1027</t>
  </si>
  <si>
    <t>Alibaba Group Holding Ltd., ADR</t>
  </si>
  <si>
    <t>TW0002330008</t>
  </si>
  <si>
    <t>Taiwan Semiconductor Manufacturing Co. Ltd.</t>
  </si>
  <si>
    <t>KYG875721634</t>
  </si>
  <si>
    <t>Tencent Holdings Ltd.</t>
  </si>
  <si>
    <t>HK0000069689</t>
  </si>
  <si>
    <t>AIA Group Ltd.</t>
  </si>
  <si>
    <t>CNE1000003X6</t>
  </si>
  <si>
    <t>Ping An Insurance (Group) Co. of China Ltd.</t>
  </si>
  <si>
    <t>US22943F1003</t>
  </si>
  <si>
    <t>Ctrip.com International Ltd., ADR</t>
  </si>
  <si>
    <t>ID1000109507</t>
  </si>
  <si>
    <t>Bank Central Asia Tbk PT</t>
  </si>
  <si>
    <t>PHY077751022</t>
  </si>
  <si>
    <t>BDO Unibank Inc.</t>
  </si>
  <si>
    <t>LU0633102719</t>
  </si>
  <si>
    <t>Samsonite International SA</t>
  </si>
  <si>
    <t>HK0883013259</t>
  </si>
  <si>
    <t>CNOOC Ltd.</t>
  </si>
  <si>
    <t>SG1L01001701</t>
  </si>
  <si>
    <t>DBS Group Holdings Ltd.</t>
  </si>
  <si>
    <t>TH0016010017</t>
  </si>
  <si>
    <t>Kasikornbank PCL, fgn.</t>
  </si>
  <si>
    <t>TW0003008009</t>
  </si>
  <si>
    <t>Largan Precision Co. Ltd.</t>
  </si>
  <si>
    <t>PHY9297P1004</t>
  </si>
  <si>
    <t>Universal Robina Corp.</t>
  </si>
  <si>
    <t>CNE1000002H1</t>
  </si>
  <si>
    <t>China Construction Bank Corp., H</t>
  </si>
  <si>
    <t>US6475811070</t>
  </si>
  <si>
    <t>New Oriental Education &amp; Technology Group Inc., ADR</t>
  </si>
  <si>
    <t>Diversified Consumer Service</t>
  </si>
  <si>
    <t>KR7055550008</t>
  </si>
  <si>
    <t>Shinhan Financial Group Co. Ltd.</t>
  </si>
  <si>
    <t>PHY8076N1120</t>
  </si>
  <si>
    <t>SM Prime Holdings</t>
  </si>
  <si>
    <t>ID1000061302</t>
  </si>
  <si>
    <t>Indocement Tunggal Prakarsa Tbk PT</t>
  </si>
  <si>
    <t>HK0669013440</t>
  </si>
  <si>
    <t>Techtronic Industries Co. Ltd.</t>
  </si>
  <si>
    <t>ID1000125503</t>
  </si>
  <si>
    <t>ACE Hardware Indonesia Tbk PT</t>
  </si>
  <si>
    <t>ID1000106800</t>
  </si>
  <si>
    <t>Semen Indonesia (Persero) Tbk PT</t>
  </si>
  <si>
    <t>KR7035420009</t>
  </si>
  <si>
    <t>Naver Corp.</t>
  </si>
  <si>
    <t>TH0737010Y08</t>
  </si>
  <si>
    <t>CP All PCL</t>
  </si>
  <si>
    <t>TH0128B10Z17</t>
  </si>
  <si>
    <t>Minor International PCL, fgn.</t>
  </si>
  <si>
    <t>Hotels, Resorts &amp;
Other Recreational
 Activities</t>
  </si>
  <si>
    <t>KYG210961051</t>
  </si>
  <si>
    <t>China Mengniu Dairy Co. Ltd.</t>
  </si>
  <si>
    <t>KR7048260004</t>
  </si>
  <si>
    <t>Osstem Implant Co. Ltd.</t>
  </si>
  <si>
    <t>TW0006414006</t>
  </si>
  <si>
    <t>Ennoconn Corp.</t>
  </si>
  <si>
    <t>KYG2162W1024</t>
  </si>
  <si>
    <t>China Yongda Automobiles Services Holdings Ltd.</t>
  </si>
  <si>
    <t>ID1000113301</t>
  </si>
  <si>
    <t>Matahari Department Store Tbk PT</t>
  </si>
  <si>
    <t>TH0003010Z12</t>
  </si>
  <si>
    <t>The Siam Cement PCL, fgn.</t>
  </si>
  <si>
    <t>KYG2953R1149</t>
  </si>
  <si>
    <t>AAC Technologies Holdings Inc.</t>
  </si>
  <si>
    <t>Telecom - Equipment &amp; Accessories</t>
  </si>
  <si>
    <t>KYG2121R1039</t>
  </si>
  <si>
    <t>China Literature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</si>
</sst>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.0000_);_(* \(#,##0.0000\);_(* &quot;-&quot;??_);_(@_)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vertAlign val="superscript"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6" fillId="0" borderId="0"/>
  </cellStyleXfs>
  <cellXfs count="76">
    <xf numFmtId="0" fontId="0" fillId="0" borderId="0" xfId="0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0" fontId="1" fillId="0" borderId="2" xfId="0" applyFont="1" applyBorder="1"/>
    <xf numFmtId="0" fontId="3" fillId="0" borderId="2" xfId="0" applyFont="1" applyBorder="1"/>
    <xf numFmtId="2" fontId="3" fillId="0" borderId="2" xfId="0" applyNumberFormat="1" applyFont="1" applyBorder="1"/>
    <xf numFmtId="2" fontId="1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164" fontId="3" fillId="0" borderId="0" xfId="0" applyNumberFormat="1" applyFont="1"/>
    <xf numFmtId="0" fontId="3" fillId="0" borderId="0" xfId="0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0" xfId="0" applyNumberFormat="1" applyFont="1"/>
    <xf numFmtId="43" fontId="3" fillId="0" borderId="0" xfId="1" applyFont="1"/>
    <xf numFmtId="2" fontId="3" fillId="0" borderId="0" xfId="0" applyNumberFormat="1" applyFont="1" applyFill="1"/>
    <xf numFmtId="10" fontId="3" fillId="0" borderId="0" xfId="2" applyNumberFormat="1" applyFont="1" applyAlignment="1"/>
    <xf numFmtId="2" fontId="3" fillId="0" borderId="0" xfId="0" applyNumberFormat="1" applyFont="1" applyAlignment="1">
      <alignment horizontal="right"/>
    </xf>
    <xf numFmtId="9" fontId="3" fillId="0" borderId="0" xfId="2" applyNumberFormat="1" applyFont="1"/>
    <xf numFmtId="2" fontId="1" fillId="0" borderId="0" xfId="0" applyNumberFormat="1" applyFont="1" applyAlignment="1">
      <alignment wrapText="1"/>
    </xf>
    <xf numFmtId="43" fontId="1" fillId="0" borderId="3" xfId="1" applyFont="1" applyBorder="1"/>
    <xf numFmtId="43" fontId="3" fillId="0" borderId="2" xfId="1" applyFont="1" applyBorder="1"/>
    <xf numFmtId="43" fontId="1" fillId="0" borderId="2" xfId="1" applyFont="1" applyBorder="1"/>
    <xf numFmtId="165" fontId="3" fillId="0" borderId="2" xfId="1" applyNumberFormat="1" applyFont="1" applyBorder="1"/>
    <xf numFmtId="2" fontId="3" fillId="0" borderId="2" xfId="0" applyNumberFormat="1" applyFont="1" applyBorder="1" applyAlignment="1">
      <alignment wrapText="1"/>
    </xf>
    <xf numFmtId="43" fontId="3" fillId="0" borderId="3" xfId="1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43" fontId="1" fillId="0" borderId="1" xfId="1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4" fontId="3" fillId="0" borderId="0" xfId="0" applyNumberFormat="1" applyFont="1"/>
    <xf numFmtId="0" fontId="3" fillId="0" borderId="2" xfId="0" applyFont="1" applyBorder="1" applyAlignment="1">
      <alignment horizontal="right"/>
    </xf>
    <xf numFmtId="0" fontId="3" fillId="0" borderId="0" xfId="0" applyNumberFormat="1" applyFont="1"/>
    <xf numFmtId="0" fontId="1" fillId="0" borderId="4" xfId="3" applyFont="1" applyFill="1" applyBorder="1"/>
    <xf numFmtId="0" fontId="3" fillId="0" borderId="5" xfId="3" applyFont="1" applyFill="1" applyBorder="1" applyAlignment="1"/>
    <xf numFmtId="0" fontId="1" fillId="0" borderId="6" xfId="3" applyFont="1" applyFill="1" applyBorder="1" applyAlignment="1">
      <alignment horizontal="center"/>
    </xf>
    <xf numFmtId="0" fontId="5" fillId="0" borderId="4" xfId="4" applyFont="1" applyFill="1" applyBorder="1" applyAlignment="1">
      <alignment vertical="center"/>
    </xf>
    <xf numFmtId="0" fontId="5" fillId="0" borderId="5" xfId="4" applyFont="1" applyFill="1" applyBorder="1" applyAlignment="1">
      <alignment vertical="center"/>
    </xf>
    <xf numFmtId="166" fontId="5" fillId="0" borderId="3" xfId="4" applyNumberFormat="1" applyFont="1" applyFill="1" applyBorder="1"/>
    <xf numFmtId="0" fontId="5" fillId="0" borderId="0" xfId="4" applyFont="1" applyFill="1" applyBorder="1" applyAlignment="1">
      <alignment vertical="center"/>
    </xf>
    <xf numFmtId="166" fontId="5" fillId="0" borderId="0" xfId="4" applyNumberFormat="1" applyFont="1" applyFill="1" applyBorder="1"/>
    <xf numFmtId="166" fontId="3" fillId="0" borderId="0" xfId="1" applyNumberFormat="1" applyFont="1"/>
    <xf numFmtId="0" fontId="3" fillId="0" borderId="0" xfId="1" applyNumberFormat="1" applyFont="1"/>
    <xf numFmtId="164" fontId="3" fillId="0" borderId="0" xfId="1" applyNumberFormat="1" applyFont="1"/>
    <xf numFmtId="2" fontId="3" fillId="0" borderId="0" xfId="0" applyNumberFormat="1" applyFont="1" applyAlignment="1">
      <alignment horizontal="right" wrapText="1"/>
    </xf>
    <xf numFmtId="2" fontId="3" fillId="0" borderId="0" xfId="0" applyNumberFormat="1" applyFont="1" applyFill="1" applyAlignment="1">
      <alignment horizontal="right" wrapText="1"/>
    </xf>
    <xf numFmtId="2" fontId="1" fillId="0" borderId="0" xfId="0" applyNumberFormat="1" applyFont="1" applyFill="1"/>
    <xf numFmtId="0" fontId="3" fillId="0" borderId="2" xfId="0" applyFont="1" applyBorder="1" applyAlignment="1">
      <alignment horizontal="left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1" fillId="0" borderId="4" xfId="3" applyNumberFormat="1" applyFont="1" applyFill="1" applyBorder="1" applyAlignment="1">
      <alignment horizontal="center"/>
    </xf>
    <xf numFmtId="2" fontId="1" fillId="0" borderId="5" xfId="3" applyNumberFormat="1" applyFont="1" applyFill="1" applyBorder="1" applyAlignment="1">
      <alignment horizontal="center"/>
    </xf>
    <xf numFmtId="0" fontId="5" fillId="0" borderId="4" xfId="4" applyFont="1" applyFill="1" applyBorder="1" applyAlignment="1">
      <alignment horizontal="left"/>
    </xf>
    <xf numFmtId="0" fontId="5" fillId="0" borderId="5" xfId="4" applyFont="1" applyFill="1" applyBorder="1" applyAlignment="1">
      <alignment horizontal="left"/>
    </xf>
    <xf numFmtId="165" fontId="1" fillId="0" borderId="1" xfId="1" applyNumberFormat="1" applyFont="1" applyBorder="1"/>
    <xf numFmtId="165" fontId="3" fillId="0" borderId="3" xfId="1" applyNumberFormat="1" applyFont="1" applyBorder="1"/>
    <xf numFmtId="165" fontId="3" fillId="0" borderId="0" xfId="1" applyNumberFormat="1" applyFont="1"/>
    <xf numFmtId="2" fontId="3" fillId="0" borderId="2" xfId="0" applyNumberFormat="1" applyFont="1" applyFill="1" applyBorder="1"/>
    <xf numFmtId="0" fontId="3" fillId="0" borderId="0" xfId="0" applyFont="1" applyBorder="1"/>
    <xf numFmtId="0" fontId="1" fillId="0" borderId="0" xfId="0" applyFont="1" applyBorder="1"/>
    <xf numFmtId="2" fontId="3" fillId="0" borderId="0" xfId="0" applyNumberFormat="1" applyFont="1" applyBorder="1"/>
    <xf numFmtId="43" fontId="1" fillId="0" borderId="1" xfId="1" applyFont="1" applyBorder="1"/>
    <xf numFmtId="43" fontId="1" fillId="0" borderId="0" xfId="1" applyFont="1"/>
    <xf numFmtId="43" fontId="3" fillId="0" borderId="3" xfId="1" applyFont="1" applyBorder="1"/>
    <xf numFmtId="165" fontId="3" fillId="0" borderId="0" xfId="1" applyNumberFormat="1" applyFont="1" applyBorder="1"/>
    <xf numFmtId="43" fontId="3" fillId="0" borderId="0" xfId="1" applyFont="1" applyBorder="1"/>
    <xf numFmtId="43" fontId="1" fillId="0" borderId="5" xfId="1" applyFont="1" applyFill="1" applyBorder="1" applyAlignment="1">
      <alignment horizontal="center"/>
    </xf>
    <xf numFmtId="43" fontId="1" fillId="0" borderId="6" xfId="1" applyFont="1" applyFill="1" applyBorder="1" applyAlignment="1">
      <alignment horizontal="center"/>
    </xf>
    <xf numFmtId="166" fontId="5" fillId="0" borderId="3" xfId="1" applyNumberFormat="1" applyFont="1" applyFill="1" applyBorder="1"/>
    <xf numFmtId="43" fontId="5" fillId="0" borderId="0" xfId="1" applyFont="1" applyFill="1" applyBorder="1"/>
    <xf numFmtId="2" fontId="5" fillId="0" borderId="2" xfId="0" applyNumberFormat="1" applyFont="1" applyBorder="1"/>
    <xf numFmtId="2" fontId="1" fillId="0" borderId="0" xfId="0" applyNumberFormat="1" applyFont="1" applyBorder="1"/>
    <xf numFmtId="2" fontId="3" fillId="0" borderId="2" xfId="0" applyNumberFormat="1" applyFont="1" applyBorder="1" applyAlignment="1"/>
  </cellXfs>
  <cellStyles count="5">
    <cellStyle name="Comma" xfId="1" builtinId="3"/>
    <cellStyle name="Normal" xfId="0" builtinId="0"/>
    <cellStyle name="Normal 2" xfId="4"/>
    <cellStyle name="Normal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showGridLines="0" tabSelected="1" workbookViewId="0">
      <selection sqref="A1:F1"/>
    </sheetView>
  </sheetViews>
  <sheetFormatPr defaultRowHeight="11.25" x14ac:dyDescent="0.2"/>
  <cols>
    <col min="1" max="1" width="49" style="2" customWidth="1"/>
    <col min="2" max="2" width="24.5703125" style="2" bestFit="1" customWidth="1"/>
    <col min="3" max="3" width="18.85546875" style="2" bestFit="1" customWidth="1"/>
    <col min="4" max="4" width="9" style="59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51" t="s">
        <v>1291</v>
      </c>
      <c r="B1" s="51"/>
      <c r="C1" s="51"/>
      <c r="D1" s="51"/>
      <c r="E1" s="51"/>
      <c r="F1" s="51"/>
    </row>
    <row r="3" spans="1:6" s="1" customFormat="1" x14ac:dyDescent="0.2">
      <c r="A3" s="5" t="s">
        <v>0</v>
      </c>
      <c r="B3" s="5" t="s">
        <v>1</v>
      </c>
      <c r="C3" s="5" t="s">
        <v>1292</v>
      </c>
      <c r="D3" s="57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58"/>
      <c r="E4" s="7"/>
      <c r="F4" s="7"/>
    </row>
    <row r="5" spans="1:6" x14ac:dyDescent="0.2">
      <c r="A5" s="11" t="s">
        <v>270</v>
      </c>
      <c r="B5" s="10"/>
      <c r="C5" s="10"/>
      <c r="D5" s="27"/>
      <c r="E5" s="10"/>
      <c r="F5" s="10"/>
    </row>
    <row r="6" spans="1:6" x14ac:dyDescent="0.2">
      <c r="A6" s="11" t="s">
        <v>7</v>
      </c>
      <c r="B6" s="10"/>
      <c r="C6" s="10"/>
      <c r="D6" s="27"/>
      <c r="E6" s="10"/>
      <c r="F6" s="10"/>
    </row>
    <row r="7" spans="1:6" x14ac:dyDescent="0.2">
      <c r="A7" s="11"/>
      <c r="B7" s="10"/>
      <c r="C7" s="10"/>
      <c r="D7" s="27"/>
      <c r="E7" s="10"/>
      <c r="F7" s="10"/>
    </row>
    <row r="8" spans="1:6" x14ac:dyDescent="0.2">
      <c r="A8" s="10" t="s">
        <v>271</v>
      </c>
      <c r="B8" s="10" t="s">
        <v>272</v>
      </c>
      <c r="C8" s="10" t="s">
        <v>273</v>
      </c>
      <c r="D8" s="27">
        <v>234400</v>
      </c>
      <c r="E8" s="10">
        <v>4481.1419999999998</v>
      </c>
      <c r="F8" s="10">
        <v>8.6225670676085446</v>
      </c>
    </row>
    <row r="9" spans="1:6" x14ac:dyDescent="0.2">
      <c r="A9" s="10" t="s">
        <v>1293</v>
      </c>
      <c r="B9" s="10" t="s">
        <v>1294</v>
      </c>
      <c r="C9" s="10" t="s">
        <v>388</v>
      </c>
      <c r="D9" s="27">
        <v>150145</v>
      </c>
      <c r="E9" s="10">
        <v>4218.3237749999998</v>
      </c>
      <c r="F9" s="10">
        <v>8.1168549585853675</v>
      </c>
    </row>
    <row r="10" spans="1:6" x14ac:dyDescent="0.2">
      <c r="A10" s="10" t="s">
        <v>335</v>
      </c>
      <c r="B10" s="10" t="s">
        <v>336</v>
      </c>
      <c r="C10" s="10" t="s">
        <v>273</v>
      </c>
      <c r="D10" s="27">
        <v>1167550</v>
      </c>
      <c r="E10" s="10">
        <v>4144.8024999999998</v>
      </c>
      <c r="F10" s="10">
        <v>7.9753860819946256</v>
      </c>
    </row>
    <row r="11" spans="1:6" x14ac:dyDescent="0.2">
      <c r="A11" s="10" t="s">
        <v>751</v>
      </c>
      <c r="B11" s="10" t="s">
        <v>750</v>
      </c>
      <c r="C11" s="10" t="s">
        <v>317</v>
      </c>
      <c r="D11" s="27">
        <v>373800</v>
      </c>
      <c r="E11" s="10">
        <v>3966.9524999999999</v>
      </c>
      <c r="F11" s="10">
        <v>7.6331689523044313</v>
      </c>
    </row>
    <row r="12" spans="1:6" x14ac:dyDescent="0.2">
      <c r="A12" s="10" t="s">
        <v>276</v>
      </c>
      <c r="B12" s="10" t="s">
        <v>277</v>
      </c>
      <c r="C12" s="10" t="s">
        <v>278</v>
      </c>
      <c r="D12" s="27">
        <v>520746</v>
      </c>
      <c r="E12" s="10">
        <v>3574.4005440000001</v>
      </c>
      <c r="F12" s="10">
        <v>6.877824540515892</v>
      </c>
    </row>
    <row r="13" spans="1:6" x14ac:dyDescent="0.2">
      <c r="A13" s="10" t="s">
        <v>1295</v>
      </c>
      <c r="B13" s="10" t="s">
        <v>1296</v>
      </c>
      <c r="C13" s="10" t="s">
        <v>1297</v>
      </c>
      <c r="D13" s="27">
        <v>507141</v>
      </c>
      <c r="E13" s="10">
        <v>3477.7194075000002</v>
      </c>
      <c r="F13" s="10">
        <v>6.6917916980744199</v>
      </c>
    </row>
    <row r="14" spans="1:6" x14ac:dyDescent="0.2">
      <c r="A14" s="10" t="s">
        <v>729</v>
      </c>
      <c r="B14" s="10" t="s">
        <v>728</v>
      </c>
      <c r="C14" s="10" t="s">
        <v>298</v>
      </c>
      <c r="D14" s="27">
        <v>1022300</v>
      </c>
      <c r="E14" s="10">
        <v>2236.7923999999998</v>
      </c>
      <c r="F14" s="10">
        <v>4.3040127907834824</v>
      </c>
    </row>
    <row r="15" spans="1:6" x14ac:dyDescent="0.2">
      <c r="A15" s="10" t="s">
        <v>1298</v>
      </c>
      <c r="B15" s="10" t="s">
        <v>1299</v>
      </c>
      <c r="C15" s="10" t="s">
        <v>388</v>
      </c>
      <c r="D15" s="27">
        <v>259985</v>
      </c>
      <c r="E15" s="10">
        <v>1756.5886525000001</v>
      </c>
      <c r="F15" s="10">
        <v>3.3800097087709715</v>
      </c>
    </row>
    <row r="16" spans="1:6" x14ac:dyDescent="0.2">
      <c r="A16" s="10" t="s">
        <v>1300</v>
      </c>
      <c r="B16" s="10" t="s">
        <v>1301</v>
      </c>
      <c r="C16" s="10" t="s">
        <v>301</v>
      </c>
      <c r="D16" s="27">
        <v>278900</v>
      </c>
      <c r="E16" s="10">
        <v>1733.3634999999999</v>
      </c>
      <c r="F16" s="10">
        <v>3.3353201106536416</v>
      </c>
    </row>
    <row r="17" spans="1:6" x14ac:dyDescent="0.2">
      <c r="A17" s="10" t="s">
        <v>1302</v>
      </c>
      <c r="B17" s="10" t="s">
        <v>1303</v>
      </c>
      <c r="C17" s="10" t="s">
        <v>310</v>
      </c>
      <c r="D17" s="27">
        <v>759100</v>
      </c>
      <c r="E17" s="10">
        <v>1602.8396499999999</v>
      </c>
      <c r="F17" s="10">
        <v>3.0841674690842655</v>
      </c>
    </row>
    <row r="18" spans="1:6" x14ac:dyDescent="0.2">
      <c r="A18" s="10" t="s">
        <v>749</v>
      </c>
      <c r="B18" s="10" t="s">
        <v>748</v>
      </c>
      <c r="C18" s="10" t="s">
        <v>273</v>
      </c>
      <c r="D18" s="27">
        <v>809000</v>
      </c>
      <c r="E18" s="10">
        <v>1521.729</v>
      </c>
      <c r="F18" s="10">
        <v>2.9280951956498771</v>
      </c>
    </row>
    <row r="19" spans="1:6" x14ac:dyDescent="0.2">
      <c r="A19" s="10" t="s">
        <v>1304</v>
      </c>
      <c r="B19" s="10" t="s">
        <v>1305</v>
      </c>
      <c r="C19" s="10" t="s">
        <v>301</v>
      </c>
      <c r="D19" s="27">
        <v>187122</v>
      </c>
      <c r="E19" s="10">
        <v>1233.1339800000001</v>
      </c>
      <c r="F19" s="10">
        <v>2.372783644414092</v>
      </c>
    </row>
    <row r="20" spans="1:6" x14ac:dyDescent="0.2">
      <c r="A20" s="10" t="s">
        <v>1306</v>
      </c>
      <c r="B20" s="10" t="s">
        <v>1307</v>
      </c>
      <c r="C20" s="10" t="s">
        <v>295</v>
      </c>
      <c r="D20" s="27">
        <v>176563</v>
      </c>
      <c r="E20" s="10">
        <v>1187.6510195000001</v>
      </c>
      <c r="F20" s="10">
        <v>2.2852658024566983</v>
      </c>
    </row>
    <row r="21" spans="1:6" x14ac:dyDescent="0.2">
      <c r="A21" s="10" t="s">
        <v>1308</v>
      </c>
      <c r="B21" s="10" t="s">
        <v>1309</v>
      </c>
      <c r="C21" s="10" t="s">
        <v>388</v>
      </c>
      <c r="D21" s="27">
        <v>1084661</v>
      </c>
      <c r="E21" s="10">
        <v>1168.7222274999999</v>
      </c>
      <c r="F21" s="10">
        <v>2.2488432167567107</v>
      </c>
    </row>
    <row r="22" spans="1:6" x14ac:dyDescent="0.2">
      <c r="A22" s="10" t="s">
        <v>1310</v>
      </c>
      <c r="B22" s="10" t="s">
        <v>1311</v>
      </c>
      <c r="C22" s="10" t="s">
        <v>1312</v>
      </c>
      <c r="D22" s="27">
        <v>109433</v>
      </c>
      <c r="E22" s="10">
        <v>1105.9298980000001</v>
      </c>
      <c r="F22" s="10">
        <v>2.1280188660788872</v>
      </c>
    </row>
    <row r="23" spans="1:6" x14ac:dyDescent="0.2">
      <c r="A23" s="10" t="s">
        <v>1313</v>
      </c>
      <c r="B23" s="10" t="s">
        <v>1314</v>
      </c>
      <c r="C23" s="10" t="s">
        <v>295</v>
      </c>
      <c r="D23" s="27">
        <v>52400</v>
      </c>
      <c r="E23" s="10">
        <v>1100.7668000000001</v>
      </c>
      <c r="F23" s="10">
        <v>2.1180840863326451</v>
      </c>
    </row>
    <row r="24" spans="1:6" x14ac:dyDescent="0.2">
      <c r="A24" s="10" t="s">
        <v>343</v>
      </c>
      <c r="B24" s="10" t="s">
        <v>344</v>
      </c>
      <c r="C24" s="10" t="s">
        <v>345</v>
      </c>
      <c r="D24" s="27">
        <v>399300</v>
      </c>
      <c r="E24" s="10">
        <v>1062.73695</v>
      </c>
      <c r="F24" s="10">
        <v>2.0449074424779998</v>
      </c>
    </row>
    <row r="25" spans="1:6" x14ac:dyDescent="0.2">
      <c r="A25" s="10" t="s">
        <v>1315</v>
      </c>
      <c r="B25" s="10" t="s">
        <v>1316</v>
      </c>
      <c r="C25" s="10" t="s">
        <v>273</v>
      </c>
      <c r="D25" s="27">
        <v>1191750</v>
      </c>
      <c r="E25" s="10">
        <v>986.17312500000003</v>
      </c>
      <c r="F25" s="10">
        <v>1.8975841226601624</v>
      </c>
    </row>
    <row r="26" spans="1:6" x14ac:dyDescent="0.2">
      <c r="A26" s="10" t="s">
        <v>1317</v>
      </c>
      <c r="B26" s="10" t="s">
        <v>1318</v>
      </c>
      <c r="C26" s="10" t="s">
        <v>388</v>
      </c>
      <c r="D26" s="27">
        <v>572110</v>
      </c>
      <c r="E26" s="10">
        <v>930.25085999999999</v>
      </c>
      <c r="F26" s="10">
        <v>1.7899790790049781</v>
      </c>
    </row>
    <row r="27" spans="1:6" x14ac:dyDescent="0.2">
      <c r="A27" s="10" t="s">
        <v>1319</v>
      </c>
      <c r="B27" s="10" t="s">
        <v>1320</v>
      </c>
      <c r="C27" s="10" t="s">
        <v>388</v>
      </c>
      <c r="D27" s="27">
        <v>721082</v>
      </c>
      <c r="E27" s="10">
        <v>921.18225500000005</v>
      </c>
      <c r="F27" s="10">
        <v>1.772529363101722</v>
      </c>
    </row>
    <row r="28" spans="1:6" x14ac:dyDescent="0.2">
      <c r="A28" s="10" t="s">
        <v>1321</v>
      </c>
      <c r="B28" s="10" t="s">
        <v>1322</v>
      </c>
      <c r="C28" s="10" t="s">
        <v>304</v>
      </c>
      <c r="D28" s="27">
        <v>484054</v>
      </c>
      <c r="E28" s="10">
        <v>855.08139100000005</v>
      </c>
      <c r="F28" s="10">
        <v>1.6453387645741879</v>
      </c>
    </row>
    <row r="29" spans="1:6" x14ac:dyDescent="0.2">
      <c r="A29" s="10" t="s">
        <v>1323</v>
      </c>
      <c r="B29" s="10" t="s">
        <v>1324</v>
      </c>
      <c r="C29" s="10" t="s">
        <v>284</v>
      </c>
      <c r="D29" s="27">
        <v>805448</v>
      </c>
      <c r="E29" s="10">
        <v>786.92269599999997</v>
      </c>
      <c r="F29" s="10">
        <v>1.5141885089299403</v>
      </c>
    </row>
    <row r="30" spans="1:6" x14ac:dyDescent="0.2">
      <c r="A30" s="10" t="s">
        <v>299</v>
      </c>
      <c r="B30" s="10" t="s">
        <v>300</v>
      </c>
      <c r="C30" s="10" t="s">
        <v>301</v>
      </c>
      <c r="D30" s="27">
        <v>30000</v>
      </c>
      <c r="E30" s="10">
        <v>762.73500000000001</v>
      </c>
      <c r="F30" s="10">
        <v>1.467646794569867</v>
      </c>
    </row>
    <row r="31" spans="1:6" x14ac:dyDescent="0.2">
      <c r="A31" s="10" t="s">
        <v>1325</v>
      </c>
      <c r="B31" s="10" t="s">
        <v>1326</v>
      </c>
      <c r="C31" s="10" t="s">
        <v>307</v>
      </c>
      <c r="D31" s="27">
        <v>1000000</v>
      </c>
      <c r="E31" s="10">
        <v>750</v>
      </c>
      <c r="F31" s="10">
        <v>1.4431422393457758</v>
      </c>
    </row>
    <row r="32" spans="1:6" x14ac:dyDescent="0.2">
      <c r="A32" s="10" t="s">
        <v>1327</v>
      </c>
      <c r="B32" s="10" t="s">
        <v>1328</v>
      </c>
      <c r="C32" s="10" t="s">
        <v>1329</v>
      </c>
      <c r="D32" s="27">
        <v>875863</v>
      </c>
      <c r="E32" s="10">
        <v>726.09042699999998</v>
      </c>
      <c r="F32" s="10">
        <v>1.397135686384414</v>
      </c>
    </row>
    <row r="33" spans="1:6" x14ac:dyDescent="0.2">
      <c r="A33" s="10" t="s">
        <v>1330</v>
      </c>
      <c r="B33" s="10" t="s">
        <v>1331</v>
      </c>
      <c r="C33" s="10" t="s">
        <v>1332</v>
      </c>
      <c r="D33" s="27">
        <v>425242</v>
      </c>
      <c r="E33" s="10">
        <v>651.68336499999998</v>
      </c>
      <c r="F33" s="10">
        <v>1.2539623876139874</v>
      </c>
    </row>
    <row r="34" spans="1:6" x14ac:dyDescent="0.2">
      <c r="A34" s="10" t="s">
        <v>1333</v>
      </c>
      <c r="B34" s="10" t="s">
        <v>1334</v>
      </c>
      <c r="C34" s="10" t="s">
        <v>1335</v>
      </c>
      <c r="D34" s="27">
        <v>151400</v>
      </c>
      <c r="E34" s="10">
        <v>640.19489999999996</v>
      </c>
      <c r="F34" s="10">
        <v>1.2318564021383265</v>
      </c>
    </row>
    <row r="35" spans="1:6" x14ac:dyDescent="0.2">
      <c r="A35" s="10" t="s">
        <v>296</v>
      </c>
      <c r="B35" s="10" t="s">
        <v>297</v>
      </c>
      <c r="C35" s="10" t="s">
        <v>298</v>
      </c>
      <c r="D35" s="27">
        <v>49800</v>
      </c>
      <c r="E35" s="10">
        <v>545.40959999999995</v>
      </c>
      <c r="F35" s="10">
        <v>1.0494715086729116</v>
      </c>
    </row>
    <row r="36" spans="1:6" x14ac:dyDescent="0.2">
      <c r="A36" s="10" t="s">
        <v>1336</v>
      </c>
      <c r="B36" s="10" t="s">
        <v>1337</v>
      </c>
      <c r="C36" s="10" t="s">
        <v>1329</v>
      </c>
      <c r="D36" s="27">
        <v>154809</v>
      </c>
      <c r="E36" s="10">
        <v>484.93919249999999</v>
      </c>
      <c r="F36" s="10">
        <v>0.93311497628130957</v>
      </c>
    </row>
    <row r="37" spans="1:6" x14ac:dyDescent="0.2">
      <c r="A37" s="10" t="s">
        <v>1338</v>
      </c>
      <c r="B37" s="10" t="s">
        <v>1339</v>
      </c>
      <c r="C37" s="10" t="s">
        <v>1335</v>
      </c>
      <c r="D37" s="27">
        <v>373400</v>
      </c>
      <c r="E37" s="10">
        <v>468.99040000000002</v>
      </c>
      <c r="F37" s="10">
        <v>0.90242647478356153</v>
      </c>
    </row>
    <row r="38" spans="1:6" x14ac:dyDescent="0.2">
      <c r="A38" s="10" t="s">
        <v>1340</v>
      </c>
      <c r="B38" s="10" t="s">
        <v>1341</v>
      </c>
      <c r="C38" s="10" t="s">
        <v>385</v>
      </c>
      <c r="D38" s="27">
        <v>710100</v>
      </c>
      <c r="E38" s="10">
        <v>457.65944999999999</v>
      </c>
      <c r="F38" s="10">
        <v>0.8806235780410081</v>
      </c>
    </row>
    <row r="39" spans="1:6" x14ac:dyDescent="0.2">
      <c r="A39" s="11" t="s">
        <v>28</v>
      </c>
      <c r="B39" s="10"/>
      <c r="C39" s="10"/>
      <c r="D39" s="27"/>
      <c r="E39" s="11">
        <f xml:space="preserve"> SUM(E8:E38)</f>
        <v>49540.907465500008</v>
      </c>
      <c r="F39" s="11">
        <f>SUM(F8:F38)</f>
        <v>95.326101518644705</v>
      </c>
    </row>
    <row r="40" spans="1:6" x14ac:dyDescent="0.2">
      <c r="A40" s="10"/>
      <c r="B40" s="10"/>
      <c r="C40" s="10"/>
      <c r="D40" s="27"/>
      <c r="E40" s="10"/>
      <c r="F40" s="10"/>
    </row>
    <row r="41" spans="1:6" x14ac:dyDescent="0.2">
      <c r="A41" s="11" t="s">
        <v>28</v>
      </c>
      <c r="B41" s="10"/>
      <c r="C41" s="10"/>
      <c r="D41" s="27"/>
      <c r="E41" s="11">
        <f>E39</f>
        <v>49540.907465500008</v>
      </c>
      <c r="F41" s="11">
        <f>F39</f>
        <v>95.326101518644705</v>
      </c>
    </row>
    <row r="42" spans="1:6" x14ac:dyDescent="0.2">
      <c r="A42" s="10"/>
      <c r="B42" s="10"/>
      <c r="C42" s="10"/>
      <c r="D42" s="27"/>
      <c r="E42" s="10"/>
      <c r="F42" s="10"/>
    </row>
    <row r="43" spans="1:6" x14ac:dyDescent="0.2">
      <c r="A43" s="11" t="s">
        <v>35</v>
      </c>
      <c r="B43" s="10"/>
      <c r="C43" s="10"/>
      <c r="D43" s="27"/>
      <c r="E43" s="11">
        <v>2429.0217315</v>
      </c>
      <c r="F43" s="11">
        <v>4.67</v>
      </c>
    </row>
    <row r="44" spans="1:6" x14ac:dyDescent="0.2">
      <c r="A44" s="10"/>
      <c r="B44" s="10"/>
      <c r="C44" s="10"/>
      <c r="D44" s="27"/>
      <c r="E44" s="10"/>
      <c r="F44" s="10"/>
    </row>
    <row r="45" spans="1:6" x14ac:dyDescent="0.2">
      <c r="A45" s="13" t="s">
        <v>36</v>
      </c>
      <c r="B45" s="7"/>
      <c r="C45" s="7"/>
      <c r="D45" s="58"/>
      <c r="E45" s="13">
        <f>E41+E43</f>
        <v>51969.929197000005</v>
      </c>
      <c r="F45" s="13">
        <f>F41+F43</f>
        <v>99.996101518644707</v>
      </c>
    </row>
    <row r="47" spans="1:6" x14ac:dyDescent="0.2">
      <c r="A47" s="17" t="s">
        <v>38</v>
      </c>
    </row>
    <row r="48" spans="1:6" x14ac:dyDescent="0.2">
      <c r="A48" s="17" t="s">
        <v>39</v>
      </c>
    </row>
    <row r="49" spans="1:2" x14ac:dyDescent="0.2">
      <c r="A49" s="17" t="s">
        <v>40</v>
      </c>
    </row>
    <row r="50" spans="1:2" x14ac:dyDescent="0.2">
      <c r="A50" s="2" t="s">
        <v>710</v>
      </c>
      <c r="B50" s="14">
        <v>75.801299999999998</v>
      </c>
    </row>
    <row r="51" spans="1:2" x14ac:dyDescent="0.2">
      <c r="A51" s="2" t="s">
        <v>709</v>
      </c>
      <c r="B51" s="14">
        <v>282.40929999999997</v>
      </c>
    </row>
    <row r="52" spans="1:2" x14ac:dyDescent="0.2">
      <c r="A52" s="2" t="s">
        <v>706</v>
      </c>
      <c r="B52" s="14">
        <v>72.534099999999995</v>
      </c>
    </row>
    <row r="53" spans="1:2" x14ac:dyDescent="0.2">
      <c r="A53" s="2" t="s">
        <v>705</v>
      </c>
      <c r="B53" s="14">
        <v>272.36430000000001</v>
      </c>
    </row>
    <row r="55" spans="1:2" x14ac:dyDescent="0.2">
      <c r="A55" s="17" t="s">
        <v>41</v>
      </c>
    </row>
    <row r="56" spans="1:2" x14ac:dyDescent="0.2">
      <c r="A56" s="2" t="s">
        <v>710</v>
      </c>
      <c r="B56" s="14">
        <v>64.712000000000003</v>
      </c>
    </row>
    <row r="57" spans="1:2" x14ac:dyDescent="0.2">
      <c r="A57" s="2" t="s">
        <v>709</v>
      </c>
      <c r="B57" s="14">
        <v>241.131</v>
      </c>
    </row>
    <row r="58" spans="1:2" x14ac:dyDescent="0.2">
      <c r="A58" s="2" t="s">
        <v>706</v>
      </c>
      <c r="B58" s="14">
        <v>61.695</v>
      </c>
    </row>
    <row r="59" spans="1:2" x14ac:dyDescent="0.2">
      <c r="A59" s="2" t="s">
        <v>705</v>
      </c>
      <c r="B59" s="14">
        <v>231.6628</v>
      </c>
    </row>
    <row r="61" spans="1:2" x14ac:dyDescent="0.2">
      <c r="A61" s="17" t="s">
        <v>46</v>
      </c>
      <c r="B61" s="21" t="s">
        <v>47</v>
      </c>
    </row>
    <row r="63" spans="1:2" x14ac:dyDescent="0.2">
      <c r="A63" s="17" t="s">
        <v>1342</v>
      </c>
      <c r="B63" s="20">
        <v>7.5373983743831308E-2</v>
      </c>
    </row>
  </sheetData>
  <mergeCells count="1">
    <mergeCell ref="A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showGridLines="0" workbookViewId="0">
      <selection sqref="A1:F1"/>
    </sheetView>
  </sheetViews>
  <sheetFormatPr defaultRowHeight="11.25" x14ac:dyDescent="0.2"/>
  <cols>
    <col min="1" max="1" width="47.7109375" style="2" customWidth="1"/>
    <col min="2" max="2" width="20.28515625" style="2" bestFit="1" customWidth="1"/>
    <col min="3" max="3" width="11.7109375" style="2" bestFit="1" customWidth="1"/>
    <col min="4" max="4" width="16.42578125" style="2" customWidth="1"/>
    <col min="5" max="5" width="13.5703125" style="2" bestFit="1" customWidth="1"/>
    <col min="6" max="6" width="14.140625" style="2" bestFit="1" customWidth="1"/>
    <col min="7" max="16384" width="9.140625" style="3"/>
  </cols>
  <sheetData>
    <row r="1" spans="1:5" x14ac:dyDescent="0.2">
      <c r="A1" s="51" t="s">
        <v>1625</v>
      </c>
      <c r="B1" s="51"/>
      <c r="C1" s="51"/>
      <c r="D1" s="51"/>
      <c r="E1" s="51"/>
    </row>
    <row r="3" spans="1:5" s="1" customFormat="1" ht="22.5" x14ac:dyDescent="0.2">
      <c r="A3" s="5" t="s">
        <v>0</v>
      </c>
      <c r="B3" s="5" t="s">
        <v>1</v>
      </c>
      <c r="C3" s="5" t="s">
        <v>3</v>
      </c>
      <c r="D3" s="32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0"/>
      <c r="B5" s="10"/>
      <c r="C5" s="10"/>
      <c r="D5" s="10"/>
      <c r="E5" s="10"/>
    </row>
    <row r="6" spans="1:5" x14ac:dyDescent="0.2">
      <c r="A6" s="11" t="s">
        <v>1626</v>
      </c>
      <c r="B6" s="10"/>
      <c r="C6" s="10"/>
      <c r="D6" s="10"/>
      <c r="E6" s="10"/>
    </row>
    <row r="7" spans="1:5" x14ac:dyDescent="0.2">
      <c r="A7" s="10" t="s">
        <v>1627</v>
      </c>
      <c r="B7" s="10" t="s">
        <v>1628</v>
      </c>
      <c r="C7" s="27">
        <v>6529851.0700000003</v>
      </c>
      <c r="D7" s="10">
        <v>2208.3107424999998</v>
      </c>
      <c r="E7" s="10">
        <v>79.451793218273039</v>
      </c>
    </row>
    <row r="8" spans="1:5" x14ac:dyDescent="0.2">
      <c r="A8" s="10" t="s">
        <v>1591</v>
      </c>
      <c r="B8" s="10" t="s">
        <v>1592</v>
      </c>
      <c r="C8" s="27">
        <v>91833.279999999999</v>
      </c>
      <c r="D8" s="10">
        <v>415.44679300000001</v>
      </c>
      <c r="E8" s="10">
        <v>14.947168464734615</v>
      </c>
    </row>
    <row r="9" spans="1:5" x14ac:dyDescent="0.2">
      <c r="A9" s="10" t="s">
        <v>1629</v>
      </c>
      <c r="B9" s="10" t="s">
        <v>1630</v>
      </c>
      <c r="C9" s="27">
        <v>57327.03</v>
      </c>
      <c r="D9" s="10">
        <v>138.23323830000001</v>
      </c>
      <c r="E9" s="10">
        <v>4.9734298955002529</v>
      </c>
    </row>
    <row r="10" spans="1:5" x14ac:dyDescent="0.2">
      <c r="A10" s="11" t="s">
        <v>28</v>
      </c>
      <c r="B10" s="10"/>
      <c r="C10" s="10"/>
      <c r="D10" s="11">
        <f>SUM(D7:D9)</f>
        <v>2761.9907737999997</v>
      </c>
      <c r="E10" s="11">
        <f>SUM(E7:E9)</f>
        <v>99.372391578507916</v>
      </c>
    </row>
    <row r="11" spans="1:5" x14ac:dyDescent="0.2">
      <c r="A11" s="10"/>
      <c r="B11" s="10"/>
      <c r="C11" s="10"/>
      <c r="D11" s="10"/>
      <c r="E11" s="10"/>
    </row>
    <row r="12" spans="1:5" x14ac:dyDescent="0.2">
      <c r="A12" s="11" t="s">
        <v>28</v>
      </c>
      <c r="B12" s="10"/>
      <c r="C12" s="10"/>
      <c r="D12" s="11">
        <f>D10</f>
        <v>2761.9907737999997</v>
      </c>
      <c r="E12" s="11">
        <f>E10</f>
        <v>99.372391578507916</v>
      </c>
    </row>
    <row r="13" spans="1:5" x14ac:dyDescent="0.2">
      <c r="A13" s="10"/>
      <c r="B13" s="10"/>
      <c r="C13" s="10"/>
      <c r="D13" s="10"/>
      <c r="E13" s="10"/>
    </row>
    <row r="14" spans="1:5" x14ac:dyDescent="0.2">
      <c r="A14" s="11" t="s">
        <v>35</v>
      </c>
      <c r="B14" s="10"/>
      <c r="C14" s="10"/>
      <c r="D14" s="11">
        <v>17.4539665</v>
      </c>
      <c r="E14" s="11">
        <v>0.63</v>
      </c>
    </row>
    <row r="15" spans="1:5" x14ac:dyDescent="0.2">
      <c r="A15" s="10"/>
      <c r="B15" s="10"/>
      <c r="C15" s="10"/>
      <c r="D15" s="10"/>
      <c r="E15" s="10"/>
    </row>
    <row r="16" spans="1:5" x14ac:dyDescent="0.2">
      <c r="A16" s="13" t="s">
        <v>36</v>
      </c>
      <c r="B16" s="7"/>
      <c r="C16" s="7"/>
      <c r="D16" s="13">
        <f>D12+D14</f>
        <v>2779.4447402999999</v>
      </c>
      <c r="E16" s="13">
        <f>E12+E14</f>
        <v>100.00239157850791</v>
      </c>
    </row>
    <row r="18" spans="1:2" x14ac:dyDescent="0.2">
      <c r="A18" s="17" t="s">
        <v>38</v>
      </c>
    </row>
    <row r="19" spans="1:2" x14ac:dyDescent="0.2">
      <c r="A19" s="17" t="s">
        <v>39</v>
      </c>
    </row>
    <row r="20" spans="1:2" x14ac:dyDescent="0.2">
      <c r="A20" s="17" t="s">
        <v>807</v>
      </c>
    </row>
    <row r="21" spans="1:2" x14ac:dyDescent="0.2">
      <c r="A21" s="2" t="s">
        <v>790</v>
      </c>
      <c r="B21" s="3">
        <v>14.809900000000001</v>
      </c>
    </row>
    <row r="22" spans="1:2" x14ac:dyDescent="0.2">
      <c r="A22" s="2" t="s">
        <v>808</v>
      </c>
      <c r="B22" s="3">
        <v>36.309199999999997</v>
      </c>
    </row>
    <row r="23" spans="1:2" x14ac:dyDescent="0.2">
      <c r="A23" s="2" t="s">
        <v>789</v>
      </c>
      <c r="B23" s="3">
        <v>14.491400000000001</v>
      </c>
    </row>
    <row r="24" spans="1:2" x14ac:dyDescent="0.2">
      <c r="A24" s="2" t="s">
        <v>809</v>
      </c>
      <c r="B24" s="3">
        <v>35.513399999999997</v>
      </c>
    </row>
    <row r="26" spans="1:2" x14ac:dyDescent="0.2">
      <c r="A26" s="17" t="s">
        <v>41</v>
      </c>
    </row>
    <row r="27" spans="1:2" x14ac:dyDescent="0.2">
      <c r="A27" s="2" t="s">
        <v>790</v>
      </c>
      <c r="B27" s="14">
        <v>14.483599999999999</v>
      </c>
    </row>
    <row r="28" spans="1:2" x14ac:dyDescent="0.2">
      <c r="A28" s="2" t="s">
        <v>808</v>
      </c>
      <c r="B28" s="14">
        <v>36.864199999999997</v>
      </c>
    </row>
    <row r="29" spans="1:2" x14ac:dyDescent="0.2">
      <c r="A29" s="2" t="s">
        <v>789</v>
      </c>
      <c r="B29" s="14">
        <v>14.136699999999999</v>
      </c>
    </row>
    <row r="30" spans="1:2" x14ac:dyDescent="0.2">
      <c r="A30" s="2" t="s">
        <v>809</v>
      </c>
      <c r="B30" s="14">
        <v>35.993000000000002</v>
      </c>
    </row>
    <row r="32" spans="1:2" x14ac:dyDescent="0.2">
      <c r="A32" s="17" t="s">
        <v>46</v>
      </c>
      <c r="B32" s="21"/>
    </row>
    <row r="33" spans="1:4" x14ac:dyDescent="0.2">
      <c r="A33" s="36" t="s">
        <v>761</v>
      </c>
      <c r="B33" s="37"/>
      <c r="C33" s="53" t="s">
        <v>762</v>
      </c>
      <c r="D33" s="54"/>
    </row>
    <row r="34" spans="1:4" x14ac:dyDescent="0.2">
      <c r="A34" s="55"/>
      <c r="B34" s="56"/>
      <c r="C34" s="38" t="s">
        <v>763</v>
      </c>
      <c r="D34" s="38" t="s">
        <v>764</v>
      </c>
    </row>
    <row r="35" spans="1:4" x14ac:dyDescent="0.2">
      <c r="A35" s="39" t="s">
        <v>706</v>
      </c>
      <c r="B35" s="40"/>
      <c r="C35" s="41">
        <v>0.396177485</v>
      </c>
      <c r="D35" s="41">
        <v>0.36686232560000004</v>
      </c>
    </row>
    <row r="36" spans="1:4" x14ac:dyDescent="0.2">
      <c r="A36" s="39" t="s">
        <v>710</v>
      </c>
      <c r="B36" s="40"/>
      <c r="C36" s="41">
        <v>0.396177485</v>
      </c>
      <c r="D36" s="41">
        <v>0.36686232560000004</v>
      </c>
    </row>
    <row r="37" spans="1:4" x14ac:dyDescent="0.2">
      <c r="A37" s="42"/>
      <c r="B37" s="42"/>
      <c r="C37" s="43"/>
      <c r="D37" s="43"/>
    </row>
    <row r="38" spans="1:4" x14ac:dyDescent="0.2">
      <c r="A38" s="17" t="s">
        <v>1342</v>
      </c>
      <c r="B38" s="20">
        <v>5.2438252036387328E-2</v>
      </c>
    </row>
  </sheetData>
  <mergeCells count="3">
    <mergeCell ref="A1:E1"/>
    <mergeCell ref="C33:D33"/>
    <mergeCell ref="A34:B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sqref="A1:F1"/>
    </sheetView>
  </sheetViews>
  <sheetFormatPr defaultRowHeight="11.25" x14ac:dyDescent="0.2"/>
  <cols>
    <col min="1" max="1" width="47.5703125" style="2" customWidth="1"/>
    <col min="2" max="2" width="26.42578125" style="2" bestFit="1" customWidth="1"/>
    <col min="3" max="3" width="11.7109375" style="2" bestFit="1" customWidth="1"/>
    <col min="4" max="4" width="14.5703125" style="2" bestFit="1" customWidth="1"/>
    <col min="5" max="5" width="13.5703125" style="2" bestFit="1" customWidth="1"/>
    <col min="6" max="6" width="14.140625" style="2" bestFit="1" customWidth="1"/>
    <col min="7" max="16384" width="9.140625" style="3"/>
  </cols>
  <sheetData>
    <row r="1" spans="1:6" x14ac:dyDescent="0.2">
      <c r="A1" s="51" t="s">
        <v>1631</v>
      </c>
      <c r="B1" s="51"/>
      <c r="C1" s="51"/>
      <c r="D1" s="51"/>
      <c r="E1" s="51"/>
    </row>
    <row r="3" spans="1:6" s="1" customFormat="1" ht="22.5" x14ac:dyDescent="0.2">
      <c r="A3" s="5" t="s">
        <v>0</v>
      </c>
      <c r="B3" s="5" t="s">
        <v>1</v>
      </c>
      <c r="C3" s="5" t="s">
        <v>3</v>
      </c>
      <c r="D3" s="32" t="s">
        <v>4</v>
      </c>
      <c r="E3" s="5" t="s">
        <v>5</v>
      </c>
    </row>
    <row r="4" spans="1:6" ht="2.25" customHeight="1" x14ac:dyDescent="0.2">
      <c r="A4" s="7"/>
      <c r="B4" s="7"/>
      <c r="C4" s="7"/>
      <c r="D4" s="7"/>
      <c r="E4" s="7"/>
      <c r="F4" s="3"/>
    </row>
    <row r="5" spans="1:6" x14ac:dyDescent="0.2">
      <c r="A5" s="10"/>
      <c r="B5" s="10"/>
      <c r="C5" s="10"/>
      <c r="D5" s="10"/>
      <c r="E5" s="10"/>
      <c r="F5" s="3"/>
    </row>
    <row r="6" spans="1:6" x14ac:dyDescent="0.2">
      <c r="A6" s="11" t="s">
        <v>1626</v>
      </c>
      <c r="B6" s="10"/>
      <c r="C6" s="10"/>
      <c r="D6" s="10"/>
      <c r="E6" s="10"/>
      <c r="F6" s="3"/>
    </row>
    <row r="7" spans="1:6" x14ac:dyDescent="0.2">
      <c r="A7" s="10" t="s">
        <v>1632</v>
      </c>
      <c r="B7" s="10" t="s">
        <v>1633</v>
      </c>
      <c r="C7" s="27">
        <v>484434.84</v>
      </c>
      <c r="D7" s="10">
        <v>321.15704340000002</v>
      </c>
      <c r="E7" s="10">
        <v>50.017205440091352</v>
      </c>
      <c r="F7" s="3"/>
    </row>
    <row r="8" spans="1:6" x14ac:dyDescent="0.2">
      <c r="A8" s="10" t="s">
        <v>1634</v>
      </c>
      <c r="B8" s="10" t="s">
        <v>1635</v>
      </c>
      <c r="C8" s="27">
        <v>294602.68</v>
      </c>
      <c r="D8" s="10">
        <v>192.455388</v>
      </c>
      <c r="E8" s="10">
        <v>29.973126473390899</v>
      </c>
      <c r="F8" s="3"/>
    </row>
    <row r="9" spans="1:6" x14ac:dyDescent="0.2">
      <c r="A9" s="10" t="s">
        <v>1591</v>
      </c>
      <c r="B9" s="10" t="s">
        <v>1592</v>
      </c>
      <c r="C9" s="27">
        <v>14210.04</v>
      </c>
      <c r="D9" s="10">
        <v>64.285136499999993</v>
      </c>
      <c r="E9" s="10">
        <v>10.011808693418848</v>
      </c>
      <c r="F9" s="3"/>
    </row>
    <row r="10" spans="1:6" x14ac:dyDescent="0.2">
      <c r="A10" s="10" t="s">
        <v>1629</v>
      </c>
      <c r="B10" s="10" t="s">
        <v>1630</v>
      </c>
      <c r="C10" s="27">
        <v>26619.55</v>
      </c>
      <c r="D10" s="10">
        <v>64.1879919</v>
      </c>
      <c r="E10" s="10">
        <v>9.9966793306492967</v>
      </c>
      <c r="F10" s="3"/>
    </row>
    <row r="11" spans="1:6" x14ac:dyDescent="0.2">
      <c r="A11" s="11" t="s">
        <v>28</v>
      </c>
      <c r="B11" s="10"/>
      <c r="C11" s="10"/>
      <c r="D11" s="11">
        <f>SUM(D7:D10)</f>
        <v>642.08555980000006</v>
      </c>
      <c r="E11" s="11">
        <f>SUM(E7:E10)</f>
        <v>99.998819937550394</v>
      </c>
      <c r="F11" s="3"/>
    </row>
    <row r="12" spans="1:6" x14ac:dyDescent="0.2">
      <c r="A12" s="10"/>
      <c r="B12" s="10"/>
      <c r="C12" s="10"/>
      <c r="D12" s="10"/>
      <c r="E12" s="10"/>
      <c r="F12" s="3"/>
    </row>
    <row r="13" spans="1:6" x14ac:dyDescent="0.2">
      <c r="A13" s="11" t="s">
        <v>28</v>
      </c>
      <c r="B13" s="10"/>
      <c r="C13" s="10"/>
      <c r="D13" s="11">
        <f>D11</f>
        <v>642.08555980000006</v>
      </c>
      <c r="E13" s="11">
        <f>E11</f>
        <v>99.998819937550394</v>
      </c>
      <c r="F13" s="3"/>
    </row>
    <row r="14" spans="1:6" x14ac:dyDescent="0.2">
      <c r="A14" s="10"/>
      <c r="B14" s="10"/>
      <c r="C14" s="10"/>
      <c r="D14" s="10"/>
      <c r="E14" s="10"/>
      <c r="F14" s="3"/>
    </row>
    <row r="15" spans="1:6" x14ac:dyDescent="0.2">
      <c r="A15" s="11" t="s">
        <v>35</v>
      </c>
      <c r="B15" s="10"/>
      <c r="C15" s="10"/>
      <c r="D15" s="11">
        <v>7.5771000000000597E-3</v>
      </c>
      <c r="E15" s="11">
        <v>0</v>
      </c>
      <c r="F15" s="3"/>
    </row>
    <row r="16" spans="1:6" x14ac:dyDescent="0.2">
      <c r="A16" s="10"/>
      <c r="B16" s="10"/>
      <c r="C16" s="10"/>
      <c r="D16" s="10"/>
      <c r="E16" s="10"/>
      <c r="F16" s="3"/>
    </row>
    <row r="17" spans="1:6" x14ac:dyDescent="0.2">
      <c r="A17" s="13" t="s">
        <v>36</v>
      </c>
      <c r="B17" s="7"/>
      <c r="C17" s="7"/>
      <c r="D17" s="13">
        <f>D13+D15</f>
        <v>642.0931369000001</v>
      </c>
      <c r="E17" s="13">
        <f>E13+E15</f>
        <v>99.998819937550394</v>
      </c>
      <c r="F17" s="3"/>
    </row>
    <row r="19" spans="1:6" x14ac:dyDescent="0.2">
      <c r="A19" s="17" t="s">
        <v>38</v>
      </c>
    </row>
    <row r="20" spans="1:6" x14ac:dyDescent="0.2">
      <c r="A20" s="17" t="s">
        <v>39</v>
      </c>
    </row>
    <row r="21" spans="1:6" x14ac:dyDescent="0.2">
      <c r="A21" s="17" t="s">
        <v>807</v>
      </c>
    </row>
    <row r="22" spans="1:6" x14ac:dyDescent="0.2">
      <c r="A22" s="2" t="s">
        <v>790</v>
      </c>
      <c r="B22" s="3">
        <v>14.232200000000001</v>
      </c>
    </row>
    <row r="23" spans="1:6" x14ac:dyDescent="0.2">
      <c r="A23" s="2" t="s">
        <v>808</v>
      </c>
      <c r="B23" s="3">
        <v>35.228900000000003</v>
      </c>
    </row>
    <row r="24" spans="1:6" x14ac:dyDescent="0.2">
      <c r="A24" s="2" t="s">
        <v>789</v>
      </c>
      <c r="B24" s="3">
        <v>13.7607</v>
      </c>
    </row>
    <row r="25" spans="1:6" x14ac:dyDescent="0.2">
      <c r="A25" s="2" t="s">
        <v>809</v>
      </c>
      <c r="B25" s="3">
        <v>34.002400000000002</v>
      </c>
    </row>
    <row r="27" spans="1:6" x14ac:dyDescent="0.2">
      <c r="A27" s="17" t="s">
        <v>41</v>
      </c>
    </row>
    <row r="28" spans="1:6" x14ac:dyDescent="0.2">
      <c r="A28" s="2" t="s">
        <v>790</v>
      </c>
      <c r="B28" s="14">
        <v>13.718299999999999</v>
      </c>
    </row>
    <row r="29" spans="1:6" x14ac:dyDescent="0.2">
      <c r="A29" s="2" t="s">
        <v>808</v>
      </c>
      <c r="B29" s="14">
        <v>35.354599999999998</v>
      </c>
    </row>
    <row r="30" spans="1:6" x14ac:dyDescent="0.2">
      <c r="A30" s="2" t="s">
        <v>789</v>
      </c>
      <c r="B30" s="14">
        <v>13.205</v>
      </c>
    </row>
    <row r="31" spans="1:6" x14ac:dyDescent="0.2">
      <c r="A31" s="2" t="s">
        <v>809</v>
      </c>
      <c r="B31" s="14">
        <v>33.984299999999998</v>
      </c>
    </row>
    <row r="33" spans="1:4" x14ac:dyDescent="0.2">
      <c r="A33" s="17" t="s">
        <v>46</v>
      </c>
      <c r="B33" s="21"/>
    </row>
    <row r="34" spans="1:4" x14ac:dyDescent="0.2">
      <c r="A34" s="36" t="s">
        <v>761</v>
      </c>
      <c r="B34" s="37"/>
      <c r="C34" s="53" t="s">
        <v>762</v>
      </c>
      <c r="D34" s="54"/>
    </row>
    <row r="35" spans="1:4" x14ac:dyDescent="0.2">
      <c r="A35" s="55"/>
      <c r="B35" s="56"/>
      <c r="C35" s="38" t="s">
        <v>763</v>
      </c>
      <c r="D35" s="38" t="s">
        <v>764</v>
      </c>
    </row>
    <row r="36" spans="1:4" x14ac:dyDescent="0.2">
      <c r="A36" s="39" t="s">
        <v>706</v>
      </c>
      <c r="B36" s="40"/>
      <c r="C36" s="41">
        <v>0.396177485</v>
      </c>
      <c r="D36" s="41">
        <v>0.36686232560000004</v>
      </c>
    </row>
    <row r="37" spans="1:4" x14ac:dyDescent="0.2">
      <c r="A37" s="39" t="s">
        <v>710</v>
      </c>
      <c r="B37" s="40"/>
      <c r="C37" s="41">
        <v>0.396177485</v>
      </c>
      <c r="D37" s="41">
        <v>0.36686232560000004</v>
      </c>
    </row>
    <row r="38" spans="1:4" x14ac:dyDescent="0.2">
      <c r="A38" s="42"/>
      <c r="B38" s="42"/>
      <c r="C38" s="43"/>
      <c r="D38" s="43"/>
    </row>
    <row r="39" spans="1:4" x14ac:dyDescent="0.2">
      <c r="A39" s="17" t="s">
        <v>1342</v>
      </c>
      <c r="B39" s="20">
        <v>5.9726150835688038E-2</v>
      </c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sqref="A1:F1"/>
    </sheetView>
  </sheetViews>
  <sheetFormatPr defaultRowHeight="11.25" x14ac:dyDescent="0.2"/>
  <cols>
    <col min="1" max="1" width="47.140625" style="2" customWidth="1"/>
    <col min="2" max="2" width="26.42578125" style="2" bestFit="1" customWidth="1"/>
    <col min="3" max="3" width="11.7109375" style="2" bestFit="1" customWidth="1"/>
    <col min="4" max="4" width="16.42578125" style="2" bestFit="1" customWidth="1"/>
    <col min="5" max="5" width="13.5703125" style="2" bestFit="1" customWidth="1"/>
    <col min="6" max="6" width="14.140625" style="2" bestFit="1" customWidth="1"/>
    <col min="7" max="16384" width="9.140625" style="3"/>
  </cols>
  <sheetData>
    <row r="1" spans="1:5" x14ac:dyDescent="0.2">
      <c r="A1" s="51" t="s">
        <v>1636</v>
      </c>
      <c r="B1" s="51"/>
      <c r="C1" s="51"/>
      <c r="D1" s="51"/>
      <c r="E1" s="51"/>
    </row>
    <row r="3" spans="1:5" s="1" customFormat="1" ht="22.5" x14ac:dyDescent="0.2">
      <c r="A3" s="5" t="s">
        <v>0</v>
      </c>
      <c r="B3" s="5" t="s">
        <v>1</v>
      </c>
      <c r="C3" s="5" t="s">
        <v>3</v>
      </c>
      <c r="D3" s="32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1626</v>
      </c>
      <c r="B5" s="10"/>
      <c r="C5" s="10"/>
      <c r="D5" s="10"/>
      <c r="E5" s="10"/>
    </row>
    <row r="6" spans="1:5" x14ac:dyDescent="0.2">
      <c r="A6" s="10" t="s">
        <v>1632</v>
      </c>
      <c r="B6" s="10" t="s">
        <v>1633</v>
      </c>
      <c r="C6" s="27">
        <v>691823.4</v>
      </c>
      <c r="D6" s="10">
        <v>458.6457034</v>
      </c>
      <c r="E6" s="10">
        <v>34.867674420830042</v>
      </c>
    </row>
    <row r="7" spans="1:5" x14ac:dyDescent="0.2">
      <c r="A7" s="10" t="s">
        <v>1634</v>
      </c>
      <c r="B7" s="10" t="s">
        <v>1635</v>
      </c>
      <c r="C7" s="27">
        <v>601049.22</v>
      </c>
      <c r="D7" s="10">
        <v>392.64802170000002</v>
      </c>
      <c r="E7" s="10">
        <v>29.850325166304849</v>
      </c>
    </row>
    <row r="8" spans="1:5" x14ac:dyDescent="0.2">
      <c r="A8" s="10" t="s">
        <v>1591</v>
      </c>
      <c r="B8" s="10" t="s">
        <v>1592</v>
      </c>
      <c r="C8" s="27">
        <v>58078.35</v>
      </c>
      <c r="D8" s="10">
        <v>262.7420505</v>
      </c>
      <c r="E8" s="10">
        <v>19.97446875787147</v>
      </c>
    </row>
    <row r="9" spans="1:5" x14ac:dyDescent="0.2">
      <c r="A9" s="10" t="s">
        <v>1637</v>
      </c>
      <c r="B9" s="10" t="s">
        <v>1638</v>
      </c>
      <c r="C9" s="27">
        <v>14304.39</v>
      </c>
      <c r="D9" s="10">
        <v>133.81440330000001</v>
      </c>
      <c r="E9" s="10">
        <v>10.17298758604711</v>
      </c>
    </row>
    <row r="10" spans="1:5" x14ac:dyDescent="0.2">
      <c r="A10" s="10" t="s">
        <v>1629</v>
      </c>
      <c r="B10" s="10" t="s">
        <v>1630</v>
      </c>
      <c r="C10" s="27">
        <v>27191.759999999998</v>
      </c>
      <c r="D10" s="10">
        <v>65.567767599999996</v>
      </c>
      <c r="E10" s="10">
        <v>4.9846658460541216</v>
      </c>
    </row>
    <row r="11" spans="1:5" x14ac:dyDescent="0.2">
      <c r="A11" s="11" t="s">
        <v>28</v>
      </c>
      <c r="B11" s="10"/>
      <c r="C11" s="10"/>
      <c r="D11" s="11">
        <f>SUM(D6:D10)</f>
        <v>1313.4179465000002</v>
      </c>
      <c r="E11" s="11">
        <f>SUM(E6:E10)</f>
        <v>99.850121777107617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1" t="s">
        <v>28</v>
      </c>
      <c r="B13" s="10"/>
      <c r="C13" s="10"/>
      <c r="D13" s="11">
        <f>D11</f>
        <v>1313.4179465000002</v>
      </c>
      <c r="E13" s="11">
        <f>E11</f>
        <v>99.850121777107617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11" t="s">
        <v>35</v>
      </c>
      <c r="B15" s="10"/>
      <c r="C15" s="10"/>
      <c r="D15" s="11">
        <v>1.9714822999999999</v>
      </c>
      <c r="E15" s="11">
        <v>0.15</v>
      </c>
    </row>
    <row r="16" spans="1:5" x14ac:dyDescent="0.2">
      <c r="A16" s="10"/>
      <c r="B16" s="10"/>
      <c r="C16" s="10"/>
      <c r="D16" s="10"/>
      <c r="E16" s="10"/>
    </row>
    <row r="17" spans="1:5" x14ac:dyDescent="0.2">
      <c r="A17" s="13" t="s">
        <v>36</v>
      </c>
      <c r="B17" s="7"/>
      <c r="C17" s="7"/>
      <c r="D17" s="13">
        <f>D13+D15</f>
        <v>1315.3894288000001</v>
      </c>
      <c r="E17" s="13">
        <f>E13+E15</f>
        <v>100.00012177710762</v>
      </c>
    </row>
    <row r="19" spans="1:5" x14ac:dyDescent="0.2">
      <c r="A19" s="17" t="s">
        <v>38</v>
      </c>
    </row>
    <row r="20" spans="1:5" x14ac:dyDescent="0.2">
      <c r="A20" s="17" t="s">
        <v>39</v>
      </c>
    </row>
    <row r="21" spans="1:5" x14ac:dyDescent="0.2">
      <c r="A21" s="17" t="s">
        <v>807</v>
      </c>
    </row>
    <row r="22" spans="1:5" x14ac:dyDescent="0.2">
      <c r="A22" s="2" t="s">
        <v>790</v>
      </c>
      <c r="B22" s="3">
        <v>16.0304</v>
      </c>
    </row>
    <row r="23" spans="1:5" x14ac:dyDescent="0.2">
      <c r="A23" s="2" t="s">
        <v>808</v>
      </c>
      <c r="B23" s="3">
        <v>47.664200000000001</v>
      </c>
    </row>
    <row r="24" spans="1:5" x14ac:dyDescent="0.2">
      <c r="A24" s="2" t="s">
        <v>789</v>
      </c>
      <c r="B24" s="14">
        <v>15.577999999999999</v>
      </c>
    </row>
    <row r="25" spans="1:5" x14ac:dyDescent="0.2">
      <c r="A25" s="2" t="s">
        <v>809</v>
      </c>
      <c r="B25" s="3">
        <v>45.976799999999997</v>
      </c>
    </row>
    <row r="27" spans="1:5" x14ac:dyDescent="0.2">
      <c r="A27" s="17" t="s">
        <v>41</v>
      </c>
    </row>
    <row r="28" spans="1:5" x14ac:dyDescent="0.2">
      <c r="A28" s="2" t="s">
        <v>790</v>
      </c>
      <c r="B28" s="14">
        <v>14.5863</v>
      </c>
    </row>
    <row r="29" spans="1:5" x14ac:dyDescent="0.2">
      <c r="A29" s="2" t="s">
        <v>808</v>
      </c>
      <c r="B29" s="14">
        <v>47.149099999999997</v>
      </c>
    </row>
    <row r="30" spans="1:5" x14ac:dyDescent="0.2">
      <c r="A30" s="2" t="s">
        <v>789</v>
      </c>
      <c r="B30" s="14">
        <v>14.1007</v>
      </c>
    </row>
    <row r="31" spans="1:5" x14ac:dyDescent="0.2">
      <c r="A31" s="2" t="s">
        <v>809</v>
      </c>
      <c r="B31" s="14">
        <v>45.328800000000001</v>
      </c>
    </row>
    <row r="33" spans="1:4" x14ac:dyDescent="0.2">
      <c r="A33" s="17" t="s">
        <v>46</v>
      </c>
      <c r="B33" s="21"/>
    </row>
    <row r="34" spans="1:4" x14ac:dyDescent="0.2">
      <c r="A34" s="36" t="s">
        <v>761</v>
      </c>
      <c r="B34" s="37"/>
      <c r="C34" s="53" t="s">
        <v>762</v>
      </c>
      <c r="D34" s="54"/>
    </row>
    <row r="35" spans="1:4" x14ac:dyDescent="0.2">
      <c r="A35" s="55"/>
      <c r="B35" s="56"/>
      <c r="C35" s="38" t="s">
        <v>763</v>
      </c>
      <c r="D35" s="38" t="s">
        <v>764</v>
      </c>
    </row>
    <row r="36" spans="1:4" x14ac:dyDescent="0.2">
      <c r="A36" s="39" t="s">
        <v>706</v>
      </c>
      <c r="B36" s="40"/>
      <c r="C36" s="41">
        <v>0.90040337500000001</v>
      </c>
      <c r="D36" s="41">
        <v>0.83377801250000005</v>
      </c>
    </row>
    <row r="37" spans="1:4" x14ac:dyDescent="0.2">
      <c r="A37" s="39" t="s">
        <v>710</v>
      </c>
      <c r="B37" s="40"/>
      <c r="C37" s="41">
        <v>0.90040337500000001</v>
      </c>
      <c r="D37" s="41">
        <v>0.83377801250000005</v>
      </c>
    </row>
    <row r="39" spans="1:4" x14ac:dyDescent="0.2">
      <c r="A39" s="17" t="s">
        <v>1342</v>
      </c>
      <c r="B39" s="20">
        <v>9.0833649292149904E-2</v>
      </c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sqref="A1:F1"/>
    </sheetView>
  </sheetViews>
  <sheetFormatPr defaultRowHeight="11.25" x14ac:dyDescent="0.2"/>
  <cols>
    <col min="1" max="1" width="47.140625" style="2" customWidth="1"/>
    <col min="2" max="2" width="26.42578125" style="2" bestFit="1" customWidth="1"/>
    <col min="3" max="3" width="11.7109375" style="2" bestFit="1" customWidth="1"/>
    <col min="4" max="4" width="10.28515625" style="2" bestFit="1" customWidth="1"/>
    <col min="5" max="5" width="13.5703125" style="2" bestFit="1" customWidth="1"/>
    <col min="6" max="6" width="14.140625" style="2" bestFit="1" customWidth="1"/>
    <col min="7" max="16384" width="9.140625" style="3"/>
  </cols>
  <sheetData>
    <row r="1" spans="1:5" x14ac:dyDescent="0.2">
      <c r="A1" s="51" t="s">
        <v>1639</v>
      </c>
      <c r="B1" s="51"/>
      <c r="C1" s="51"/>
      <c r="D1" s="51"/>
      <c r="E1" s="51"/>
    </row>
    <row r="3" spans="1:5" s="1" customFormat="1" ht="33.75" x14ac:dyDescent="0.2">
      <c r="A3" s="5" t="s">
        <v>0</v>
      </c>
      <c r="B3" s="5" t="s">
        <v>1</v>
      </c>
      <c r="C3" s="5" t="s">
        <v>3</v>
      </c>
      <c r="D3" s="32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1626</v>
      </c>
      <c r="B5" s="10"/>
      <c r="C5" s="10"/>
      <c r="D5" s="10"/>
      <c r="E5" s="10"/>
    </row>
    <row r="6" spans="1:5" x14ac:dyDescent="0.2">
      <c r="A6" s="10" t="s">
        <v>1591</v>
      </c>
      <c r="B6" s="10" t="s">
        <v>1592</v>
      </c>
      <c r="C6" s="27">
        <v>55867.49</v>
      </c>
      <c r="D6" s="10">
        <v>252.74029239999999</v>
      </c>
      <c r="E6" s="10">
        <v>35.018183767359787</v>
      </c>
    </row>
    <row r="7" spans="1:5" x14ac:dyDescent="0.2">
      <c r="A7" s="10" t="s">
        <v>1632</v>
      </c>
      <c r="B7" s="10" t="s">
        <v>1633</v>
      </c>
      <c r="C7" s="27">
        <v>271425.96999999997</v>
      </c>
      <c r="D7" s="10">
        <v>179.94238899999999</v>
      </c>
      <c r="E7" s="10">
        <v>24.931741534772954</v>
      </c>
    </row>
    <row r="8" spans="1:5" x14ac:dyDescent="0.2">
      <c r="A8" s="10" t="s">
        <v>1634</v>
      </c>
      <c r="B8" s="10" t="s">
        <v>1635</v>
      </c>
      <c r="C8" s="27">
        <v>220105.33</v>
      </c>
      <c r="D8" s="10">
        <v>143.78842969999999</v>
      </c>
      <c r="E8" s="10">
        <v>19.922465100601009</v>
      </c>
    </row>
    <row r="9" spans="1:5" x14ac:dyDescent="0.2">
      <c r="A9" s="10" t="s">
        <v>1637</v>
      </c>
      <c r="B9" s="10" t="s">
        <v>1638</v>
      </c>
      <c r="C9" s="27">
        <v>7853.27</v>
      </c>
      <c r="D9" s="10">
        <v>73.465600800000004</v>
      </c>
      <c r="E9" s="10">
        <v>10.178954392132747</v>
      </c>
    </row>
    <row r="10" spans="1:5" x14ac:dyDescent="0.2">
      <c r="A10" s="10" t="s">
        <v>1629</v>
      </c>
      <c r="B10" s="10" t="s">
        <v>1630</v>
      </c>
      <c r="C10" s="27">
        <v>29878.97</v>
      </c>
      <c r="D10" s="10">
        <v>72.047464000000005</v>
      </c>
      <c r="E10" s="10">
        <v>9.9824658362397276</v>
      </c>
    </row>
    <row r="11" spans="1:5" x14ac:dyDescent="0.2">
      <c r="A11" s="11" t="s">
        <v>28</v>
      </c>
      <c r="B11" s="10"/>
      <c r="C11" s="10"/>
      <c r="D11" s="11">
        <f>SUM(D6:D10)</f>
        <v>721.98417589999985</v>
      </c>
      <c r="E11" s="11">
        <f>SUM(E6:E10)</f>
        <v>100.03381063110622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1" t="s">
        <v>28</v>
      </c>
      <c r="B13" s="10"/>
      <c r="C13" s="10"/>
      <c r="D13" s="11">
        <f>D11</f>
        <v>721.98417589999985</v>
      </c>
      <c r="E13" s="11">
        <f>E11</f>
        <v>100.03381063110622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11" t="s">
        <v>35</v>
      </c>
      <c r="B15" s="10"/>
      <c r="C15" s="10"/>
      <c r="D15" s="11">
        <v>-0.24402490000000099</v>
      </c>
      <c r="E15" s="11">
        <v>-0.03</v>
      </c>
    </row>
    <row r="16" spans="1:5" x14ac:dyDescent="0.2">
      <c r="A16" s="10"/>
      <c r="B16" s="10"/>
      <c r="C16" s="10"/>
      <c r="D16" s="10"/>
      <c r="E16" s="10"/>
    </row>
    <row r="17" spans="1:5" x14ac:dyDescent="0.2">
      <c r="A17" s="13" t="s">
        <v>36</v>
      </c>
      <c r="B17" s="7"/>
      <c r="C17" s="7"/>
      <c r="D17" s="13">
        <f>D13+D15</f>
        <v>721.74015099999986</v>
      </c>
      <c r="E17" s="13">
        <f>E13+E15</f>
        <v>100.00381063110622</v>
      </c>
    </row>
    <row r="19" spans="1:5" x14ac:dyDescent="0.2">
      <c r="A19" s="17" t="s">
        <v>38</v>
      </c>
    </row>
    <row r="20" spans="1:5" x14ac:dyDescent="0.2">
      <c r="A20" s="17" t="s">
        <v>39</v>
      </c>
    </row>
    <row r="21" spans="1:5" x14ac:dyDescent="0.2">
      <c r="A21" s="17" t="s">
        <v>807</v>
      </c>
    </row>
    <row r="22" spans="1:5" x14ac:dyDescent="0.2">
      <c r="A22" s="2" t="s">
        <v>790</v>
      </c>
      <c r="B22" s="3">
        <v>25.350200000000001</v>
      </c>
    </row>
    <row r="23" spans="1:5" x14ac:dyDescent="0.2">
      <c r="A23" s="2" t="s">
        <v>808</v>
      </c>
      <c r="B23" s="3">
        <v>59.775700000000001</v>
      </c>
    </row>
    <row r="24" spans="1:5" x14ac:dyDescent="0.2">
      <c r="A24" s="2" t="s">
        <v>789</v>
      </c>
      <c r="B24" s="3">
        <v>24.4724</v>
      </c>
    </row>
    <row r="25" spans="1:5" x14ac:dyDescent="0.2">
      <c r="A25" s="2" t="s">
        <v>809</v>
      </c>
      <c r="B25" s="3">
        <v>58.007399999999997</v>
      </c>
    </row>
    <row r="27" spans="1:5" x14ac:dyDescent="0.2">
      <c r="A27" s="17" t="s">
        <v>41</v>
      </c>
    </row>
    <row r="28" spans="1:5" x14ac:dyDescent="0.2">
      <c r="A28" s="2" t="s">
        <v>790</v>
      </c>
      <c r="B28" s="14">
        <v>22.558299999999999</v>
      </c>
    </row>
    <row r="29" spans="1:5" x14ac:dyDescent="0.2">
      <c r="A29" s="2" t="s">
        <v>808</v>
      </c>
      <c r="B29" s="14">
        <v>57.976700000000001</v>
      </c>
    </row>
    <row r="30" spans="1:5" x14ac:dyDescent="0.2">
      <c r="A30" s="2" t="s">
        <v>789</v>
      </c>
      <c r="B30" s="14">
        <v>21.6387</v>
      </c>
    </row>
    <row r="31" spans="1:5" x14ac:dyDescent="0.2">
      <c r="A31" s="2" t="s">
        <v>809</v>
      </c>
      <c r="B31" s="14">
        <v>56.073500000000003</v>
      </c>
    </row>
    <row r="33" spans="1:4" x14ac:dyDescent="0.2">
      <c r="A33" s="17" t="s">
        <v>46</v>
      </c>
      <c r="B33" s="21"/>
    </row>
    <row r="34" spans="1:4" x14ac:dyDescent="0.2">
      <c r="A34" s="36" t="s">
        <v>761</v>
      </c>
      <c r="B34" s="37"/>
      <c r="C34" s="53" t="s">
        <v>762</v>
      </c>
      <c r="D34" s="54"/>
    </row>
    <row r="35" spans="1:4" x14ac:dyDescent="0.2">
      <c r="A35" s="55"/>
      <c r="B35" s="56"/>
      <c r="C35" s="38" t="s">
        <v>763</v>
      </c>
      <c r="D35" s="38" t="s">
        <v>764</v>
      </c>
    </row>
    <row r="36" spans="1:4" x14ac:dyDescent="0.2">
      <c r="A36" s="39" t="s">
        <v>706</v>
      </c>
      <c r="B36" s="40"/>
      <c r="C36" s="41">
        <v>1.4406454</v>
      </c>
      <c r="D36" s="41">
        <v>1.3340448200000001</v>
      </c>
    </row>
    <row r="37" spans="1:4" x14ac:dyDescent="0.2">
      <c r="A37" s="39" t="s">
        <v>710</v>
      </c>
      <c r="B37" s="40"/>
      <c r="C37" s="41">
        <v>1.4406454</v>
      </c>
      <c r="D37" s="41">
        <v>1.3340448200000001</v>
      </c>
    </row>
    <row r="38" spans="1:4" x14ac:dyDescent="0.2">
      <c r="A38" s="42"/>
      <c r="B38" s="42"/>
      <c r="C38" s="43"/>
      <c r="D38" s="43"/>
    </row>
    <row r="39" spans="1:4" x14ac:dyDescent="0.2">
      <c r="A39" s="17" t="s">
        <v>1342</v>
      </c>
      <c r="B39" s="20">
        <v>0.14805488668850883</v>
      </c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sqref="A1:E1"/>
    </sheetView>
  </sheetViews>
  <sheetFormatPr defaultRowHeight="11.25" x14ac:dyDescent="0.2"/>
  <cols>
    <col min="1" max="1" width="49.42578125" style="2" customWidth="1"/>
    <col min="2" max="2" width="26.42578125" style="2" bestFit="1" customWidth="1"/>
    <col min="3" max="3" width="11.7109375" style="2" bestFit="1" customWidth="1"/>
    <col min="4" max="4" width="16.42578125" style="2" bestFit="1" customWidth="1"/>
    <col min="5" max="5" width="13.5703125" style="2" bestFit="1" customWidth="1"/>
    <col min="6" max="6" width="14.140625" style="2" bestFit="1" customWidth="1"/>
    <col min="7" max="16384" width="9.140625" style="3"/>
  </cols>
  <sheetData>
    <row r="1" spans="1:5" x14ac:dyDescent="0.2">
      <c r="A1" s="51" t="s">
        <v>1640</v>
      </c>
      <c r="B1" s="51"/>
      <c r="C1" s="51"/>
      <c r="D1" s="51"/>
      <c r="E1" s="51"/>
    </row>
    <row r="3" spans="1:5" s="1" customFormat="1" ht="22.5" x14ac:dyDescent="0.2">
      <c r="A3" s="5" t="s">
        <v>0</v>
      </c>
      <c r="B3" s="5" t="s">
        <v>1</v>
      </c>
      <c r="C3" s="5" t="s">
        <v>3</v>
      </c>
      <c r="D3" s="32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1626</v>
      </c>
      <c r="B5" s="10"/>
      <c r="C5" s="10"/>
      <c r="D5" s="10"/>
      <c r="E5" s="10"/>
    </row>
    <row r="6" spans="1:5" x14ac:dyDescent="0.2">
      <c r="A6" s="10" t="s">
        <v>1591</v>
      </c>
      <c r="B6" s="10" t="s">
        <v>1592</v>
      </c>
      <c r="C6" s="27">
        <v>136654.85</v>
      </c>
      <c r="D6" s="10">
        <v>618.21617370000001</v>
      </c>
      <c r="E6" s="10">
        <v>49.941764409494702</v>
      </c>
    </row>
    <row r="7" spans="1:5" x14ac:dyDescent="0.2">
      <c r="A7" s="10" t="s">
        <v>1637</v>
      </c>
      <c r="B7" s="10" t="s">
        <v>1638</v>
      </c>
      <c r="C7" s="27">
        <v>20155.11</v>
      </c>
      <c r="D7" s="10">
        <v>188.54667889999999</v>
      </c>
      <c r="E7" s="10">
        <v>15.2314905665763</v>
      </c>
    </row>
    <row r="8" spans="1:5" x14ac:dyDescent="0.2">
      <c r="A8" s="10" t="s">
        <v>1629</v>
      </c>
      <c r="B8" s="10" t="s">
        <v>1630</v>
      </c>
      <c r="C8" s="27">
        <v>76692.61</v>
      </c>
      <c r="D8" s="10">
        <v>184.9296622</v>
      </c>
      <c r="E8" s="10">
        <v>14.939294723792889</v>
      </c>
    </row>
    <row r="9" spans="1:5" x14ac:dyDescent="0.2">
      <c r="A9" s="10" t="s">
        <v>1632</v>
      </c>
      <c r="B9" s="10" t="s">
        <v>1633</v>
      </c>
      <c r="C9" s="27">
        <v>185912.19</v>
      </c>
      <c r="D9" s="10">
        <v>123.25086020000001</v>
      </c>
      <c r="E9" s="10">
        <v>9.9566554309576567</v>
      </c>
    </row>
    <row r="10" spans="1:5" x14ac:dyDescent="0.2">
      <c r="A10" s="10" t="s">
        <v>1634</v>
      </c>
      <c r="B10" s="10" t="s">
        <v>1635</v>
      </c>
      <c r="C10" s="27">
        <v>188443.7</v>
      </c>
      <c r="D10" s="10">
        <v>123.10480370000001</v>
      </c>
      <c r="E10" s="10">
        <v>9.9448564525035366</v>
      </c>
    </row>
    <row r="11" spans="1:5" x14ac:dyDescent="0.2">
      <c r="A11" s="11" t="s">
        <v>28</v>
      </c>
      <c r="B11" s="10"/>
      <c r="C11" s="10"/>
      <c r="D11" s="11">
        <f>SUM(D6:D10)</f>
        <v>1238.0481787000001</v>
      </c>
      <c r="E11" s="11">
        <f>SUM(E6:E10)</f>
        <v>100.01406158332509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1" t="s">
        <v>28</v>
      </c>
      <c r="B13" s="10"/>
      <c r="C13" s="10"/>
      <c r="D13" s="11">
        <f>D11</f>
        <v>1238.0481787000001</v>
      </c>
      <c r="E13" s="11">
        <f>E11</f>
        <v>100.01406158332509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11" t="s">
        <v>35</v>
      </c>
      <c r="B15" s="10"/>
      <c r="C15" s="10"/>
      <c r="D15" s="11">
        <v>-0.17406470000000099</v>
      </c>
      <c r="E15" s="11">
        <v>-0.01</v>
      </c>
    </row>
    <row r="16" spans="1:5" x14ac:dyDescent="0.2">
      <c r="A16" s="10"/>
      <c r="B16" s="10"/>
      <c r="C16" s="10"/>
      <c r="D16" s="10"/>
      <c r="E16" s="10"/>
    </row>
    <row r="17" spans="1:5" x14ac:dyDescent="0.2">
      <c r="A17" s="13" t="s">
        <v>36</v>
      </c>
      <c r="B17" s="7"/>
      <c r="C17" s="7"/>
      <c r="D17" s="13">
        <f>D13+D15</f>
        <v>1237.8741140000002</v>
      </c>
      <c r="E17" s="13">
        <f>E13+E15</f>
        <v>100.00406158332508</v>
      </c>
    </row>
    <row r="19" spans="1:5" x14ac:dyDescent="0.2">
      <c r="A19" s="17" t="s">
        <v>38</v>
      </c>
    </row>
    <row r="20" spans="1:5" x14ac:dyDescent="0.2">
      <c r="A20" s="17" t="s">
        <v>39</v>
      </c>
    </row>
    <row r="21" spans="1:5" x14ac:dyDescent="0.2">
      <c r="A21" s="17" t="s">
        <v>807</v>
      </c>
    </row>
    <row r="22" spans="1:5" x14ac:dyDescent="0.2">
      <c r="A22" s="2" t="s">
        <v>710</v>
      </c>
      <c r="B22" s="3">
        <v>32.8401</v>
      </c>
    </row>
    <row r="23" spans="1:5" x14ac:dyDescent="0.2">
      <c r="A23" s="2" t="s">
        <v>709</v>
      </c>
      <c r="B23" s="3">
        <v>83.820599999999999</v>
      </c>
    </row>
    <row r="24" spans="1:5" x14ac:dyDescent="0.2">
      <c r="A24" s="2" t="s">
        <v>706</v>
      </c>
      <c r="B24" s="3">
        <v>31.967199999999998</v>
      </c>
    </row>
    <row r="25" spans="1:5" x14ac:dyDescent="0.2">
      <c r="A25" s="2" t="s">
        <v>705</v>
      </c>
      <c r="B25" s="3">
        <v>81.937899999999999</v>
      </c>
    </row>
    <row r="27" spans="1:5" x14ac:dyDescent="0.2">
      <c r="A27" s="17" t="s">
        <v>41</v>
      </c>
    </row>
    <row r="28" spans="1:5" x14ac:dyDescent="0.2">
      <c r="A28" s="2" t="s">
        <v>710</v>
      </c>
      <c r="B28" s="14">
        <v>28.379100000000001</v>
      </c>
    </row>
    <row r="29" spans="1:5" x14ac:dyDescent="0.2">
      <c r="A29" s="2" t="s">
        <v>709</v>
      </c>
      <c r="B29" s="14">
        <v>78.927199999999999</v>
      </c>
    </row>
    <row r="30" spans="1:5" x14ac:dyDescent="0.2">
      <c r="A30" s="2" t="s">
        <v>706</v>
      </c>
      <c r="B30" s="14">
        <v>27.505500000000001</v>
      </c>
    </row>
    <row r="31" spans="1:5" x14ac:dyDescent="0.2">
      <c r="A31" s="2" t="s">
        <v>705</v>
      </c>
      <c r="B31" s="14">
        <v>76.989699999999999</v>
      </c>
    </row>
    <row r="33" spans="1:4" x14ac:dyDescent="0.2">
      <c r="A33" s="17" t="s">
        <v>46</v>
      </c>
      <c r="B33" s="21"/>
    </row>
    <row r="34" spans="1:4" x14ac:dyDescent="0.2">
      <c r="A34" s="36" t="s">
        <v>761</v>
      </c>
      <c r="B34" s="37"/>
      <c r="C34" s="53" t="s">
        <v>762</v>
      </c>
      <c r="D34" s="54"/>
    </row>
    <row r="35" spans="1:4" x14ac:dyDescent="0.2">
      <c r="A35" s="55"/>
      <c r="B35" s="56"/>
      <c r="C35" s="38" t="s">
        <v>763</v>
      </c>
      <c r="D35" s="38" t="s">
        <v>764</v>
      </c>
    </row>
    <row r="36" spans="1:4" x14ac:dyDescent="0.2">
      <c r="A36" s="39" t="s">
        <v>706</v>
      </c>
      <c r="B36" s="40"/>
      <c r="C36" s="41">
        <v>1.80080675</v>
      </c>
      <c r="D36" s="41">
        <v>1.6675560250000001</v>
      </c>
    </row>
    <row r="37" spans="1:4" x14ac:dyDescent="0.2">
      <c r="A37" s="39" t="s">
        <v>710</v>
      </c>
      <c r="B37" s="40"/>
      <c r="C37" s="41">
        <v>1.80080675</v>
      </c>
      <c r="D37" s="41">
        <v>1.6675560250000001</v>
      </c>
    </row>
    <row r="38" spans="1:4" x14ac:dyDescent="0.2">
      <c r="A38" s="42"/>
      <c r="B38" s="42"/>
      <c r="C38" s="43"/>
      <c r="D38" s="43"/>
    </row>
    <row r="39" spans="1:4" x14ac:dyDescent="0.2">
      <c r="A39" s="17" t="s">
        <v>1342</v>
      </c>
      <c r="B39" s="20">
        <v>7.8350980311623852E-2</v>
      </c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showGridLines="0" workbookViewId="0">
      <selection sqref="A1:F1"/>
    </sheetView>
  </sheetViews>
  <sheetFormatPr defaultRowHeight="11.25" x14ac:dyDescent="0.2"/>
  <cols>
    <col min="1" max="1" width="49.28515625" style="2" customWidth="1"/>
    <col min="2" max="2" width="27.7109375" style="2" bestFit="1" customWidth="1"/>
    <col min="3" max="3" width="18.85546875" style="2" bestFit="1" customWidth="1"/>
    <col min="4" max="4" width="9.8554687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51" t="s">
        <v>1641</v>
      </c>
      <c r="B1" s="51"/>
      <c r="C1" s="51"/>
      <c r="D1" s="51"/>
      <c r="E1" s="51"/>
      <c r="F1" s="51"/>
    </row>
    <row r="3" spans="1:6" s="1" customFormat="1" x14ac:dyDescent="0.2">
      <c r="A3" s="5" t="s">
        <v>0</v>
      </c>
      <c r="B3" s="5" t="s">
        <v>1</v>
      </c>
      <c r="C3" s="5" t="s">
        <v>1292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270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313</v>
      </c>
      <c r="B8" s="10" t="s">
        <v>314</v>
      </c>
      <c r="C8" s="10" t="s">
        <v>273</v>
      </c>
      <c r="D8" s="27">
        <v>25000000</v>
      </c>
      <c r="E8" s="10">
        <v>70350</v>
      </c>
      <c r="F8" s="10">
        <v>10.008621996718288</v>
      </c>
    </row>
    <row r="9" spans="1:6" x14ac:dyDescent="0.2">
      <c r="A9" s="10" t="s">
        <v>335</v>
      </c>
      <c r="B9" s="10" t="s">
        <v>336</v>
      </c>
      <c r="C9" s="10" t="s">
        <v>273</v>
      </c>
      <c r="D9" s="27">
        <v>19500000</v>
      </c>
      <c r="E9" s="10">
        <v>69225</v>
      </c>
      <c r="F9" s="10">
        <v>9.8485694061524303</v>
      </c>
    </row>
    <row r="10" spans="1:6" x14ac:dyDescent="0.2">
      <c r="A10" s="10" t="s">
        <v>271</v>
      </c>
      <c r="B10" s="10" t="s">
        <v>272</v>
      </c>
      <c r="C10" s="10" t="s">
        <v>273</v>
      </c>
      <c r="D10" s="27">
        <v>3400000</v>
      </c>
      <c r="E10" s="10">
        <v>64999.5</v>
      </c>
      <c r="F10" s="10">
        <v>9.2474118759870692</v>
      </c>
    </row>
    <row r="11" spans="1:6" x14ac:dyDescent="0.2">
      <c r="A11" s="10" t="s">
        <v>274</v>
      </c>
      <c r="B11" s="10" t="s">
        <v>275</v>
      </c>
      <c r="C11" s="10" t="s">
        <v>273</v>
      </c>
      <c r="D11" s="27">
        <v>7500000</v>
      </c>
      <c r="E11" s="10">
        <v>43680</v>
      </c>
      <c r="F11" s="10">
        <v>6.2143085830370266</v>
      </c>
    </row>
    <row r="12" spans="1:6" x14ac:dyDescent="0.2">
      <c r="A12" s="10" t="s">
        <v>290</v>
      </c>
      <c r="B12" s="10" t="s">
        <v>291</v>
      </c>
      <c r="C12" s="10" t="s">
        <v>292</v>
      </c>
      <c r="D12" s="27">
        <v>14000000</v>
      </c>
      <c r="E12" s="10">
        <v>40929</v>
      </c>
      <c r="F12" s="10">
        <v>5.8229266482399833</v>
      </c>
    </row>
    <row r="13" spans="1:6" x14ac:dyDescent="0.2">
      <c r="A13" s="10" t="s">
        <v>366</v>
      </c>
      <c r="B13" s="10" t="s">
        <v>367</v>
      </c>
      <c r="C13" s="10" t="s">
        <v>317</v>
      </c>
      <c r="D13" s="27">
        <v>27000000</v>
      </c>
      <c r="E13" s="10">
        <v>37381.5</v>
      </c>
      <c r="F13" s="10">
        <v>5.3182274793223119</v>
      </c>
    </row>
    <row r="14" spans="1:6" x14ac:dyDescent="0.2">
      <c r="A14" s="10" t="s">
        <v>315</v>
      </c>
      <c r="B14" s="10" t="s">
        <v>316</v>
      </c>
      <c r="C14" s="10" t="s">
        <v>317</v>
      </c>
      <c r="D14" s="27">
        <v>12725000</v>
      </c>
      <c r="E14" s="10">
        <v>35006.474999999999</v>
      </c>
      <c r="F14" s="10">
        <v>4.9803351202923789</v>
      </c>
    </row>
    <row r="15" spans="1:6" x14ac:dyDescent="0.2">
      <c r="A15" s="10" t="s">
        <v>1602</v>
      </c>
      <c r="B15" s="10" t="s">
        <v>1603</v>
      </c>
      <c r="C15" s="10" t="s">
        <v>295</v>
      </c>
      <c r="D15" s="27">
        <v>830000</v>
      </c>
      <c r="E15" s="10">
        <v>29045.02</v>
      </c>
      <c r="F15" s="10">
        <v>4.1322050613663484</v>
      </c>
    </row>
    <row r="16" spans="1:6" x14ac:dyDescent="0.2">
      <c r="A16" s="10" t="s">
        <v>1642</v>
      </c>
      <c r="B16" s="10" t="s">
        <v>1643</v>
      </c>
      <c r="C16" s="10" t="s">
        <v>301</v>
      </c>
      <c r="D16" s="27">
        <v>370000</v>
      </c>
      <c r="E16" s="10">
        <v>28004.19</v>
      </c>
      <c r="F16" s="10">
        <v>3.9841272499542044</v>
      </c>
    </row>
    <row r="17" spans="1:6" x14ac:dyDescent="0.2">
      <c r="A17" s="10" t="s">
        <v>1323</v>
      </c>
      <c r="B17" s="10" t="s">
        <v>1324</v>
      </c>
      <c r="C17" s="10" t="s">
        <v>284</v>
      </c>
      <c r="D17" s="27">
        <v>25500000</v>
      </c>
      <c r="E17" s="10">
        <v>24913.5</v>
      </c>
      <c r="F17" s="10">
        <v>3.5444179689444355</v>
      </c>
    </row>
    <row r="18" spans="1:6" x14ac:dyDescent="0.2">
      <c r="A18" s="10" t="s">
        <v>368</v>
      </c>
      <c r="B18" s="10" t="s">
        <v>369</v>
      </c>
      <c r="C18" s="10" t="s">
        <v>281</v>
      </c>
      <c r="D18" s="27">
        <v>14500000</v>
      </c>
      <c r="E18" s="10">
        <v>23149.25</v>
      </c>
      <c r="F18" s="10">
        <v>3.2934199396948234</v>
      </c>
    </row>
    <row r="19" spans="1:6" x14ac:dyDescent="0.2">
      <c r="A19" s="10" t="s">
        <v>370</v>
      </c>
      <c r="B19" s="10" t="s">
        <v>371</v>
      </c>
      <c r="C19" s="10" t="s">
        <v>289</v>
      </c>
      <c r="D19" s="27">
        <v>8700000</v>
      </c>
      <c r="E19" s="10">
        <v>19635.900000000001</v>
      </c>
      <c r="F19" s="10">
        <v>2.7935792560818853</v>
      </c>
    </row>
    <row r="20" spans="1:6" x14ac:dyDescent="0.2">
      <c r="A20" s="10" t="s">
        <v>1464</v>
      </c>
      <c r="B20" s="10" t="s">
        <v>1465</v>
      </c>
      <c r="C20" s="10" t="s">
        <v>1466</v>
      </c>
      <c r="D20" s="27">
        <v>2200000</v>
      </c>
      <c r="E20" s="10">
        <v>17067.599999999999</v>
      </c>
      <c r="F20" s="10">
        <v>2.4281898619927365</v>
      </c>
    </row>
    <row r="21" spans="1:6" x14ac:dyDescent="0.2">
      <c r="A21" s="10" t="s">
        <v>1427</v>
      </c>
      <c r="B21" s="10" t="s">
        <v>1428</v>
      </c>
      <c r="C21" s="10" t="s">
        <v>1335</v>
      </c>
      <c r="D21" s="27">
        <v>3800000</v>
      </c>
      <c r="E21" s="10">
        <v>17008.8</v>
      </c>
      <c r="F21" s="10">
        <v>2.4198244465924947</v>
      </c>
    </row>
    <row r="22" spans="1:6" x14ac:dyDescent="0.2">
      <c r="A22" s="10" t="s">
        <v>1354</v>
      </c>
      <c r="B22" s="10" t="s">
        <v>1355</v>
      </c>
      <c r="C22" s="10" t="s">
        <v>322</v>
      </c>
      <c r="D22" s="27">
        <v>885000</v>
      </c>
      <c r="E22" s="10">
        <v>15791.055</v>
      </c>
      <c r="F22" s="10">
        <v>2.2465771204603882</v>
      </c>
    </row>
    <row r="23" spans="1:6" x14ac:dyDescent="0.2">
      <c r="A23" s="10" t="s">
        <v>1644</v>
      </c>
      <c r="B23" s="10" t="s">
        <v>1645</v>
      </c>
      <c r="C23" s="10" t="s">
        <v>322</v>
      </c>
      <c r="D23" s="27">
        <v>4574462</v>
      </c>
      <c r="E23" s="10">
        <v>14100.779114999999</v>
      </c>
      <c r="F23" s="10">
        <v>2.0061033123135017</v>
      </c>
    </row>
    <row r="24" spans="1:6" x14ac:dyDescent="0.2">
      <c r="A24" s="10" t="s">
        <v>1549</v>
      </c>
      <c r="B24" s="10" t="s">
        <v>1550</v>
      </c>
      <c r="C24" s="10" t="s">
        <v>301</v>
      </c>
      <c r="D24" s="27">
        <v>230000</v>
      </c>
      <c r="E24" s="10">
        <v>13319.76</v>
      </c>
      <c r="F24" s="10">
        <v>1.8949885277470984</v>
      </c>
    </row>
    <row r="25" spans="1:6" x14ac:dyDescent="0.2">
      <c r="A25" s="10" t="s">
        <v>747</v>
      </c>
      <c r="B25" s="10" t="s">
        <v>746</v>
      </c>
      <c r="C25" s="10" t="s">
        <v>292</v>
      </c>
      <c r="D25" s="27">
        <v>30000000</v>
      </c>
      <c r="E25" s="10">
        <v>11595</v>
      </c>
      <c r="F25" s="10">
        <v>1.6496087000987709</v>
      </c>
    </row>
    <row r="26" spans="1:6" x14ac:dyDescent="0.2">
      <c r="A26" s="10" t="s">
        <v>1481</v>
      </c>
      <c r="B26" s="10" t="s">
        <v>1482</v>
      </c>
      <c r="C26" s="10" t="s">
        <v>295</v>
      </c>
      <c r="D26" s="27">
        <v>4000000</v>
      </c>
      <c r="E26" s="10">
        <v>10688</v>
      </c>
      <c r="F26" s="10">
        <v>1.5205707448603418</v>
      </c>
    </row>
    <row r="27" spans="1:6" x14ac:dyDescent="0.2">
      <c r="A27" s="10" t="s">
        <v>1515</v>
      </c>
      <c r="B27" s="10" t="s">
        <v>1516</v>
      </c>
      <c r="C27" s="10" t="s">
        <v>1335</v>
      </c>
      <c r="D27" s="27">
        <v>3091416</v>
      </c>
      <c r="E27" s="10">
        <v>10510.814399999999</v>
      </c>
      <c r="F27" s="10">
        <v>1.4953627321572611</v>
      </c>
    </row>
    <row r="28" spans="1:6" x14ac:dyDescent="0.2">
      <c r="A28" s="10" t="s">
        <v>1423</v>
      </c>
      <c r="B28" s="10" t="s">
        <v>1424</v>
      </c>
      <c r="C28" s="10" t="s">
        <v>322</v>
      </c>
      <c r="D28" s="27">
        <v>200000</v>
      </c>
      <c r="E28" s="10">
        <v>10059.5</v>
      </c>
      <c r="F28" s="10">
        <v>1.4311546975975495</v>
      </c>
    </row>
    <row r="29" spans="1:6" x14ac:dyDescent="0.2">
      <c r="A29" s="10" t="s">
        <v>1646</v>
      </c>
      <c r="B29" s="10" t="s">
        <v>1647</v>
      </c>
      <c r="C29" s="10" t="s">
        <v>1335</v>
      </c>
      <c r="D29" s="27">
        <v>7116631</v>
      </c>
      <c r="E29" s="10">
        <v>8280.2001684999996</v>
      </c>
      <c r="F29" s="10">
        <v>1.1780155443309106</v>
      </c>
    </row>
    <row r="30" spans="1:6" x14ac:dyDescent="0.2">
      <c r="A30" s="10" t="s">
        <v>1648</v>
      </c>
      <c r="B30" s="10" t="s">
        <v>1649</v>
      </c>
      <c r="C30" s="10" t="s">
        <v>295</v>
      </c>
      <c r="D30" s="27">
        <v>9777613</v>
      </c>
      <c r="E30" s="10">
        <v>8056.7531120000003</v>
      </c>
      <c r="F30" s="10">
        <v>1.146225961889008</v>
      </c>
    </row>
    <row r="31" spans="1:6" x14ac:dyDescent="0.2">
      <c r="A31" s="10" t="s">
        <v>1650</v>
      </c>
      <c r="B31" s="10" t="s">
        <v>1651</v>
      </c>
      <c r="C31" s="10" t="s">
        <v>1297</v>
      </c>
      <c r="D31" s="27">
        <v>475000</v>
      </c>
      <c r="E31" s="10">
        <v>7906.375</v>
      </c>
      <c r="F31" s="10">
        <v>1.1248318228756724</v>
      </c>
    </row>
    <row r="32" spans="1:6" x14ac:dyDescent="0.2">
      <c r="A32" s="10" t="s">
        <v>1652</v>
      </c>
      <c r="B32" s="10" t="s">
        <v>1653</v>
      </c>
      <c r="C32" s="10" t="s">
        <v>388</v>
      </c>
      <c r="D32" s="27">
        <v>3405462</v>
      </c>
      <c r="E32" s="10">
        <v>7241.7149429999999</v>
      </c>
      <c r="F32" s="10">
        <v>1.0302713215703385</v>
      </c>
    </row>
    <row r="33" spans="1:6" x14ac:dyDescent="0.2">
      <c r="A33" s="10" t="s">
        <v>1582</v>
      </c>
      <c r="B33" s="10" t="s">
        <v>1583</v>
      </c>
      <c r="C33" s="10" t="s">
        <v>1329</v>
      </c>
      <c r="D33" s="27">
        <v>8381597</v>
      </c>
      <c r="E33" s="10">
        <v>6089.2302204999996</v>
      </c>
      <c r="F33" s="10">
        <v>0.86630850786038449</v>
      </c>
    </row>
    <row r="34" spans="1:6" x14ac:dyDescent="0.2">
      <c r="A34" s="10" t="s">
        <v>739</v>
      </c>
      <c r="B34" s="10" t="s">
        <v>738</v>
      </c>
      <c r="C34" s="10" t="s">
        <v>273</v>
      </c>
      <c r="D34" s="27">
        <v>6965615</v>
      </c>
      <c r="E34" s="10">
        <v>5130.1754474999998</v>
      </c>
      <c r="F34" s="10">
        <v>0.72986477371531744</v>
      </c>
    </row>
    <row r="35" spans="1:6" x14ac:dyDescent="0.2">
      <c r="A35" s="11" t="s">
        <v>28</v>
      </c>
      <c r="B35" s="10"/>
      <c r="C35" s="10"/>
      <c r="D35" s="10"/>
      <c r="E35" s="11">
        <f xml:space="preserve"> SUM(E8:E34)</f>
        <v>649165.09240650001</v>
      </c>
      <c r="F35" s="11">
        <f>SUM(F8:F34)</f>
        <v>92.356048661852952</v>
      </c>
    </row>
    <row r="36" spans="1:6" x14ac:dyDescent="0.2">
      <c r="A36" s="11"/>
      <c r="B36" s="10"/>
      <c r="C36" s="10"/>
      <c r="D36" s="10"/>
      <c r="E36" s="11"/>
      <c r="F36" s="11"/>
    </row>
    <row r="37" spans="1:6" x14ac:dyDescent="0.2">
      <c r="A37" s="11" t="s">
        <v>1390</v>
      </c>
      <c r="B37" s="10"/>
      <c r="C37" s="10"/>
      <c r="D37" s="10"/>
      <c r="E37" s="11"/>
      <c r="F37" s="11"/>
    </row>
    <row r="38" spans="1:6" x14ac:dyDescent="0.2">
      <c r="A38" s="10" t="s">
        <v>1391</v>
      </c>
      <c r="B38" s="10" t="s">
        <v>1392</v>
      </c>
      <c r="C38" s="10" t="s">
        <v>278</v>
      </c>
      <c r="D38" s="27">
        <v>500000</v>
      </c>
      <c r="E38" s="10">
        <v>24600.773669999999</v>
      </c>
      <c r="F38" s="10">
        <v>3.4999267162736327</v>
      </c>
    </row>
    <row r="39" spans="1:6" x14ac:dyDescent="0.2">
      <c r="A39" s="11"/>
      <c r="B39" s="10"/>
      <c r="C39" s="10"/>
      <c r="D39" s="10"/>
      <c r="E39" s="11">
        <f>SUM(E38)</f>
        <v>24600.773669999999</v>
      </c>
      <c r="F39" s="11">
        <f>SUM(F38)</f>
        <v>3.4999267162736327</v>
      </c>
    </row>
    <row r="40" spans="1:6" x14ac:dyDescent="0.2">
      <c r="A40" s="10"/>
      <c r="B40" s="10"/>
      <c r="C40" s="10"/>
      <c r="D40" s="10"/>
      <c r="E40" s="10"/>
      <c r="F40" s="10"/>
    </row>
    <row r="41" spans="1:6" x14ac:dyDescent="0.2">
      <c r="A41" s="11" t="s">
        <v>28</v>
      </c>
      <c r="B41" s="10"/>
      <c r="C41" s="10"/>
      <c r="D41" s="10"/>
      <c r="E41" s="11">
        <f>E35+E39</f>
        <v>673765.86607650004</v>
      </c>
      <c r="F41" s="11">
        <f>F35+F39</f>
        <v>95.855975378126587</v>
      </c>
    </row>
    <row r="42" spans="1:6" x14ac:dyDescent="0.2">
      <c r="A42" s="10"/>
      <c r="B42" s="10"/>
      <c r="C42" s="10"/>
      <c r="D42" s="10"/>
      <c r="E42" s="10"/>
      <c r="F42" s="10"/>
    </row>
    <row r="43" spans="1:6" x14ac:dyDescent="0.2">
      <c r="A43" s="11" t="s">
        <v>35</v>
      </c>
      <c r="B43" s="10"/>
      <c r="C43" s="10"/>
      <c r="D43" s="10"/>
      <c r="E43" s="11">
        <v>29128.098977500002</v>
      </c>
      <c r="F43" s="11">
        <v>4.1440246218734034</v>
      </c>
    </row>
    <row r="44" spans="1:6" x14ac:dyDescent="0.2">
      <c r="A44" s="10"/>
      <c r="B44" s="10"/>
      <c r="C44" s="10"/>
      <c r="D44" s="10"/>
      <c r="E44" s="10"/>
      <c r="F44" s="10"/>
    </row>
    <row r="45" spans="1:6" x14ac:dyDescent="0.2">
      <c r="A45" s="13" t="s">
        <v>36</v>
      </c>
      <c r="B45" s="7"/>
      <c r="C45" s="7"/>
      <c r="D45" s="7"/>
      <c r="E45" s="13">
        <f>E41+E43</f>
        <v>702893.96505400003</v>
      </c>
      <c r="F45" s="13">
        <f>F41+F43</f>
        <v>99.999999999999986</v>
      </c>
    </row>
    <row r="47" spans="1:6" x14ac:dyDescent="0.2">
      <c r="A47" s="17" t="s">
        <v>38</v>
      </c>
    </row>
    <row r="48" spans="1:6" x14ac:dyDescent="0.2">
      <c r="A48" s="17" t="s">
        <v>39</v>
      </c>
    </row>
    <row r="49" spans="1:4" x14ac:dyDescent="0.2">
      <c r="A49" s="17" t="s">
        <v>40</v>
      </c>
    </row>
    <row r="50" spans="1:4" x14ac:dyDescent="0.2">
      <c r="A50" s="2" t="s">
        <v>710</v>
      </c>
      <c r="B50" s="14">
        <v>26.369299999999999</v>
      </c>
    </row>
    <row r="51" spans="1:4" x14ac:dyDescent="0.2">
      <c r="A51" s="2" t="s">
        <v>709</v>
      </c>
      <c r="B51" s="14">
        <v>40.471499999999999</v>
      </c>
    </row>
    <row r="52" spans="1:4" x14ac:dyDescent="0.2">
      <c r="A52" s="2" t="s">
        <v>706</v>
      </c>
      <c r="B52" s="14">
        <v>24.636299999999999</v>
      </c>
    </row>
    <row r="53" spans="1:4" x14ac:dyDescent="0.2">
      <c r="A53" s="2" t="s">
        <v>705</v>
      </c>
      <c r="B53" s="14">
        <v>38.235900000000001</v>
      </c>
    </row>
    <row r="55" spans="1:4" x14ac:dyDescent="0.2">
      <c r="A55" s="17" t="s">
        <v>41</v>
      </c>
    </row>
    <row r="56" spans="1:4" x14ac:dyDescent="0.2">
      <c r="A56" s="2" t="s">
        <v>710</v>
      </c>
      <c r="B56" s="14">
        <v>22.969899999999999</v>
      </c>
    </row>
    <row r="57" spans="1:4" x14ac:dyDescent="0.2">
      <c r="A57" s="2" t="s">
        <v>709</v>
      </c>
      <c r="B57" s="14">
        <v>38.381700000000002</v>
      </c>
    </row>
    <row r="58" spans="1:4" x14ac:dyDescent="0.2">
      <c r="A58" s="2" t="s">
        <v>706</v>
      </c>
      <c r="B58" s="14">
        <v>21.200600000000001</v>
      </c>
    </row>
    <row r="59" spans="1:4" x14ac:dyDescent="0.2">
      <c r="A59" s="2" t="s">
        <v>705</v>
      </c>
      <c r="B59" s="14">
        <v>36.059699999999999</v>
      </c>
    </row>
    <row r="61" spans="1:4" x14ac:dyDescent="0.2">
      <c r="A61" s="17" t="s">
        <v>46</v>
      </c>
      <c r="B61" s="21"/>
    </row>
    <row r="62" spans="1:4" x14ac:dyDescent="0.2">
      <c r="A62" s="36" t="s">
        <v>761</v>
      </c>
      <c r="B62" s="37"/>
      <c r="C62" s="53" t="s">
        <v>762</v>
      </c>
      <c r="D62" s="54"/>
    </row>
    <row r="63" spans="1:4" x14ac:dyDescent="0.2">
      <c r="A63" s="55"/>
      <c r="B63" s="56"/>
      <c r="C63" s="38" t="s">
        <v>763</v>
      </c>
      <c r="D63" s="38" t="s">
        <v>764</v>
      </c>
    </row>
    <row r="64" spans="1:4" x14ac:dyDescent="0.2">
      <c r="A64" s="39" t="s">
        <v>706</v>
      </c>
      <c r="B64" s="40"/>
      <c r="C64" s="41">
        <v>1.9921690575000002</v>
      </c>
      <c r="D64" s="41">
        <v>1.9921690575000002</v>
      </c>
    </row>
    <row r="65" spans="1:4" x14ac:dyDescent="0.2">
      <c r="A65" s="39" t="s">
        <v>710</v>
      </c>
      <c r="B65" s="40"/>
      <c r="C65" s="41">
        <v>1.9921690575000002</v>
      </c>
      <c r="D65" s="41">
        <v>1.9921690575000002</v>
      </c>
    </row>
    <row r="67" spans="1:4" x14ac:dyDescent="0.2">
      <c r="A67" s="17" t="s">
        <v>1342</v>
      </c>
      <c r="B67" s="20">
        <v>0.25438821651012306</v>
      </c>
    </row>
  </sheetData>
  <mergeCells count="3">
    <mergeCell ref="A1:F1"/>
    <mergeCell ref="C62:D62"/>
    <mergeCell ref="A63:B6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showGridLines="0" workbookViewId="0">
      <selection sqref="A1:F1"/>
    </sheetView>
  </sheetViews>
  <sheetFormatPr defaultRowHeight="11.25" x14ac:dyDescent="0.2"/>
  <cols>
    <col min="1" max="1" width="48.85546875" style="2" customWidth="1"/>
    <col min="2" max="2" width="36.7109375" style="2" bestFit="1" customWidth="1"/>
    <col min="3" max="3" width="18.85546875" style="2" bestFit="1" customWidth="1"/>
    <col min="4" max="4" width="9" style="18" bestFit="1" customWidth="1"/>
    <col min="5" max="5" width="23" style="2" bestFit="1" customWidth="1"/>
    <col min="6" max="6" width="13.5703125" style="2" bestFit="1" customWidth="1"/>
    <col min="7" max="7" width="19.140625" style="18" bestFit="1" customWidth="1"/>
    <col min="8" max="8" width="36.7109375" style="3" bestFit="1" customWidth="1"/>
    <col min="9" max="9" width="4.7109375" style="61" bestFit="1" customWidth="1"/>
    <col min="10" max="10" width="5.7109375" style="61" bestFit="1" customWidth="1"/>
    <col min="11" max="11" width="38.28515625" style="61" bestFit="1" customWidth="1"/>
    <col min="12" max="12" width="11.140625" style="61" bestFit="1" customWidth="1"/>
    <col min="13" max="13" width="9.140625" style="61"/>
    <col min="14" max="16384" width="9.140625" style="3"/>
  </cols>
  <sheetData>
    <row r="1" spans="1:13" x14ac:dyDescent="0.2">
      <c r="A1" s="51" t="s">
        <v>1654</v>
      </c>
      <c r="B1" s="51"/>
      <c r="C1" s="51"/>
      <c r="D1" s="51"/>
      <c r="E1" s="51"/>
      <c r="F1" s="51"/>
    </row>
    <row r="3" spans="1:13" s="1" customFormat="1" x14ac:dyDescent="0.2">
      <c r="A3" s="5" t="s">
        <v>0</v>
      </c>
      <c r="B3" s="5" t="s">
        <v>1</v>
      </c>
      <c r="C3" s="5" t="s">
        <v>1292</v>
      </c>
      <c r="D3" s="64" t="s">
        <v>3</v>
      </c>
      <c r="E3" s="5" t="s">
        <v>4</v>
      </c>
      <c r="F3" s="5" t="s">
        <v>5</v>
      </c>
      <c r="G3" s="65"/>
      <c r="I3" s="62"/>
      <c r="J3" s="62"/>
      <c r="K3" s="62"/>
      <c r="L3" s="62"/>
      <c r="M3" s="62"/>
    </row>
    <row r="4" spans="1:13" x14ac:dyDescent="0.2">
      <c r="A4" s="7"/>
      <c r="B4" s="7"/>
      <c r="C4" s="7"/>
      <c r="D4" s="66"/>
      <c r="E4" s="7"/>
      <c r="F4" s="7"/>
    </row>
    <row r="5" spans="1:13" x14ac:dyDescent="0.2">
      <c r="A5" s="11" t="s">
        <v>270</v>
      </c>
      <c r="B5" s="10"/>
      <c r="C5" s="10"/>
      <c r="D5" s="25"/>
      <c r="E5" s="10"/>
      <c r="F5" s="10"/>
    </row>
    <row r="6" spans="1:13" x14ac:dyDescent="0.2">
      <c r="A6" s="11" t="s">
        <v>7</v>
      </c>
      <c r="B6" s="10"/>
      <c r="C6" s="10"/>
      <c r="D6" s="25"/>
      <c r="E6" s="10"/>
      <c r="F6" s="10"/>
    </row>
    <row r="7" spans="1:13" x14ac:dyDescent="0.2">
      <c r="A7" s="11"/>
      <c r="B7" s="10"/>
      <c r="C7" s="10"/>
      <c r="D7" s="25"/>
      <c r="E7" s="10"/>
      <c r="F7" s="10"/>
    </row>
    <row r="8" spans="1:13" x14ac:dyDescent="0.2">
      <c r="A8" s="10" t="s">
        <v>1293</v>
      </c>
      <c r="B8" s="10" t="s">
        <v>1294</v>
      </c>
      <c r="C8" s="10" t="s">
        <v>388</v>
      </c>
      <c r="D8" s="27">
        <v>207128</v>
      </c>
      <c r="E8" s="10">
        <v>5819.26116</v>
      </c>
      <c r="F8" s="10">
        <v>6.4599398623478921</v>
      </c>
    </row>
    <row r="9" spans="1:13" x14ac:dyDescent="0.2">
      <c r="A9" s="10" t="s">
        <v>335</v>
      </c>
      <c r="B9" s="10" t="s">
        <v>336</v>
      </c>
      <c r="C9" s="10" t="s">
        <v>273</v>
      </c>
      <c r="D9" s="27">
        <v>1604200</v>
      </c>
      <c r="E9" s="10">
        <v>5694.91</v>
      </c>
      <c r="F9" s="10">
        <v>6.3218981087082948</v>
      </c>
    </row>
    <row r="10" spans="1:13" x14ac:dyDescent="0.2">
      <c r="A10" s="10" t="s">
        <v>271</v>
      </c>
      <c r="B10" s="10" t="s">
        <v>272</v>
      </c>
      <c r="C10" s="10" t="s">
        <v>273</v>
      </c>
      <c r="D10" s="27">
        <v>283200</v>
      </c>
      <c r="E10" s="10">
        <v>5414.076</v>
      </c>
      <c r="F10" s="10">
        <v>6.0101453446679516</v>
      </c>
    </row>
    <row r="11" spans="1:13" x14ac:dyDescent="0.2">
      <c r="A11" s="10" t="s">
        <v>751</v>
      </c>
      <c r="B11" s="10" t="s">
        <v>750</v>
      </c>
      <c r="C11" s="10" t="s">
        <v>317</v>
      </c>
      <c r="D11" s="27">
        <v>450600</v>
      </c>
      <c r="E11" s="10">
        <v>4781.9925000000003</v>
      </c>
      <c r="F11" s="10">
        <v>5.3084718356580263</v>
      </c>
    </row>
    <row r="12" spans="1:13" x14ac:dyDescent="0.2">
      <c r="A12" s="10" t="s">
        <v>276</v>
      </c>
      <c r="B12" s="10" t="s">
        <v>277</v>
      </c>
      <c r="C12" s="10" t="s">
        <v>278</v>
      </c>
      <c r="D12" s="27">
        <v>565444</v>
      </c>
      <c r="E12" s="10">
        <v>3881.2076160000001</v>
      </c>
      <c r="F12" s="10">
        <v>4.3085139338628053</v>
      </c>
    </row>
    <row r="13" spans="1:13" x14ac:dyDescent="0.2">
      <c r="A13" s="10" t="s">
        <v>1295</v>
      </c>
      <c r="B13" s="10" t="s">
        <v>1296</v>
      </c>
      <c r="C13" s="10" t="s">
        <v>1297</v>
      </c>
      <c r="D13" s="27">
        <v>534134</v>
      </c>
      <c r="E13" s="10">
        <v>3662.8239050000002</v>
      </c>
      <c r="F13" s="10">
        <v>4.0660870000669069</v>
      </c>
    </row>
    <row r="14" spans="1:13" x14ac:dyDescent="0.2">
      <c r="A14" s="10" t="s">
        <v>729</v>
      </c>
      <c r="B14" s="10" t="s">
        <v>728</v>
      </c>
      <c r="C14" s="10" t="s">
        <v>298</v>
      </c>
      <c r="D14" s="27">
        <v>1395284</v>
      </c>
      <c r="E14" s="10">
        <v>3052.8813919999998</v>
      </c>
      <c r="F14" s="10">
        <v>3.388992117205635</v>
      </c>
    </row>
    <row r="15" spans="1:13" x14ac:dyDescent="0.2">
      <c r="A15" s="10" t="s">
        <v>1298</v>
      </c>
      <c r="B15" s="10" t="s">
        <v>1299</v>
      </c>
      <c r="C15" s="10" t="s">
        <v>388</v>
      </c>
      <c r="D15" s="27">
        <v>345063</v>
      </c>
      <c r="E15" s="10">
        <v>2331.4181595</v>
      </c>
      <c r="F15" s="10">
        <v>2.5880985043049356</v>
      </c>
    </row>
    <row r="16" spans="1:13" x14ac:dyDescent="0.2">
      <c r="A16" s="10" t="s">
        <v>1300</v>
      </c>
      <c r="B16" s="10" t="s">
        <v>1301</v>
      </c>
      <c r="C16" s="10" t="s">
        <v>301</v>
      </c>
      <c r="D16" s="27">
        <v>364900</v>
      </c>
      <c r="E16" s="10">
        <v>2267.8535000000002</v>
      </c>
      <c r="F16" s="10">
        <v>2.5175356155720614</v>
      </c>
    </row>
    <row r="17" spans="1:13" x14ac:dyDescent="0.2">
      <c r="A17" s="10" t="s">
        <v>749</v>
      </c>
      <c r="B17" s="10" t="s">
        <v>748</v>
      </c>
      <c r="C17" s="10" t="s">
        <v>273</v>
      </c>
      <c r="D17" s="27">
        <v>1056200</v>
      </c>
      <c r="E17" s="10">
        <v>1986.7121999999999</v>
      </c>
      <c r="F17" s="10">
        <v>2.2054417189609135</v>
      </c>
    </row>
    <row r="18" spans="1:13" x14ac:dyDescent="0.2">
      <c r="A18" s="10" t="s">
        <v>1304</v>
      </c>
      <c r="B18" s="10" t="s">
        <v>1305</v>
      </c>
      <c r="C18" s="10" t="s">
        <v>301</v>
      </c>
      <c r="D18" s="27">
        <v>297470</v>
      </c>
      <c r="E18" s="10">
        <v>1960.3272999999999</v>
      </c>
      <c r="F18" s="10">
        <v>2.1761519409998114</v>
      </c>
    </row>
    <row r="19" spans="1:13" x14ac:dyDescent="0.2">
      <c r="A19" s="10" t="s">
        <v>1306</v>
      </c>
      <c r="B19" s="10" t="s">
        <v>1307</v>
      </c>
      <c r="C19" s="10" t="s">
        <v>295</v>
      </c>
      <c r="D19" s="27">
        <v>276875</v>
      </c>
      <c r="E19" s="10">
        <v>1862.3996875</v>
      </c>
      <c r="F19" s="10">
        <v>2.0674428677652799</v>
      </c>
    </row>
    <row r="20" spans="1:13" x14ac:dyDescent="0.2">
      <c r="A20" s="10" t="s">
        <v>1317</v>
      </c>
      <c r="B20" s="10" t="s">
        <v>1318</v>
      </c>
      <c r="C20" s="10" t="s">
        <v>388</v>
      </c>
      <c r="D20" s="27">
        <v>1043473</v>
      </c>
      <c r="E20" s="10">
        <v>1696.6870980000001</v>
      </c>
      <c r="F20" s="10">
        <v>1.8834859472609691</v>
      </c>
    </row>
    <row r="21" spans="1:13" x14ac:dyDescent="0.2">
      <c r="A21" s="10" t="s">
        <v>1302</v>
      </c>
      <c r="B21" s="10" t="s">
        <v>1303</v>
      </c>
      <c r="C21" s="10" t="s">
        <v>310</v>
      </c>
      <c r="D21" s="27">
        <v>799718</v>
      </c>
      <c r="E21" s="10">
        <v>1688.6045570000001</v>
      </c>
      <c r="F21" s="10">
        <v>1.8745135489857623</v>
      </c>
    </row>
    <row r="22" spans="1:13" x14ac:dyDescent="0.2">
      <c r="A22" s="10" t="s">
        <v>1308</v>
      </c>
      <c r="B22" s="10" t="s">
        <v>1309</v>
      </c>
      <c r="C22" s="10" t="s">
        <v>388</v>
      </c>
      <c r="D22" s="27">
        <v>1505501</v>
      </c>
      <c r="E22" s="10">
        <v>1622.1773275</v>
      </c>
      <c r="F22" s="10">
        <v>1.80077293209405</v>
      </c>
    </row>
    <row r="23" spans="1:13" x14ac:dyDescent="0.2">
      <c r="A23" s="10" t="s">
        <v>343</v>
      </c>
      <c r="B23" s="10" t="s">
        <v>344</v>
      </c>
      <c r="C23" s="10" t="s">
        <v>345</v>
      </c>
      <c r="D23" s="27">
        <v>572000</v>
      </c>
      <c r="E23" s="10">
        <v>1522.3779999999999</v>
      </c>
      <c r="F23" s="10">
        <v>1.6899860750984854</v>
      </c>
    </row>
    <row r="24" spans="1:13" x14ac:dyDescent="0.2">
      <c r="A24" s="10" t="s">
        <v>1313</v>
      </c>
      <c r="B24" s="10" t="s">
        <v>1314</v>
      </c>
      <c r="C24" s="10" t="s">
        <v>295</v>
      </c>
      <c r="D24" s="27">
        <v>70400</v>
      </c>
      <c r="E24" s="10">
        <v>1478.8928000000001</v>
      </c>
      <c r="F24" s="10">
        <v>1.6417133186129922</v>
      </c>
    </row>
    <row r="25" spans="1:13" x14ac:dyDescent="0.2">
      <c r="A25" s="10" t="s">
        <v>1310</v>
      </c>
      <c r="B25" s="10" t="s">
        <v>1311</v>
      </c>
      <c r="C25" s="10" t="s">
        <v>1312</v>
      </c>
      <c r="D25" s="27">
        <v>136944</v>
      </c>
      <c r="E25" s="10">
        <v>1383.956064</v>
      </c>
      <c r="F25" s="10">
        <v>1.5363244060989507</v>
      </c>
    </row>
    <row r="26" spans="1:13" x14ac:dyDescent="0.2">
      <c r="A26" s="10" t="s">
        <v>1327</v>
      </c>
      <c r="B26" s="10" t="s">
        <v>1328</v>
      </c>
      <c r="C26" s="10" t="s">
        <v>1329</v>
      </c>
      <c r="D26" s="27">
        <v>1555420</v>
      </c>
      <c r="E26" s="10">
        <v>1289.44318</v>
      </c>
      <c r="F26" s="10">
        <v>1.4314060100912585</v>
      </c>
    </row>
    <row r="27" spans="1:13" x14ac:dyDescent="0.2">
      <c r="A27" s="10" t="s">
        <v>1315</v>
      </c>
      <c r="B27" s="10" t="s">
        <v>1316</v>
      </c>
      <c r="C27" s="10" t="s">
        <v>273</v>
      </c>
      <c r="D27" s="27">
        <v>1505600</v>
      </c>
      <c r="E27" s="10">
        <v>1245.884</v>
      </c>
      <c r="F27" s="10">
        <v>1.3830511286868317</v>
      </c>
    </row>
    <row r="28" spans="1:13" x14ac:dyDescent="0.2">
      <c r="A28" s="10" t="s">
        <v>1330</v>
      </c>
      <c r="B28" s="10" t="s">
        <v>1331</v>
      </c>
      <c r="C28" s="10" t="s">
        <v>1332</v>
      </c>
      <c r="D28" s="27">
        <v>766050</v>
      </c>
      <c r="E28" s="10">
        <v>1173.9716249999999</v>
      </c>
      <c r="F28" s="10">
        <v>1.3032214724665889</v>
      </c>
    </row>
    <row r="29" spans="1:13" x14ac:dyDescent="0.2">
      <c r="A29" s="10" t="s">
        <v>1323</v>
      </c>
      <c r="B29" s="10" t="s">
        <v>1324</v>
      </c>
      <c r="C29" s="10" t="s">
        <v>284</v>
      </c>
      <c r="D29" s="27">
        <v>1158906</v>
      </c>
      <c r="E29" s="10">
        <v>1132.251162</v>
      </c>
      <c r="F29" s="10">
        <v>1.2569077438678695</v>
      </c>
    </row>
    <row r="30" spans="1:13" x14ac:dyDescent="0.2">
      <c r="A30" s="10" t="s">
        <v>1319</v>
      </c>
      <c r="B30" s="10" t="s">
        <v>1320</v>
      </c>
      <c r="C30" s="10" t="s">
        <v>388</v>
      </c>
      <c r="D30" s="27">
        <v>865298</v>
      </c>
      <c r="E30" s="10">
        <v>1105.418195</v>
      </c>
      <c r="F30" s="10">
        <v>1.2271205684202624</v>
      </c>
      <c r="L30" s="67"/>
      <c r="M30" s="68"/>
    </row>
    <row r="31" spans="1:13" x14ac:dyDescent="0.2">
      <c r="A31" s="10" t="s">
        <v>1321</v>
      </c>
      <c r="B31" s="10" t="s">
        <v>1322</v>
      </c>
      <c r="C31" s="10" t="s">
        <v>304</v>
      </c>
      <c r="D31" s="27">
        <v>586400</v>
      </c>
      <c r="E31" s="10">
        <v>1035.8756000000001</v>
      </c>
      <c r="F31" s="10">
        <v>1.1499215960387557</v>
      </c>
      <c r="I31" s="63"/>
      <c r="L31" s="67"/>
      <c r="M31" s="68"/>
    </row>
    <row r="32" spans="1:13" x14ac:dyDescent="0.2">
      <c r="A32" s="10" t="s">
        <v>299</v>
      </c>
      <c r="B32" s="10" t="s">
        <v>300</v>
      </c>
      <c r="C32" s="10" t="s">
        <v>301</v>
      </c>
      <c r="D32" s="27">
        <v>40000</v>
      </c>
      <c r="E32" s="10">
        <v>1016.98</v>
      </c>
      <c r="F32" s="10">
        <v>1.1289456617565794</v>
      </c>
      <c r="I32" s="63"/>
      <c r="L32" s="67"/>
      <c r="M32" s="68"/>
    </row>
    <row r="33" spans="1:13" x14ac:dyDescent="0.2">
      <c r="A33" s="10" t="s">
        <v>1336</v>
      </c>
      <c r="B33" s="10" t="s">
        <v>1337</v>
      </c>
      <c r="C33" s="10" t="s">
        <v>1329</v>
      </c>
      <c r="D33" s="27">
        <v>192709</v>
      </c>
      <c r="E33" s="10">
        <v>603.66094250000003</v>
      </c>
      <c r="F33" s="10">
        <v>0.67012173514450912</v>
      </c>
      <c r="I33" s="63"/>
      <c r="L33" s="67"/>
      <c r="M33" s="68"/>
    </row>
    <row r="34" spans="1:13" x14ac:dyDescent="0.2">
      <c r="A34" s="10" t="s">
        <v>1340</v>
      </c>
      <c r="B34" s="10" t="s">
        <v>1341</v>
      </c>
      <c r="C34" s="10" t="s">
        <v>385</v>
      </c>
      <c r="D34" s="27">
        <v>930600</v>
      </c>
      <c r="E34" s="10">
        <v>599.77170000000001</v>
      </c>
      <c r="F34" s="10">
        <v>0.66580430171622706</v>
      </c>
      <c r="L34" s="67"/>
      <c r="M34" s="68"/>
    </row>
    <row r="35" spans="1:13" x14ac:dyDescent="0.2">
      <c r="A35" s="10" t="s">
        <v>296</v>
      </c>
      <c r="B35" s="10" t="s">
        <v>297</v>
      </c>
      <c r="C35" s="10" t="s">
        <v>298</v>
      </c>
      <c r="D35" s="27">
        <v>49400</v>
      </c>
      <c r="E35" s="10">
        <v>541.02880000000005</v>
      </c>
      <c r="F35" s="10">
        <v>0.60059403001570144</v>
      </c>
      <c r="I35" s="63"/>
      <c r="L35" s="67"/>
      <c r="M35" s="68"/>
    </row>
    <row r="36" spans="1:13" x14ac:dyDescent="0.2">
      <c r="A36" s="10" t="s">
        <v>1338</v>
      </c>
      <c r="B36" s="10" t="s">
        <v>1339</v>
      </c>
      <c r="C36" s="10" t="s">
        <v>1335</v>
      </c>
      <c r="D36" s="27">
        <v>278259</v>
      </c>
      <c r="E36" s="10">
        <v>349.49330400000002</v>
      </c>
      <c r="F36" s="10">
        <v>0.38797119841469191</v>
      </c>
      <c r="I36" s="63"/>
      <c r="L36" s="67"/>
      <c r="M36" s="68"/>
    </row>
    <row r="37" spans="1:13" x14ac:dyDescent="0.2">
      <c r="A37" s="11" t="s">
        <v>28</v>
      </c>
      <c r="B37" s="10"/>
      <c r="C37" s="10"/>
      <c r="D37" s="27"/>
      <c r="E37" s="11">
        <f xml:space="preserve"> SUM(E8:E36)</f>
        <v>62202.337774999993</v>
      </c>
      <c r="F37" s="11">
        <f xml:space="preserve"> SUM(F8:F36)</f>
        <v>69.050580524890975</v>
      </c>
      <c r="I37" s="63"/>
      <c r="L37" s="67"/>
      <c r="M37" s="68"/>
    </row>
    <row r="38" spans="1:13" x14ac:dyDescent="0.2">
      <c r="A38" s="10"/>
      <c r="B38" s="10"/>
      <c r="C38" s="10"/>
      <c r="D38" s="27"/>
      <c r="E38" s="10"/>
      <c r="F38" s="10"/>
      <c r="L38" s="67"/>
      <c r="M38" s="68"/>
    </row>
    <row r="39" spans="1:13" x14ac:dyDescent="0.2">
      <c r="A39" s="11" t="s">
        <v>1390</v>
      </c>
      <c r="B39" s="10"/>
      <c r="C39" s="10"/>
      <c r="D39" s="27"/>
      <c r="E39" s="10"/>
      <c r="F39" s="10"/>
      <c r="L39" s="67"/>
      <c r="M39" s="68"/>
    </row>
    <row r="40" spans="1:13" x14ac:dyDescent="0.2">
      <c r="A40" s="10" t="s">
        <v>1655</v>
      </c>
      <c r="B40" s="10" t="s">
        <v>1656</v>
      </c>
      <c r="C40" s="10" t="s">
        <v>301</v>
      </c>
      <c r="D40" s="27">
        <v>7400</v>
      </c>
      <c r="E40" s="10">
        <v>2239.3754369999997</v>
      </c>
      <c r="F40" s="10">
        <v>2.4859222252604707</v>
      </c>
      <c r="I40" s="63"/>
      <c r="L40" s="67"/>
      <c r="M40" s="68"/>
    </row>
    <row r="41" spans="1:13" x14ac:dyDescent="0.2">
      <c r="A41" s="10" t="s">
        <v>1657</v>
      </c>
      <c r="B41" s="10" t="s">
        <v>1658</v>
      </c>
      <c r="C41" s="10" t="s">
        <v>278</v>
      </c>
      <c r="D41" s="27">
        <v>1178700</v>
      </c>
      <c r="E41" s="10">
        <v>2111.2802790000001</v>
      </c>
      <c r="F41" s="10">
        <v>2.3437242735641513</v>
      </c>
      <c r="I41" s="63"/>
      <c r="L41" s="67"/>
      <c r="M41" s="68"/>
    </row>
    <row r="42" spans="1:13" x14ac:dyDescent="0.2">
      <c r="A42" s="10" t="s">
        <v>1659</v>
      </c>
      <c r="B42" s="10" t="s">
        <v>1660</v>
      </c>
      <c r="C42" s="10" t="s">
        <v>1329</v>
      </c>
      <c r="D42" s="27">
        <v>2562198</v>
      </c>
      <c r="E42" s="10">
        <v>2038.023512</v>
      </c>
      <c r="F42" s="10">
        <v>2.2624022128560126</v>
      </c>
      <c r="I42" s="63"/>
      <c r="L42" s="67"/>
      <c r="M42" s="68"/>
    </row>
    <row r="43" spans="1:13" x14ac:dyDescent="0.2">
      <c r="A43" s="10" t="s">
        <v>1661</v>
      </c>
      <c r="B43" s="10" t="s">
        <v>1662</v>
      </c>
      <c r="C43" s="10" t="s">
        <v>304</v>
      </c>
      <c r="D43" s="27">
        <v>1051378</v>
      </c>
      <c r="E43" s="10">
        <v>1996.1619430000001</v>
      </c>
      <c r="F43" s="10">
        <v>2.2159318430189723</v>
      </c>
      <c r="I43" s="63"/>
      <c r="L43" s="67"/>
      <c r="M43" s="68"/>
    </row>
    <row r="44" spans="1:13" x14ac:dyDescent="0.2">
      <c r="A44" s="10" t="s">
        <v>1663</v>
      </c>
      <c r="B44" s="10" t="s">
        <v>1664</v>
      </c>
      <c r="C44" s="10" t="s">
        <v>304</v>
      </c>
      <c r="D44" s="27">
        <v>440700</v>
      </c>
      <c r="E44" s="10">
        <v>1852.9637190000001</v>
      </c>
      <c r="F44" s="10">
        <v>2.0569680347277108</v>
      </c>
      <c r="I44" s="63"/>
      <c r="L44" s="67"/>
      <c r="M44" s="68"/>
    </row>
    <row r="45" spans="1:13" x14ac:dyDescent="0.2">
      <c r="A45" s="10" t="s">
        <v>1665</v>
      </c>
      <c r="B45" s="10" t="s">
        <v>1666</v>
      </c>
      <c r="C45" s="10" t="s">
        <v>1461</v>
      </c>
      <c r="D45" s="27">
        <v>7989938</v>
      </c>
      <c r="E45" s="10">
        <v>1845.4339259999999</v>
      </c>
      <c r="F45" s="10">
        <v>2.0486092399222326</v>
      </c>
      <c r="I45" s="63"/>
      <c r="L45" s="67"/>
      <c r="M45" s="68"/>
    </row>
    <row r="46" spans="1:13" x14ac:dyDescent="0.2">
      <c r="A46" s="10" t="s">
        <v>1667</v>
      </c>
      <c r="B46" s="10" t="s">
        <v>1668</v>
      </c>
      <c r="C46" s="10" t="s">
        <v>298</v>
      </c>
      <c r="D46" s="27">
        <v>390000</v>
      </c>
      <c r="E46" s="10">
        <v>1659.1560340000001</v>
      </c>
      <c r="F46" s="10">
        <v>1.8418228546889337</v>
      </c>
      <c r="I46" s="63"/>
      <c r="L46" s="67"/>
      <c r="M46" s="68"/>
    </row>
    <row r="47" spans="1:13" x14ac:dyDescent="0.2">
      <c r="A47" s="10" t="s">
        <v>1669</v>
      </c>
      <c r="B47" s="10" t="s">
        <v>1670</v>
      </c>
      <c r="C47" s="10" t="s">
        <v>301</v>
      </c>
      <c r="D47" s="27">
        <v>2678400</v>
      </c>
      <c r="E47" s="10">
        <v>1527.635765</v>
      </c>
      <c r="F47" s="10">
        <v>1.6958227001916883</v>
      </c>
      <c r="I47" s="63"/>
      <c r="L47" s="67"/>
      <c r="M47" s="68"/>
    </row>
    <row r="48" spans="1:13" x14ac:dyDescent="0.2">
      <c r="A48" s="10" t="s">
        <v>1671</v>
      </c>
      <c r="B48" s="10" t="s">
        <v>1672</v>
      </c>
      <c r="C48" s="10" t="s">
        <v>1329</v>
      </c>
      <c r="D48" s="27">
        <v>1975462</v>
      </c>
      <c r="E48" s="10">
        <v>1489.8675929999999</v>
      </c>
      <c r="F48" s="10">
        <v>1.6538963949232699</v>
      </c>
      <c r="I48" s="63"/>
      <c r="L48" s="67"/>
      <c r="M48" s="68"/>
    </row>
    <row r="49" spans="1:9" x14ac:dyDescent="0.2">
      <c r="A49" s="10" t="s">
        <v>1673</v>
      </c>
      <c r="B49" s="10" t="s">
        <v>1674</v>
      </c>
      <c r="C49" s="10" t="s">
        <v>393</v>
      </c>
      <c r="D49" s="27">
        <v>3204100</v>
      </c>
      <c r="E49" s="10">
        <v>1298.863535</v>
      </c>
      <c r="F49" s="10">
        <v>1.4418635106413744</v>
      </c>
      <c r="I49" s="63"/>
    </row>
    <row r="50" spans="1:9" x14ac:dyDescent="0.2">
      <c r="A50" s="10" t="s">
        <v>1675</v>
      </c>
      <c r="B50" s="10" t="s">
        <v>1676</v>
      </c>
      <c r="C50" s="10" t="s">
        <v>278</v>
      </c>
      <c r="D50" s="27">
        <v>314861</v>
      </c>
      <c r="E50" s="10">
        <v>1060.6283820000001</v>
      </c>
      <c r="F50" s="10">
        <v>1.1773995659647192</v>
      </c>
      <c r="I50" s="63"/>
    </row>
    <row r="51" spans="1:9" x14ac:dyDescent="0.2">
      <c r="A51" s="10" t="s">
        <v>1677</v>
      </c>
      <c r="B51" s="10" t="s">
        <v>1678</v>
      </c>
      <c r="C51" s="10" t="s">
        <v>331</v>
      </c>
      <c r="D51" s="27">
        <v>2826000</v>
      </c>
      <c r="E51" s="10">
        <v>953.77117029999999</v>
      </c>
      <c r="F51" s="10">
        <v>1.0587777783424261</v>
      </c>
      <c r="I51" s="63"/>
    </row>
    <row r="52" spans="1:9" x14ac:dyDescent="0.2">
      <c r="A52" s="10" t="s">
        <v>1679</v>
      </c>
      <c r="B52" s="10" t="s">
        <v>1680</v>
      </c>
      <c r="C52" s="10" t="s">
        <v>301</v>
      </c>
      <c r="D52" s="27">
        <v>70700</v>
      </c>
      <c r="E52" s="10">
        <v>928.98214040000005</v>
      </c>
      <c r="F52" s="10">
        <v>1.0312595697594069</v>
      </c>
      <c r="I52" s="63"/>
    </row>
    <row r="53" spans="1:9" x14ac:dyDescent="0.2">
      <c r="A53" s="10" t="s">
        <v>1681</v>
      </c>
      <c r="B53" s="10" t="s">
        <v>1682</v>
      </c>
      <c r="C53" s="10" t="s">
        <v>1397</v>
      </c>
      <c r="D53" s="27">
        <v>140000</v>
      </c>
      <c r="E53" s="10">
        <v>897.48242979999998</v>
      </c>
      <c r="F53" s="10">
        <v>0.99629185984529067</v>
      </c>
      <c r="I53" s="63"/>
    </row>
    <row r="54" spans="1:9" x14ac:dyDescent="0.2">
      <c r="A54" s="10" t="s">
        <v>1683</v>
      </c>
      <c r="B54" s="10" t="s">
        <v>1684</v>
      </c>
      <c r="C54" s="10" t="s">
        <v>301</v>
      </c>
      <c r="D54" s="27">
        <v>500000</v>
      </c>
      <c r="E54" s="10">
        <v>799.1372662</v>
      </c>
      <c r="F54" s="10">
        <v>0.88711926470973146</v>
      </c>
      <c r="I54" s="63"/>
    </row>
    <row r="55" spans="1:9" x14ac:dyDescent="0.2">
      <c r="A55" s="10" t="s">
        <v>1685</v>
      </c>
      <c r="B55" s="10" t="s">
        <v>1686</v>
      </c>
      <c r="C55" s="10" t="s">
        <v>388</v>
      </c>
      <c r="D55" s="27">
        <v>500000</v>
      </c>
      <c r="E55" s="10">
        <v>653.31441580000001</v>
      </c>
      <c r="F55" s="10">
        <v>0.7252418685524239</v>
      </c>
      <c r="I55" s="63"/>
    </row>
    <row r="56" spans="1:9" x14ac:dyDescent="0.2">
      <c r="A56" s="10" t="s">
        <v>1687</v>
      </c>
      <c r="B56" s="10" t="s">
        <v>1688</v>
      </c>
      <c r="C56" s="10" t="s">
        <v>1689</v>
      </c>
      <c r="D56" s="27">
        <v>187038</v>
      </c>
      <c r="E56" s="10">
        <v>609.94090919999996</v>
      </c>
      <c r="F56" s="10">
        <v>0.67709310248894139</v>
      </c>
      <c r="I56" s="63"/>
    </row>
    <row r="57" spans="1:9" x14ac:dyDescent="0.2">
      <c r="A57" s="10" t="s">
        <v>1690</v>
      </c>
      <c r="B57" s="10" t="s">
        <v>1691</v>
      </c>
      <c r="C57" s="10" t="s">
        <v>273</v>
      </c>
      <c r="D57" s="27">
        <v>300000</v>
      </c>
      <c r="E57" s="10">
        <v>527.28513659999999</v>
      </c>
      <c r="F57" s="10">
        <v>0.58533724111909313</v>
      </c>
      <c r="I57" s="63"/>
    </row>
    <row r="58" spans="1:9" x14ac:dyDescent="0.2">
      <c r="A58" s="10" t="s">
        <v>1692</v>
      </c>
      <c r="B58" s="10" t="s">
        <v>1693</v>
      </c>
      <c r="C58" s="10" t="s">
        <v>1397</v>
      </c>
      <c r="D58" s="27">
        <v>500000</v>
      </c>
      <c r="E58" s="10">
        <v>496.9224256</v>
      </c>
      <c r="F58" s="10">
        <v>0.55163171017195678</v>
      </c>
      <c r="I58" s="63"/>
    </row>
    <row r="59" spans="1:9" x14ac:dyDescent="0.2">
      <c r="A59" s="10" t="s">
        <v>1694</v>
      </c>
      <c r="B59" s="10" t="s">
        <v>1695</v>
      </c>
      <c r="C59" s="10" t="s">
        <v>388</v>
      </c>
      <c r="D59" s="27">
        <v>25000</v>
      </c>
      <c r="E59" s="10">
        <v>478.92366070000003</v>
      </c>
      <c r="F59" s="10">
        <v>0.53165134915125667</v>
      </c>
      <c r="I59" s="63"/>
    </row>
    <row r="60" spans="1:9" x14ac:dyDescent="0.2">
      <c r="A60" s="10" t="s">
        <v>1696</v>
      </c>
      <c r="B60" s="10" t="s">
        <v>1697</v>
      </c>
      <c r="C60" s="10" t="s">
        <v>1461</v>
      </c>
      <c r="D60" s="27">
        <v>300000</v>
      </c>
      <c r="E60" s="10">
        <v>462.00221490000001</v>
      </c>
      <c r="F60" s="10">
        <v>0.51286691599961243</v>
      </c>
      <c r="I60" s="63"/>
    </row>
    <row r="61" spans="1:9" x14ac:dyDescent="0.2">
      <c r="A61" s="11" t="s">
        <v>28</v>
      </c>
      <c r="B61" s="10"/>
      <c r="C61" s="10"/>
      <c r="D61" s="25"/>
      <c r="E61" s="11">
        <f>SUM(E40:E60)</f>
        <v>25927.151894499992</v>
      </c>
      <c r="F61" s="11">
        <f>SUM(F40:F60)</f>
        <v>28.781633515899674</v>
      </c>
    </row>
    <row r="62" spans="1:9" x14ac:dyDescent="0.2">
      <c r="A62" s="10"/>
      <c r="B62" s="10"/>
      <c r="C62" s="10"/>
      <c r="D62" s="25"/>
      <c r="E62" s="10"/>
      <c r="F62" s="10"/>
    </row>
    <row r="63" spans="1:9" x14ac:dyDescent="0.2">
      <c r="A63" s="11" t="s">
        <v>28</v>
      </c>
      <c r="B63" s="10"/>
      <c r="C63" s="10"/>
      <c r="D63" s="25"/>
      <c r="E63" s="11">
        <f>E37+E61</f>
        <v>88129.489669499977</v>
      </c>
      <c r="F63" s="11">
        <f>F37+F61</f>
        <v>97.832214040790646</v>
      </c>
    </row>
    <row r="64" spans="1:9" x14ac:dyDescent="0.2">
      <c r="A64" s="10"/>
      <c r="B64" s="10"/>
      <c r="C64" s="10"/>
      <c r="D64" s="25"/>
      <c r="E64" s="10"/>
      <c r="F64" s="10"/>
    </row>
    <row r="65" spans="1:6" x14ac:dyDescent="0.2">
      <c r="A65" s="11" t="s">
        <v>35</v>
      </c>
      <c r="B65" s="10"/>
      <c r="C65" s="10"/>
      <c r="D65" s="25"/>
      <c r="E65" s="11">
        <v>1952.7910328</v>
      </c>
      <c r="F65" s="11">
        <v>2.1677859592093354</v>
      </c>
    </row>
    <row r="66" spans="1:6" x14ac:dyDescent="0.2">
      <c r="A66" s="10"/>
      <c r="B66" s="10"/>
      <c r="C66" s="10"/>
      <c r="D66" s="25"/>
      <c r="E66" s="10"/>
      <c r="F66" s="10"/>
    </row>
    <row r="67" spans="1:6" x14ac:dyDescent="0.2">
      <c r="A67" s="13" t="s">
        <v>36</v>
      </c>
      <c r="B67" s="7"/>
      <c r="C67" s="7"/>
      <c r="D67" s="66"/>
      <c r="E67" s="13">
        <f>E63+E65</f>
        <v>90082.280702299977</v>
      </c>
      <c r="F67" s="13">
        <f xml:space="preserve"> ROUND(SUM(F63:F66),2)</f>
        <v>100</v>
      </c>
    </row>
    <row r="69" spans="1:6" x14ac:dyDescent="0.2">
      <c r="A69" s="17" t="s">
        <v>38</v>
      </c>
    </row>
    <row r="70" spans="1:6" x14ac:dyDescent="0.2">
      <c r="A70" s="17" t="s">
        <v>39</v>
      </c>
    </row>
    <row r="71" spans="1:6" x14ac:dyDescent="0.2">
      <c r="A71" s="17" t="s">
        <v>40</v>
      </c>
    </row>
    <row r="72" spans="1:6" x14ac:dyDescent="0.2">
      <c r="A72" s="2" t="s">
        <v>710</v>
      </c>
      <c r="B72" s="14">
        <v>17.972000000000001</v>
      </c>
    </row>
    <row r="73" spans="1:6" x14ac:dyDescent="0.2">
      <c r="A73" s="2" t="s">
        <v>709</v>
      </c>
      <c r="B73" s="14">
        <v>50.297800000000002</v>
      </c>
    </row>
    <row r="74" spans="1:6" x14ac:dyDescent="0.2">
      <c r="A74" s="2" t="s">
        <v>706</v>
      </c>
      <c r="B74" s="14">
        <v>17.2744</v>
      </c>
    </row>
    <row r="75" spans="1:6" x14ac:dyDescent="0.2">
      <c r="A75" s="2" t="s">
        <v>705</v>
      </c>
      <c r="B75" s="14">
        <v>48.691499999999998</v>
      </c>
    </row>
    <row r="77" spans="1:6" x14ac:dyDescent="0.2">
      <c r="A77" s="17" t="s">
        <v>41</v>
      </c>
    </row>
    <row r="78" spans="1:6" x14ac:dyDescent="0.2">
      <c r="A78" s="2" t="s">
        <v>710</v>
      </c>
      <c r="B78" s="14">
        <v>15.033300000000001</v>
      </c>
    </row>
    <row r="79" spans="1:6" x14ac:dyDescent="0.2">
      <c r="A79" s="2" t="s">
        <v>709</v>
      </c>
      <c r="B79" s="14">
        <v>44.078499999999998</v>
      </c>
    </row>
    <row r="80" spans="1:6" x14ac:dyDescent="0.2">
      <c r="A80" s="2" t="s">
        <v>706</v>
      </c>
      <c r="B80" s="14">
        <v>14.373100000000001</v>
      </c>
    </row>
    <row r="81" spans="1:4" x14ac:dyDescent="0.2">
      <c r="A81" s="2" t="s">
        <v>705</v>
      </c>
      <c r="B81" s="14">
        <v>42.523000000000003</v>
      </c>
    </row>
    <row r="83" spans="1:4" x14ac:dyDescent="0.2">
      <c r="A83" s="17" t="s">
        <v>46</v>
      </c>
      <c r="B83" s="21"/>
    </row>
    <row r="84" spans="1:4" x14ac:dyDescent="0.2">
      <c r="A84" s="36" t="s">
        <v>761</v>
      </c>
      <c r="B84" s="37"/>
      <c r="C84" s="53" t="s">
        <v>762</v>
      </c>
      <c r="D84" s="69"/>
    </row>
    <row r="85" spans="1:4" x14ac:dyDescent="0.2">
      <c r="A85" s="55"/>
      <c r="B85" s="56"/>
      <c r="C85" s="38" t="s">
        <v>763</v>
      </c>
      <c r="D85" s="70" t="s">
        <v>764</v>
      </c>
    </row>
    <row r="86" spans="1:4" x14ac:dyDescent="0.2">
      <c r="A86" s="39" t="s">
        <v>706</v>
      </c>
      <c r="B86" s="40"/>
      <c r="C86" s="41">
        <v>0.70000393640000003</v>
      </c>
      <c r="D86" s="71">
        <v>0.70000393640000003</v>
      </c>
    </row>
    <row r="87" spans="1:4" x14ac:dyDescent="0.2">
      <c r="A87" s="39" t="s">
        <v>710</v>
      </c>
      <c r="B87" s="40"/>
      <c r="C87" s="41">
        <v>0.70000393640000003</v>
      </c>
      <c r="D87" s="71">
        <v>0.70000393640000003</v>
      </c>
    </row>
    <row r="88" spans="1:4" x14ac:dyDescent="0.2">
      <c r="A88" s="42"/>
      <c r="B88" s="42"/>
      <c r="C88" s="43"/>
      <c r="D88" s="72"/>
    </row>
    <row r="89" spans="1:4" x14ac:dyDescent="0.2">
      <c r="A89" s="17" t="s">
        <v>1342</v>
      </c>
      <c r="B89" s="20">
        <v>6.4480312320549765E-2</v>
      </c>
    </row>
  </sheetData>
  <mergeCells count="3">
    <mergeCell ref="A1:F1"/>
    <mergeCell ref="C84:D84"/>
    <mergeCell ref="A85:B8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showGridLines="0" workbookViewId="0">
      <selection sqref="A1:F1"/>
    </sheetView>
  </sheetViews>
  <sheetFormatPr defaultRowHeight="11.25" x14ac:dyDescent="0.2"/>
  <cols>
    <col min="1" max="1" width="49.42578125" style="2" customWidth="1"/>
    <col min="2" max="2" width="28" style="2" bestFit="1" customWidth="1"/>
    <col min="3" max="3" width="18.85546875" style="2" bestFit="1" customWidth="1"/>
    <col min="4" max="4" width="9.85546875" style="2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51" t="s">
        <v>1698</v>
      </c>
      <c r="B1" s="51"/>
      <c r="C1" s="51"/>
      <c r="D1" s="51"/>
      <c r="E1" s="51"/>
      <c r="F1" s="51"/>
    </row>
    <row r="3" spans="1:6" s="1" customFormat="1" x14ac:dyDescent="0.2">
      <c r="A3" s="5" t="s">
        <v>0</v>
      </c>
      <c r="B3" s="5" t="s">
        <v>1</v>
      </c>
      <c r="C3" s="5" t="s">
        <v>1292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270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271</v>
      </c>
      <c r="B8" s="10" t="s">
        <v>272</v>
      </c>
      <c r="C8" s="10" t="s">
        <v>273</v>
      </c>
      <c r="D8" s="27">
        <v>5000000</v>
      </c>
      <c r="E8" s="10">
        <v>95587.5</v>
      </c>
      <c r="F8" s="10">
        <v>8.7245699129551237</v>
      </c>
    </row>
    <row r="9" spans="1:6" x14ac:dyDescent="0.2">
      <c r="A9" s="10" t="s">
        <v>276</v>
      </c>
      <c r="B9" s="10" t="s">
        <v>277</v>
      </c>
      <c r="C9" s="10" t="s">
        <v>278</v>
      </c>
      <c r="D9" s="27">
        <v>10000000</v>
      </c>
      <c r="E9" s="10">
        <v>68640</v>
      </c>
      <c r="F9" s="10">
        <v>6.2649873553052409</v>
      </c>
    </row>
    <row r="10" spans="1:6" x14ac:dyDescent="0.2">
      <c r="A10" s="10" t="s">
        <v>335</v>
      </c>
      <c r="B10" s="10" t="s">
        <v>336</v>
      </c>
      <c r="C10" s="10" t="s">
        <v>273</v>
      </c>
      <c r="D10" s="27">
        <v>13700000</v>
      </c>
      <c r="E10" s="10">
        <v>48635</v>
      </c>
      <c r="F10" s="10">
        <v>4.4390684735616315</v>
      </c>
    </row>
    <row r="11" spans="1:6" x14ac:dyDescent="0.2">
      <c r="A11" s="10" t="s">
        <v>290</v>
      </c>
      <c r="B11" s="10" t="s">
        <v>291</v>
      </c>
      <c r="C11" s="10" t="s">
        <v>292</v>
      </c>
      <c r="D11" s="27">
        <v>15200000</v>
      </c>
      <c r="E11" s="10">
        <v>44437.2</v>
      </c>
      <c r="F11" s="10">
        <v>4.0559221460543426</v>
      </c>
    </row>
    <row r="12" spans="1:6" x14ac:dyDescent="0.2">
      <c r="A12" s="10" t="s">
        <v>1578</v>
      </c>
      <c r="B12" s="10" t="s">
        <v>1579</v>
      </c>
      <c r="C12" s="10" t="s">
        <v>307</v>
      </c>
      <c r="D12" s="27">
        <v>3300000</v>
      </c>
      <c r="E12" s="10">
        <v>42817.5</v>
      </c>
      <c r="F12" s="10">
        <v>3.9080870641868026</v>
      </c>
    </row>
    <row r="13" spans="1:6" x14ac:dyDescent="0.2">
      <c r="A13" s="10" t="s">
        <v>282</v>
      </c>
      <c r="B13" s="10" t="s">
        <v>283</v>
      </c>
      <c r="C13" s="10" t="s">
        <v>284</v>
      </c>
      <c r="D13" s="27">
        <v>5100000</v>
      </c>
      <c r="E13" s="10">
        <v>39063.449999999997</v>
      </c>
      <c r="F13" s="10">
        <v>3.5654431862558051</v>
      </c>
    </row>
    <row r="14" spans="1:6" x14ac:dyDescent="0.2">
      <c r="A14" s="10" t="s">
        <v>274</v>
      </c>
      <c r="B14" s="10" t="s">
        <v>275</v>
      </c>
      <c r="C14" s="10" t="s">
        <v>273</v>
      </c>
      <c r="D14" s="27">
        <v>6700000</v>
      </c>
      <c r="E14" s="10">
        <v>39020.800000000003</v>
      </c>
      <c r="F14" s="10">
        <v>3.5615503874401919</v>
      </c>
    </row>
    <row r="15" spans="1:6" x14ac:dyDescent="0.2">
      <c r="A15" s="10" t="s">
        <v>1362</v>
      </c>
      <c r="B15" s="10" t="s">
        <v>1363</v>
      </c>
      <c r="C15" s="10" t="s">
        <v>278</v>
      </c>
      <c r="D15" s="27">
        <v>3200000</v>
      </c>
      <c r="E15" s="10">
        <v>33779.199999999997</v>
      </c>
      <c r="F15" s="10">
        <v>3.0831331712168821</v>
      </c>
    </row>
    <row r="16" spans="1:6" x14ac:dyDescent="0.2">
      <c r="A16" s="10" t="s">
        <v>299</v>
      </c>
      <c r="B16" s="10" t="s">
        <v>300</v>
      </c>
      <c r="C16" s="10" t="s">
        <v>301</v>
      </c>
      <c r="D16" s="27">
        <v>1300000</v>
      </c>
      <c r="E16" s="10">
        <v>33051.85</v>
      </c>
      <c r="F16" s="10">
        <v>3.016745663162085</v>
      </c>
    </row>
    <row r="17" spans="1:6" x14ac:dyDescent="0.2">
      <c r="A17" s="10" t="s">
        <v>285</v>
      </c>
      <c r="B17" s="10" t="s">
        <v>286</v>
      </c>
      <c r="C17" s="10" t="s">
        <v>273</v>
      </c>
      <c r="D17" s="27">
        <v>2600000</v>
      </c>
      <c r="E17" s="10">
        <v>29097.9</v>
      </c>
      <c r="F17" s="10">
        <v>2.6558562873825231</v>
      </c>
    </row>
    <row r="18" spans="1:6" x14ac:dyDescent="0.2">
      <c r="A18" s="10" t="s">
        <v>372</v>
      </c>
      <c r="B18" s="10" t="s">
        <v>373</v>
      </c>
      <c r="C18" s="10" t="s">
        <v>278</v>
      </c>
      <c r="D18" s="27">
        <v>3500000</v>
      </c>
      <c r="E18" s="10">
        <v>26036.5</v>
      </c>
      <c r="F18" s="10">
        <v>2.376432740040864</v>
      </c>
    </row>
    <row r="19" spans="1:6" x14ac:dyDescent="0.2">
      <c r="A19" s="10" t="s">
        <v>1699</v>
      </c>
      <c r="B19" s="10" t="s">
        <v>1700</v>
      </c>
      <c r="C19" s="10" t="s">
        <v>301</v>
      </c>
      <c r="D19" s="27">
        <v>2800000</v>
      </c>
      <c r="E19" s="10">
        <v>24792.6</v>
      </c>
      <c r="F19" s="10">
        <v>2.2628980988511174</v>
      </c>
    </row>
    <row r="20" spans="1:6" x14ac:dyDescent="0.2">
      <c r="A20" s="10" t="s">
        <v>389</v>
      </c>
      <c r="B20" s="10" t="s">
        <v>390</v>
      </c>
      <c r="C20" s="10" t="s">
        <v>284</v>
      </c>
      <c r="D20" s="27">
        <v>950000</v>
      </c>
      <c r="E20" s="10">
        <v>24640.15</v>
      </c>
      <c r="F20" s="10">
        <v>2.2489835108220344</v>
      </c>
    </row>
    <row r="21" spans="1:6" x14ac:dyDescent="0.2">
      <c r="A21" s="10" t="s">
        <v>749</v>
      </c>
      <c r="B21" s="10" t="s">
        <v>748</v>
      </c>
      <c r="C21" s="10" t="s">
        <v>273</v>
      </c>
      <c r="D21" s="27">
        <v>13000000</v>
      </c>
      <c r="E21" s="10">
        <v>24453</v>
      </c>
      <c r="F21" s="10">
        <v>2.2319017453274923</v>
      </c>
    </row>
    <row r="22" spans="1:6" x14ac:dyDescent="0.2">
      <c r="A22" s="10" t="s">
        <v>327</v>
      </c>
      <c r="B22" s="10" t="s">
        <v>328</v>
      </c>
      <c r="C22" s="10" t="s">
        <v>304</v>
      </c>
      <c r="D22" s="27">
        <v>1972014</v>
      </c>
      <c r="E22" s="10">
        <v>24056.598785999999</v>
      </c>
      <c r="F22" s="10">
        <v>2.1957209674525262</v>
      </c>
    </row>
    <row r="23" spans="1:6" x14ac:dyDescent="0.2">
      <c r="A23" s="10" t="s">
        <v>318</v>
      </c>
      <c r="B23" s="10" t="s">
        <v>319</v>
      </c>
      <c r="C23" s="10" t="s">
        <v>301</v>
      </c>
      <c r="D23" s="27">
        <v>6500000</v>
      </c>
      <c r="E23" s="10">
        <v>23403.25</v>
      </c>
      <c r="F23" s="10">
        <v>2.136087781512928</v>
      </c>
    </row>
    <row r="24" spans="1:6" x14ac:dyDescent="0.2">
      <c r="A24" s="10" t="s">
        <v>305</v>
      </c>
      <c r="B24" s="10" t="s">
        <v>306</v>
      </c>
      <c r="C24" s="10" t="s">
        <v>307</v>
      </c>
      <c r="D24" s="27">
        <v>4200000</v>
      </c>
      <c r="E24" s="10">
        <v>22690.5</v>
      </c>
      <c r="F24" s="10">
        <v>2.0710328610948947</v>
      </c>
    </row>
    <row r="25" spans="1:6" x14ac:dyDescent="0.2">
      <c r="A25" s="10" t="s">
        <v>1360</v>
      </c>
      <c r="B25" s="10" t="s">
        <v>1361</v>
      </c>
      <c r="C25" s="10" t="s">
        <v>304</v>
      </c>
      <c r="D25" s="27">
        <v>6800000</v>
      </c>
      <c r="E25" s="10">
        <v>21848.400000000001</v>
      </c>
      <c r="F25" s="10">
        <v>1.9941717618538906</v>
      </c>
    </row>
    <row r="26" spans="1:6" x14ac:dyDescent="0.2">
      <c r="A26" s="10" t="s">
        <v>313</v>
      </c>
      <c r="B26" s="10" t="s">
        <v>314</v>
      </c>
      <c r="C26" s="10" t="s">
        <v>273</v>
      </c>
      <c r="D26" s="27">
        <v>7700000</v>
      </c>
      <c r="E26" s="10">
        <v>21667.8</v>
      </c>
      <c r="F26" s="10">
        <v>1.9776878353333756</v>
      </c>
    </row>
    <row r="27" spans="1:6" x14ac:dyDescent="0.2">
      <c r="A27" s="10" t="s">
        <v>1701</v>
      </c>
      <c r="B27" s="10" t="s">
        <v>1702</v>
      </c>
      <c r="C27" s="10" t="s">
        <v>295</v>
      </c>
      <c r="D27" s="27">
        <v>1500000</v>
      </c>
      <c r="E27" s="10">
        <v>20622</v>
      </c>
      <c r="F27" s="10">
        <v>1.8822344003657441</v>
      </c>
    </row>
    <row r="28" spans="1:6" x14ac:dyDescent="0.2">
      <c r="A28" s="10" t="s">
        <v>718</v>
      </c>
      <c r="B28" s="10" t="s">
        <v>717</v>
      </c>
      <c r="C28" s="10" t="s">
        <v>304</v>
      </c>
      <c r="D28" s="27">
        <v>5200000</v>
      </c>
      <c r="E28" s="10">
        <v>20007</v>
      </c>
      <c r="F28" s="10">
        <v>1.826101427995221</v>
      </c>
    </row>
    <row r="29" spans="1:6" x14ac:dyDescent="0.2">
      <c r="A29" s="10" t="s">
        <v>1598</v>
      </c>
      <c r="B29" s="10" t="s">
        <v>1599</v>
      </c>
      <c r="C29" s="10" t="s">
        <v>301</v>
      </c>
      <c r="D29" s="27">
        <v>3400000</v>
      </c>
      <c r="E29" s="10">
        <v>19728.5</v>
      </c>
      <c r="F29" s="10">
        <v>1.8006818624583254</v>
      </c>
    </row>
    <row r="30" spans="1:6" x14ac:dyDescent="0.2">
      <c r="A30" s="10" t="s">
        <v>339</v>
      </c>
      <c r="B30" s="10" t="s">
        <v>340</v>
      </c>
      <c r="C30" s="10" t="s">
        <v>284</v>
      </c>
      <c r="D30" s="27">
        <v>11000000</v>
      </c>
      <c r="E30" s="10">
        <v>19701</v>
      </c>
      <c r="F30" s="10">
        <v>1.7981718514986675</v>
      </c>
    </row>
    <row r="31" spans="1:6" x14ac:dyDescent="0.2">
      <c r="A31" s="10" t="s">
        <v>1557</v>
      </c>
      <c r="B31" s="10" t="s">
        <v>1558</v>
      </c>
      <c r="C31" s="10" t="s">
        <v>385</v>
      </c>
      <c r="D31" s="27">
        <v>5400000</v>
      </c>
      <c r="E31" s="10">
        <v>18519.3</v>
      </c>
      <c r="F31" s="10">
        <v>1.6903143987340374</v>
      </c>
    </row>
    <row r="32" spans="1:6" x14ac:dyDescent="0.2">
      <c r="A32" s="10" t="s">
        <v>368</v>
      </c>
      <c r="B32" s="10" t="s">
        <v>369</v>
      </c>
      <c r="C32" s="10" t="s">
        <v>281</v>
      </c>
      <c r="D32" s="27">
        <v>11000000</v>
      </c>
      <c r="E32" s="10">
        <v>17561.5</v>
      </c>
      <c r="F32" s="10">
        <v>1.6028929988373104</v>
      </c>
    </row>
    <row r="33" spans="1:6" x14ac:dyDescent="0.2">
      <c r="A33" s="10" t="s">
        <v>329</v>
      </c>
      <c r="B33" s="10" t="s">
        <v>330</v>
      </c>
      <c r="C33" s="10" t="s">
        <v>331</v>
      </c>
      <c r="D33" s="27">
        <v>9500000</v>
      </c>
      <c r="E33" s="10">
        <v>17109.5</v>
      </c>
      <c r="F33" s="10">
        <v>1.5616375459731209</v>
      </c>
    </row>
    <row r="34" spans="1:6" x14ac:dyDescent="0.2">
      <c r="A34" s="10" t="s">
        <v>729</v>
      </c>
      <c r="B34" s="10" t="s">
        <v>728</v>
      </c>
      <c r="C34" s="10" t="s">
        <v>298</v>
      </c>
      <c r="D34" s="27">
        <v>7500000</v>
      </c>
      <c r="E34" s="10">
        <v>16410</v>
      </c>
      <c r="F34" s="10">
        <v>1.4977919944720135</v>
      </c>
    </row>
    <row r="35" spans="1:6" x14ac:dyDescent="0.2">
      <c r="A35" s="10" t="s">
        <v>747</v>
      </c>
      <c r="B35" s="10" t="s">
        <v>746</v>
      </c>
      <c r="C35" s="10" t="s">
        <v>292</v>
      </c>
      <c r="D35" s="27">
        <v>42000000</v>
      </c>
      <c r="E35" s="10">
        <v>16233</v>
      </c>
      <c r="F35" s="10">
        <v>1.4816366512043995</v>
      </c>
    </row>
    <row r="36" spans="1:6" x14ac:dyDescent="0.2">
      <c r="A36" s="10" t="s">
        <v>1703</v>
      </c>
      <c r="B36" s="10" t="s">
        <v>1704</v>
      </c>
      <c r="C36" s="10" t="s">
        <v>393</v>
      </c>
      <c r="D36" s="27">
        <v>1500000</v>
      </c>
      <c r="E36" s="10">
        <v>14617.5</v>
      </c>
      <c r="F36" s="10">
        <v>1.3341849164652442</v>
      </c>
    </row>
    <row r="37" spans="1:6" x14ac:dyDescent="0.2">
      <c r="A37" s="10" t="s">
        <v>1374</v>
      </c>
      <c r="B37" s="10" t="s">
        <v>1375</v>
      </c>
      <c r="C37" s="10" t="s">
        <v>278</v>
      </c>
      <c r="D37" s="27">
        <v>900000</v>
      </c>
      <c r="E37" s="10">
        <v>14210.55</v>
      </c>
      <c r="F37" s="10">
        <v>1.2970413179186027</v>
      </c>
    </row>
    <row r="38" spans="1:6" x14ac:dyDescent="0.2">
      <c r="A38" s="10" t="s">
        <v>379</v>
      </c>
      <c r="B38" s="10" t="s">
        <v>380</v>
      </c>
      <c r="C38" s="10" t="s">
        <v>317</v>
      </c>
      <c r="D38" s="27">
        <v>6200000</v>
      </c>
      <c r="E38" s="10">
        <v>13897.3</v>
      </c>
      <c r="F38" s="10">
        <v>1.2684500112599579</v>
      </c>
    </row>
    <row r="39" spans="1:6" x14ac:dyDescent="0.2">
      <c r="A39" s="10" t="s">
        <v>315</v>
      </c>
      <c r="B39" s="10" t="s">
        <v>316</v>
      </c>
      <c r="C39" s="10" t="s">
        <v>317</v>
      </c>
      <c r="D39" s="27">
        <v>5000000</v>
      </c>
      <c r="E39" s="10">
        <v>13755</v>
      </c>
      <c r="F39" s="10">
        <v>1.2554618454578028</v>
      </c>
    </row>
    <row r="40" spans="1:6" x14ac:dyDescent="0.2">
      <c r="A40" s="10" t="s">
        <v>308</v>
      </c>
      <c r="B40" s="10" t="s">
        <v>309</v>
      </c>
      <c r="C40" s="10" t="s">
        <v>310</v>
      </c>
      <c r="D40" s="27">
        <v>6000000</v>
      </c>
      <c r="E40" s="10">
        <v>13224</v>
      </c>
      <c r="F40" s="10">
        <v>1.2069958156549607</v>
      </c>
    </row>
    <row r="41" spans="1:6" x14ac:dyDescent="0.2">
      <c r="A41" s="10" t="s">
        <v>1354</v>
      </c>
      <c r="B41" s="10" t="s">
        <v>1355</v>
      </c>
      <c r="C41" s="10" t="s">
        <v>322</v>
      </c>
      <c r="D41" s="27">
        <v>700000</v>
      </c>
      <c r="E41" s="10">
        <v>12490.1</v>
      </c>
      <c r="F41" s="10">
        <v>1.1400104686261363</v>
      </c>
    </row>
    <row r="42" spans="1:6" x14ac:dyDescent="0.2">
      <c r="A42" s="10" t="s">
        <v>720</v>
      </c>
      <c r="B42" s="10" t="s">
        <v>719</v>
      </c>
      <c r="C42" s="10" t="s">
        <v>289</v>
      </c>
      <c r="D42" s="27">
        <v>3000000</v>
      </c>
      <c r="E42" s="10">
        <v>11227.5</v>
      </c>
      <c r="F42" s="10">
        <v>1.0247690199838229</v>
      </c>
    </row>
    <row r="43" spans="1:6" x14ac:dyDescent="0.2">
      <c r="A43" s="10" t="s">
        <v>323</v>
      </c>
      <c r="B43" s="10" t="s">
        <v>324</v>
      </c>
      <c r="C43" s="10" t="s">
        <v>284</v>
      </c>
      <c r="D43" s="27">
        <v>1946122</v>
      </c>
      <c r="E43" s="10">
        <v>10599.553473</v>
      </c>
      <c r="F43" s="10">
        <v>0.96745437762568109</v>
      </c>
    </row>
    <row r="44" spans="1:6" x14ac:dyDescent="0.2">
      <c r="A44" s="10" t="s">
        <v>320</v>
      </c>
      <c r="B44" s="10" t="s">
        <v>321</v>
      </c>
      <c r="C44" s="10" t="s">
        <v>322</v>
      </c>
      <c r="D44" s="27">
        <v>1400000</v>
      </c>
      <c r="E44" s="10">
        <v>10455.9</v>
      </c>
      <c r="F44" s="10">
        <v>0.9543426761121222</v>
      </c>
    </row>
    <row r="45" spans="1:6" x14ac:dyDescent="0.2">
      <c r="A45" s="10" t="s">
        <v>1481</v>
      </c>
      <c r="B45" s="10" t="s">
        <v>1482</v>
      </c>
      <c r="C45" s="10" t="s">
        <v>295</v>
      </c>
      <c r="D45" s="27">
        <v>3900000</v>
      </c>
      <c r="E45" s="10">
        <v>10420.799999999999</v>
      </c>
      <c r="F45" s="10">
        <v>0.95113898939634101</v>
      </c>
    </row>
    <row r="46" spans="1:6" x14ac:dyDescent="0.2">
      <c r="A46" s="10" t="s">
        <v>1457</v>
      </c>
      <c r="B46" s="10" t="s">
        <v>1458</v>
      </c>
      <c r="C46" s="10" t="s">
        <v>322</v>
      </c>
      <c r="D46" s="27">
        <v>1800000</v>
      </c>
      <c r="E46" s="10">
        <v>9839.7000000000007</v>
      </c>
      <c r="F46" s="10">
        <v>0.89810017599063208</v>
      </c>
    </row>
    <row r="47" spans="1:6" x14ac:dyDescent="0.2">
      <c r="A47" s="10" t="s">
        <v>1551</v>
      </c>
      <c r="B47" s="10" t="s">
        <v>1552</v>
      </c>
      <c r="C47" s="10" t="s">
        <v>1466</v>
      </c>
      <c r="D47" s="27">
        <v>246000</v>
      </c>
      <c r="E47" s="10">
        <v>9596.5830000000005</v>
      </c>
      <c r="F47" s="10">
        <v>0.87591012746412056</v>
      </c>
    </row>
    <row r="48" spans="1:6" x14ac:dyDescent="0.2">
      <c r="A48" s="10" t="s">
        <v>1705</v>
      </c>
      <c r="B48" s="10" t="s">
        <v>1706</v>
      </c>
      <c r="C48" s="10" t="s">
        <v>295</v>
      </c>
      <c r="D48" s="27">
        <v>900000</v>
      </c>
      <c r="E48" s="10">
        <v>7404.75</v>
      </c>
      <c r="F48" s="10">
        <v>0.67585467830997203</v>
      </c>
    </row>
    <row r="49" spans="1:6" x14ac:dyDescent="0.2">
      <c r="A49" s="10" t="s">
        <v>332</v>
      </c>
      <c r="B49" s="10" t="s">
        <v>333</v>
      </c>
      <c r="C49" s="10" t="s">
        <v>334</v>
      </c>
      <c r="D49" s="27">
        <v>6500000</v>
      </c>
      <c r="E49" s="10">
        <v>7211.75</v>
      </c>
      <c r="F49" s="10">
        <v>0.65823896502946633</v>
      </c>
    </row>
    <row r="50" spans="1:6" x14ac:dyDescent="0.2">
      <c r="A50" s="10" t="s">
        <v>341</v>
      </c>
      <c r="B50" s="10" t="s">
        <v>342</v>
      </c>
      <c r="C50" s="10" t="s">
        <v>273</v>
      </c>
      <c r="D50" s="27">
        <v>9020000</v>
      </c>
      <c r="E50" s="10">
        <v>7193.45</v>
      </c>
      <c r="F50" s="10">
        <v>0.65656866682722148</v>
      </c>
    </row>
    <row r="51" spans="1:6" x14ac:dyDescent="0.2">
      <c r="A51" s="10" t="s">
        <v>1364</v>
      </c>
      <c r="B51" s="10" t="s">
        <v>1365</v>
      </c>
      <c r="C51" s="10" t="s">
        <v>1329</v>
      </c>
      <c r="D51" s="27">
        <v>6800000</v>
      </c>
      <c r="E51" s="10">
        <v>6800</v>
      </c>
      <c r="F51" s="10">
        <v>0.62065725547895745</v>
      </c>
    </row>
    <row r="52" spans="1:6" x14ac:dyDescent="0.2">
      <c r="A52" s="10" t="s">
        <v>1707</v>
      </c>
      <c r="B52" s="10" t="s">
        <v>1708</v>
      </c>
      <c r="C52" s="10" t="s">
        <v>388</v>
      </c>
      <c r="D52" s="27">
        <v>6500000</v>
      </c>
      <c r="E52" s="10">
        <v>6795.75</v>
      </c>
      <c r="F52" s="10">
        <v>0.62026934469428308</v>
      </c>
    </row>
    <row r="53" spans="1:6" x14ac:dyDescent="0.2">
      <c r="A53" s="10" t="s">
        <v>1547</v>
      </c>
      <c r="B53" s="10" t="s">
        <v>1548</v>
      </c>
      <c r="C53" s="10" t="s">
        <v>1461</v>
      </c>
      <c r="D53" s="27">
        <v>600000</v>
      </c>
      <c r="E53" s="10">
        <v>5997.6</v>
      </c>
      <c r="F53" s="10">
        <v>0.5474196993324405</v>
      </c>
    </row>
    <row r="54" spans="1:6" x14ac:dyDescent="0.2">
      <c r="A54" s="10" t="s">
        <v>1308</v>
      </c>
      <c r="B54" s="10" t="s">
        <v>1309</v>
      </c>
      <c r="C54" s="10" t="s">
        <v>388</v>
      </c>
      <c r="D54" s="27">
        <v>5500000</v>
      </c>
      <c r="E54" s="10">
        <v>5926.25</v>
      </c>
      <c r="F54" s="10">
        <v>0.54090736180620169</v>
      </c>
    </row>
    <row r="55" spans="1:6" x14ac:dyDescent="0.2">
      <c r="A55" s="10" t="s">
        <v>1709</v>
      </c>
      <c r="B55" s="10" t="s">
        <v>1710</v>
      </c>
      <c r="C55" s="10" t="s">
        <v>1461</v>
      </c>
      <c r="D55" s="27">
        <v>16000000</v>
      </c>
      <c r="E55" s="10">
        <v>5672</v>
      </c>
      <c r="F55" s="10">
        <v>0.51770116957009515</v>
      </c>
    </row>
    <row r="56" spans="1:6" x14ac:dyDescent="0.2">
      <c r="A56" s="10" t="s">
        <v>1429</v>
      </c>
      <c r="B56" s="10" t="s">
        <v>1430</v>
      </c>
      <c r="C56" s="10" t="s">
        <v>304</v>
      </c>
      <c r="D56" s="27">
        <v>2200000</v>
      </c>
      <c r="E56" s="10">
        <v>4164.6000000000004</v>
      </c>
      <c r="F56" s="10">
        <v>0.38011605973053919</v>
      </c>
    </row>
    <row r="57" spans="1:6" x14ac:dyDescent="0.2">
      <c r="A57" s="10" t="s">
        <v>1517</v>
      </c>
      <c r="B57" s="10" t="s">
        <v>1518</v>
      </c>
      <c r="C57" s="10" t="s">
        <v>388</v>
      </c>
      <c r="D57" s="27">
        <v>300000</v>
      </c>
      <c r="E57" s="10">
        <v>717</v>
      </c>
      <c r="F57" s="10">
        <v>6.5442831202707719E-2</v>
      </c>
    </row>
    <row r="58" spans="1:6" x14ac:dyDescent="0.2">
      <c r="A58" s="11" t="s">
        <v>28</v>
      </c>
      <c r="B58" s="10"/>
      <c r="C58" s="10"/>
      <c r="D58" s="27"/>
      <c r="E58" s="11">
        <f>SUM(E8:E57)</f>
        <v>1055828.6352590001</v>
      </c>
      <c r="F58" s="11">
        <f>SUM(F8:F57)</f>
        <v>96.368779855285865</v>
      </c>
    </row>
    <row r="59" spans="1:6" x14ac:dyDescent="0.2">
      <c r="A59" s="10"/>
      <c r="B59" s="10"/>
      <c r="C59" s="10"/>
      <c r="D59" s="27"/>
      <c r="E59" s="10"/>
      <c r="F59" s="10"/>
    </row>
    <row r="60" spans="1:6" x14ac:dyDescent="0.2">
      <c r="A60" s="11" t="s">
        <v>1368</v>
      </c>
      <c r="B60" s="10"/>
      <c r="C60" s="10"/>
      <c r="D60" s="27"/>
      <c r="E60" s="10"/>
      <c r="F60" s="10"/>
    </row>
    <row r="61" spans="1:6" x14ac:dyDescent="0.2">
      <c r="A61" s="10" t="s">
        <v>401</v>
      </c>
      <c r="B61" s="10" t="s">
        <v>402</v>
      </c>
      <c r="C61" s="10" t="s">
        <v>388</v>
      </c>
      <c r="D61" s="27">
        <v>73500</v>
      </c>
      <c r="E61" s="10">
        <v>7.3499999999999998E-3</v>
      </c>
      <c r="F61" s="10">
        <v>6.7085747467210837E-7</v>
      </c>
    </row>
    <row r="62" spans="1:6" x14ac:dyDescent="0.2">
      <c r="A62" s="10" t="s">
        <v>401</v>
      </c>
      <c r="B62" s="10" t="s">
        <v>1711</v>
      </c>
      <c r="C62" s="10" t="s">
        <v>278</v>
      </c>
      <c r="D62" s="27">
        <v>45000</v>
      </c>
      <c r="E62" s="10">
        <v>4.4999999999999997E-3</v>
      </c>
      <c r="F62" s="10">
        <v>4.1072906612578066E-7</v>
      </c>
    </row>
    <row r="63" spans="1:6" x14ac:dyDescent="0.2">
      <c r="A63" s="10" t="s">
        <v>1369</v>
      </c>
      <c r="B63" s="10" t="s">
        <v>1370</v>
      </c>
      <c r="C63" s="10" t="s">
        <v>388</v>
      </c>
      <c r="D63" s="27">
        <v>38000</v>
      </c>
      <c r="E63" s="10">
        <v>3.8E-3</v>
      </c>
      <c r="F63" s="10">
        <v>3.4683787806177033E-7</v>
      </c>
    </row>
    <row r="64" spans="1:6" x14ac:dyDescent="0.2">
      <c r="A64" s="11" t="s">
        <v>28</v>
      </c>
      <c r="B64" s="10"/>
      <c r="C64" s="10"/>
      <c r="D64" s="10"/>
      <c r="E64" s="11">
        <f>SUM(E61:E63)</f>
        <v>1.5650000000000001E-2</v>
      </c>
      <c r="F64" s="11">
        <f>SUM(F61:F63)</f>
        <v>1.4284244188596593E-6</v>
      </c>
    </row>
    <row r="65" spans="1:6" x14ac:dyDescent="0.2">
      <c r="A65" s="10"/>
      <c r="B65" s="10"/>
      <c r="C65" s="10"/>
      <c r="D65" s="10"/>
      <c r="E65" s="10"/>
      <c r="F65" s="10"/>
    </row>
    <row r="66" spans="1:6" x14ac:dyDescent="0.2">
      <c r="A66" s="11" t="s">
        <v>28</v>
      </c>
      <c r="B66" s="10"/>
      <c r="C66" s="10"/>
      <c r="D66" s="10"/>
      <c r="E66" s="11">
        <f>E58+E64</f>
        <v>1055828.6509090001</v>
      </c>
      <c r="F66" s="11">
        <f>F58+F64</f>
        <v>96.368781283710291</v>
      </c>
    </row>
    <row r="67" spans="1:6" x14ac:dyDescent="0.2">
      <c r="A67" s="10"/>
      <c r="B67" s="10"/>
      <c r="C67" s="10"/>
      <c r="D67" s="10"/>
      <c r="E67" s="10"/>
      <c r="F67" s="10"/>
    </row>
    <row r="68" spans="1:6" x14ac:dyDescent="0.2">
      <c r="A68" s="11" t="s">
        <v>35</v>
      </c>
      <c r="B68" s="10"/>
      <c r="C68" s="10"/>
      <c r="D68" s="10"/>
      <c r="E68" s="11">
        <v>39784.095090800001</v>
      </c>
      <c r="F68" s="11">
        <v>3.63</v>
      </c>
    </row>
    <row r="69" spans="1:6" x14ac:dyDescent="0.2">
      <c r="A69" s="10"/>
      <c r="B69" s="10"/>
      <c r="C69" s="10"/>
      <c r="D69" s="10"/>
      <c r="E69" s="10"/>
      <c r="F69" s="10"/>
    </row>
    <row r="70" spans="1:6" x14ac:dyDescent="0.2">
      <c r="A70" s="13" t="s">
        <v>36</v>
      </c>
      <c r="B70" s="7"/>
      <c r="C70" s="7"/>
      <c r="D70" s="7"/>
      <c r="E70" s="13">
        <f>E66+E68</f>
        <v>1095612.7459998</v>
      </c>
      <c r="F70" s="13">
        <f>F66+F68</f>
        <v>99.998781283710287</v>
      </c>
    </row>
    <row r="72" spans="1:6" x14ac:dyDescent="0.2">
      <c r="A72" s="17" t="s">
        <v>38</v>
      </c>
    </row>
    <row r="73" spans="1:6" x14ac:dyDescent="0.2">
      <c r="A73" s="17" t="s">
        <v>39</v>
      </c>
    </row>
    <row r="74" spans="1:6" x14ac:dyDescent="0.2">
      <c r="A74" s="17" t="s">
        <v>40</v>
      </c>
    </row>
    <row r="75" spans="1:6" x14ac:dyDescent="0.2">
      <c r="A75" s="2" t="s">
        <v>710</v>
      </c>
      <c r="B75" s="14">
        <v>41.621299999999998</v>
      </c>
    </row>
    <row r="76" spans="1:6" x14ac:dyDescent="0.2">
      <c r="A76" s="2" t="s">
        <v>709</v>
      </c>
      <c r="B76" s="14">
        <v>623.82259999999997</v>
      </c>
    </row>
    <row r="77" spans="1:6" x14ac:dyDescent="0.2">
      <c r="A77" s="2" t="s">
        <v>706</v>
      </c>
      <c r="B77" s="14">
        <v>39.114800000000002</v>
      </c>
    </row>
    <row r="78" spans="1:6" x14ac:dyDescent="0.2">
      <c r="A78" s="2" t="s">
        <v>705</v>
      </c>
      <c r="B78" s="14">
        <v>593.16480000000001</v>
      </c>
    </row>
    <row r="80" spans="1:6" x14ac:dyDescent="0.2">
      <c r="A80" s="17" t="s">
        <v>41</v>
      </c>
    </row>
    <row r="81" spans="1:2" x14ac:dyDescent="0.2">
      <c r="A81" s="2" t="s">
        <v>710</v>
      </c>
      <c r="B81" s="14">
        <v>38.808</v>
      </c>
    </row>
    <row r="82" spans="1:2" x14ac:dyDescent="0.2">
      <c r="A82" s="2" t="s">
        <v>709</v>
      </c>
      <c r="B82" s="14">
        <v>581.65710000000001</v>
      </c>
    </row>
    <row r="83" spans="1:2" x14ac:dyDescent="0.2">
      <c r="A83" s="2" t="s">
        <v>706</v>
      </c>
      <c r="B83" s="14">
        <v>36.2926</v>
      </c>
    </row>
    <row r="84" spans="1:2" x14ac:dyDescent="0.2">
      <c r="A84" s="2" t="s">
        <v>705</v>
      </c>
      <c r="B84" s="14">
        <v>550.36369999999999</v>
      </c>
    </row>
    <row r="86" spans="1:2" x14ac:dyDescent="0.2">
      <c r="A86" s="17" t="s">
        <v>46</v>
      </c>
      <c r="B86" s="21" t="s">
        <v>47</v>
      </c>
    </row>
    <row r="88" spans="1:2" x14ac:dyDescent="0.2">
      <c r="A88" s="17" t="s">
        <v>1342</v>
      </c>
      <c r="B88" s="20">
        <v>0.12346533788731799</v>
      </c>
    </row>
  </sheetData>
  <mergeCells count="1">
    <mergeCell ref="A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showGridLines="0" workbookViewId="0">
      <selection sqref="A1:F1"/>
    </sheetView>
  </sheetViews>
  <sheetFormatPr defaultRowHeight="11.25" x14ac:dyDescent="0.2"/>
  <cols>
    <col min="1" max="1" width="49" style="2" customWidth="1"/>
    <col min="2" max="2" width="28.7109375" style="2" bestFit="1" customWidth="1"/>
    <col min="3" max="3" width="29.140625" style="2" bestFit="1" customWidth="1"/>
    <col min="4" max="4" width="9" style="59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51" t="s">
        <v>1712</v>
      </c>
      <c r="B1" s="51"/>
      <c r="C1" s="51"/>
      <c r="D1" s="51"/>
      <c r="E1" s="51"/>
      <c r="F1" s="51"/>
    </row>
    <row r="3" spans="1:6" s="1" customFormat="1" x14ac:dyDescent="0.2">
      <c r="A3" s="5" t="s">
        <v>0</v>
      </c>
      <c r="B3" s="5" t="s">
        <v>1</v>
      </c>
      <c r="C3" s="5" t="s">
        <v>1292</v>
      </c>
      <c r="D3" s="57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58"/>
      <c r="E4" s="7"/>
      <c r="F4" s="7"/>
    </row>
    <row r="5" spans="1:6" x14ac:dyDescent="0.2">
      <c r="A5" s="11" t="s">
        <v>270</v>
      </c>
      <c r="B5" s="10"/>
      <c r="C5" s="10"/>
      <c r="D5" s="27"/>
      <c r="E5" s="10"/>
      <c r="F5" s="10"/>
    </row>
    <row r="6" spans="1:6" x14ac:dyDescent="0.2">
      <c r="A6" s="11" t="s">
        <v>7</v>
      </c>
      <c r="B6" s="10"/>
      <c r="C6" s="10"/>
      <c r="D6" s="27"/>
      <c r="E6" s="10"/>
      <c r="F6" s="10"/>
    </row>
    <row r="7" spans="1:6" x14ac:dyDescent="0.2">
      <c r="A7" s="11"/>
      <c r="B7" s="10"/>
      <c r="C7" s="10"/>
      <c r="D7" s="27"/>
      <c r="E7" s="10"/>
      <c r="F7" s="10"/>
    </row>
    <row r="8" spans="1:6" x14ac:dyDescent="0.2">
      <c r="A8" s="10" t="s">
        <v>274</v>
      </c>
      <c r="B8" s="10" t="s">
        <v>275</v>
      </c>
      <c r="C8" s="10" t="s">
        <v>273</v>
      </c>
      <c r="D8" s="27">
        <v>3033870</v>
      </c>
      <c r="E8" s="10">
        <v>17669.258880000001</v>
      </c>
      <c r="F8" s="10">
        <v>6.8871008787429604</v>
      </c>
    </row>
    <row r="9" spans="1:6" x14ac:dyDescent="0.2">
      <c r="A9" s="10" t="s">
        <v>271</v>
      </c>
      <c r="B9" s="10" t="s">
        <v>272</v>
      </c>
      <c r="C9" s="10" t="s">
        <v>273</v>
      </c>
      <c r="D9" s="27">
        <v>694023</v>
      </c>
      <c r="E9" s="10">
        <v>13267.9847025</v>
      </c>
      <c r="F9" s="10">
        <v>5.1715779209714023</v>
      </c>
    </row>
    <row r="10" spans="1:6" x14ac:dyDescent="0.2">
      <c r="A10" s="10" t="s">
        <v>285</v>
      </c>
      <c r="B10" s="10" t="s">
        <v>286</v>
      </c>
      <c r="C10" s="10" t="s">
        <v>273</v>
      </c>
      <c r="D10" s="27">
        <v>1039432</v>
      </c>
      <c r="E10" s="10">
        <v>11632.803228000001</v>
      </c>
      <c r="F10" s="10">
        <v>4.5342190002370231</v>
      </c>
    </row>
    <row r="11" spans="1:6" x14ac:dyDescent="0.2">
      <c r="A11" s="10" t="s">
        <v>282</v>
      </c>
      <c r="B11" s="10" t="s">
        <v>283</v>
      </c>
      <c r="C11" s="10" t="s">
        <v>284</v>
      </c>
      <c r="D11" s="27">
        <v>1396570</v>
      </c>
      <c r="E11" s="10">
        <v>10697.027915000001</v>
      </c>
      <c r="F11" s="10">
        <v>4.1694737087543583</v>
      </c>
    </row>
    <row r="12" spans="1:6" x14ac:dyDescent="0.2">
      <c r="A12" s="10" t="s">
        <v>308</v>
      </c>
      <c r="B12" s="10" t="s">
        <v>309</v>
      </c>
      <c r="C12" s="10" t="s">
        <v>310</v>
      </c>
      <c r="D12" s="27">
        <v>4624884</v>
      </c>
      <c r="E12" s="10">
        <v>10193.244336</v>
      </c>
      <c r="F12" s="10">
        <v>3.9731095967567422</v>
      </c>
    </row>
    <row r="13" spans="1:6" x14ac:dyDescent="0.2">
      <c r="A13" s="10" t="s">
        <v>337</v>
      </c>
      <c r="B13" s="10" t="s">
        <v>338</v>
      </c>
      <c r="C13" s="10" t="s">
        <v>304</v>
      </c>
      <c r="D13" s="27">
        <v>851359</v>
      </c>
      <c r="E13" s="10">
        <v>9513.9368250000007</v>
      </c>
      <c r="F13" s="10">
        <v>3.7083299935080527</v>
      </c>
    </row>
    <row r="14" spans="1:6" x14ac:dyDescent="0.2">
      <c r="A14" s="10" t="s">
        <v>276</v>
      </c>
      <c r="B14" s="10" t="s">
        <v>277</v>
      </c>
      <c r="C14" s="10" t="s">
        <v>278</v>
      </c>
      <c r="D14" s="27">
        <v>1342776</v>
      </c>
      <c r="E14" s="10">
        <v>9216.8144639999991</v>
      </c>
      <c r="F14" s="10">
        <v>3.5925180238360519</v>
      </c>
    </row>
    <row r="15" spans="1:6" x14ac:dyDescent="0.2">
      <c r="A15" s="10" t="s">
        <v>335</v>
      </c>
      <c r="B15" s="10" t="s">
        <v>336</v>
      </c>
      <c r="C15" s="10" t="s">
        <v>273</v>
      </c>
      <c r="D15" s="27">
        <v>2093050</v>
      </c>
      <c r="E15" s="10">
        <v>7430.3275000000003</v>
      </c>
      <c r="F15" s="10">
        <v>2.8961834450522228</v>
      </c>
    </row>
    <row r="16" spans="1:6" x14ac:dyDescent="0.2">
      <c r="A16" s="10" t="s">
        <v>279</v>
      </c>
      <c r="B16" s="10" t="s">
        <v>280</v>
      </c>
      <c r="C16" s="10" t="s">
        <v>281</v>
      </c>
      <c r="D16" s="27">
        <v>3950093</v>
      </c>
      <c r="E16" s="10">
        <v>7345.1979334999996</v>
      </c>
      <c r="F16" s="10">
        <v>2.863001752699931</v>
      </c>
    </row>
    <row r="17" spans="1:6" x14ac:dyDescent="0.2">
      <c r="A17" s="10" t="s">
        <v>370</v>
      </c>
      <c r="B17" s="10" t="s">
        <v>371</v>
      </c>
      <c r="C17" s="10" t="s">
        <v>289</v>
      </c>
      <c r="D17" s="27">
        <v>3229392</v>
      </c>
      <c r="E17" s="10">
        <v>7288.737744</v>
      </c>
      <c r="F17" s="10">
        <v>2.8409947730433265</v>
      </c>
    </row>
    <row r="18" spans="1:6" x14ac:dyDescent="0.2">
      <c r="A18" s="10" t="s">
        <v>293</v>
      </c>
      <c r="B18" s="10" t="s">
        <v>294</v>
      </c>
      <c r="C18" s="10" t="s">
        <v>295</v>
      </c>
      <c r="D18" s="27">
        <v>830035</v>
      </c>
      <c r="E18" s="10">
        <v>6918.7567424999997</v>
      </c>
      <c r="F18" s="10">
        <v>2.6967840566882071</v>
      </c>
    </row>
    <row r="19" spans="1:6" x14ac:dyDescent="0.2">
      <c r="A19" s="10" t="s">
        <v>287</v>
      </c>
      <c r="B19" s="10" t="s">
        <v>288</v>
      </c>
      <c r="C19" s="10" t="s">
        <v>289</v>
      </c>
      <c r="D19" s="27">
        <v>3835803</v>
      </c>
      <c r="E19" s="10">
        <v>6866.0873700000002</v>
      </c>
      <c r="F19" s="10">
        <v>2.6762546567800887</v>
      </c>
    </row>
    <row r="20" spans="1:6" x14ac:dyDescent="0.2">
      <c r="A20" s="10" t="s">
        <v>725</v>
      </c>
      <c r="B20" s="10" t="s">
        <v>724</v>
      </c>
      <c r="C20" s="10" t="s">
        <v>281</v>
      </c>
      <c r="D20" s="27">
        <v>8327483</v>
      </c>
      <c r="E20" s="10">
        <v>6374.6882365000001</v>
      </c>
      <c r="F20" s="10">
        <v>2.4847177379355689</v>
      </c>
    </row>
    <row r="21" spans="1:6" x14ac:dyDescent="0.2">
      <c r="A21" s="10" t="s">
        <v>366</v>
      </c>
      <c r="B21" s="10" t="s">
        <v>367</v>
      </c>
      <c r="C21" s="10" t="s">
        <v>317</v>
      </c>
      <c r="D21" s="27">
        <v>4558616</v>
      </c>
      <c r="E21" s="10">
        <v>6311.4038520000004</v>
      </c>
      <c r="F21" s="10">
        <v>2.4600508323759929</v>
      </c>
    </row>
    <row r="22" spans="1:6" x14ac:dyDescent="0.2">
      <c r="A22" s="10" t="s">
        <v>302</v>
      </c>
      <c r="B22" s="10" t="s">
        <v>303</v>
      </c>
      <c r="C22" s="10" t="s">
        <v>304</v>
      </c>
      <c r="D22" s="27">
        <v>1631156</v>
      </c>
      <c r="E22" s="10">
        <v>6201.6551120000004</v>
      </c>
      <c r="F22" s="10">
        <v>2.4172731104110672</v>
      </c>
    </row>
    <row r="23" spans="1:6" x14ac:dyDescent="0.2">
      <c r="A23" s="10" t="s">
        <v>299</v>
      </c>
      <c r="B23" s="10" t="s">
        <v>300</v>
      </c>
      <c r="C23" s="10" t="s">
        <v>301</v>
      </c>
      <c r="D23" s="27">
        <v>238420</v>
      </c>
      <c r="E23" s="10">
        <v>6061.7092899999998</v>
      </c>
      <c r="F23" s="10">
        <v>2.3627252088709767</v>
      </c>
    </row>
    <row r="24" spans="1:6" ht="22.5" x14ac:dyDescent="0.2">
      <c r="A24" s="10" t="s">
        <v>381</v>
      </c>
      <c r="B24" s="10" t="s">
        <v>382</v>
      </c>
      <c r="C24" s="28" t="s">
        <v>723</v>
      </c>
      <c r="D24" s="27">
        <v>4317530</v>
      </c>
      <c r="E24" s="10">
        <v>5560.9786400000003</v>
      </c>
      <c r="F24" s="10">
        <v>2.1675510635913455</v>
      </c>
    </row>
    <row r="25" spans="1:6" x14ac:dyDescent="0.2">
      <c r="A25" s="10" t="s">
        <v>1542</v>
      </c>
      <c r="B25" s="10" t="s">
        <v>1543</v>
      </c>
      <c r="C25" s="10" t="s">
        <v>1544</v>
      </c>
      <c r="D25" s="27">
        <v>1315491</v>
      </c>
      <c r="E25" s="10">
        <v>5543.4790739999999</v>
      </c>
      <c r="F25" s="10">
        <v>2.1607301053839447</v>
      </c>
    </row>
    <row r="26" spans="1:6" x14ac:dyDescent="0.2">
      <c r="A26" s="10" t="s">
        <v>374</v>
      </c>
      <c r="B26" s="10" t="s">
        <v>375</v>
      </c>
      <c r="C26" s="10" t="s">
        <v>376</v>
      </c>
      <c r="D26" s="27">
        <v>902468</v>
      </c>
      <c r="E26" s="10">
        <v>4998.3190180000001</v>
      </c>
      <c r="F26" s="10">
        <v>1.9482383236837522</v>
      </c>
    </row>
    <row r="27" spans="1:6" x14ac:dyDescent="0.2">
      <c r="A27" s="10" t="s">
        <v>327</v>
      </c>
      <c r="B27" s="10" t="s">
        <v>328</v>
      </c>
      <c r="C27" s="10" t="s">
        <v>304</v>
      </c>
      <c r="D27" s="27">
        <v>397050</v>
      </c>
      <c r="E27" s="10">
        <v>4843.6129499999997</v>
      </c>
      <c r="F27" s="10">
        <v>1.8879371925437416</v>
      </c>
    </row>
    <row r="28" spans="1:6" x14ac:dyDescent="0.2">
      <c r="A28" s="10" t="s">
        <v>727</v>
      </c>
      <c r="B28" s="10" t="s">
        <v>726</v>
      </c>
      <c r="C28" s="10" t="s">
        <v>298</v>
      </c>
      <c r="D28" s="27">
        <v>981267</v>
      </c>
      <c r="E28" s="10">
        <v>4780.2421905000001</v>
      </c>
      <c r="F28" s="10">
        <v>1.8632366198483543</v>
      </c>
    </row>
    <row r="29" spans="1:6" x14ac:dyDescent="0.2">
      <c r="A29" s="10" t="s">
        <v>386</v>
      </c>
      <c r="B29" s="10" t="s">
        <v>387</v>
      </c>
      <c r="C29" s="10" t="s">
        <v>388</v>
      </c>
      <c r="D29" s="27">
        <v>587569</v>
      </c>
      <c r="E29" s="10">
        <v>4702.3147070000005</v>
      </c>
      <c r="F29" s="10">
        <v>1.8328621460950403</v>
      </c>
    </row>
    <row r="30" spans="1:6" x14ac:dyDescent="0.2">
      <c r="A30" s="10" t="s">
        <v>329</v>
      </c>
      <c r="B30" s="10" t="s">
        <v>330</v>
      </c>
      <c r="C30" s="10" t="s">
        <v>331</v>
      </c>
      <c r="D30" s="27">
        <v>2480513</v>
      </c>
      <c r="E30" s="10">
        <v>4467.4039130000001</v>
      </c>
      <c r="F30" s="10">
        <v>1.7412989205646885</v>
      </c>
    </row>
    <row r="31" spans="1:6" x14ac:dyDescent="0.2">
      <c r="A31" s="10" t="s">
        <v>305</v>
      </c>
      <c r="B31" s="10" t="s">
        <v>306</v>
      </c>
      <c r="C31" s="10" t="s">
        <v>307</v>
      </c>
      <c r="D31" s="27">
        <v>806517</v>
      </c>
      <c r="E31" s="10">
        <v>4357.2080925</v>
      </c>
      <c r="F31" s="10">
        <v>1.6983469361405772</v>
      </c>
    </row>
    <row r="32" spans="1:6" x14ac:dyDescent="0.2">
      <c r="A32" s="10" t="s">
        <v>290</v>
      </c>
      <c r="B32" s="10" t="s">
        <v>291</v>
      </c>
      <c r="C32" s="10" t="s">
        <v>292</v>
      </c>
      <c r="D32" s="27">
        <v>1473483</v>
      </c>
      <c r="E32" s="10">
        <v>4307.7275504999998</v>
      </c>
      <c r="F32" s="10">
        <v>1.6790604744613828</v>
      </c>
    </row>
    <row r="33" spans="1:6" x14ac:dyDescent="0.2">
      <c r="A33" s="10" t="s">
        <v>377</v>
      </c>
      <c r="B33" s="10" t="s">
        <v>378</v>
      </c>
      <c r="C33" s="10" t="s">
        <v>304</v>
      </c>
      <c r="D33" s="27">
        <v>40512</v>
      </c>
      <c r="E33" s="10">
        <v>4111.0969919999998</v>
      </c>
      <c r="F33" s="10">
        <v>1.6024180696253818</v>
      </c>
    </row>
    <row r="34" spans="1:6" x14ac:dyDescent="0.2">
      <c r="A34" s="10" t="s">
        <v>1540</v>
      </c>
      <c r="B34" s="10" t="s">
        <v>1541</v>
      </c>
      <c r="C34" s="10" t="s">
        <v>281</v>
      </c>
      <c r="D34" s="27">
        <v>580784</v>
      </c>
      <c r="E34" s="10">
        <v>4036.1584079999998</v>
      </c>
      <c r="F34" s="10">
        <v>1.5732086052543355</v>
      </c>
    </row>
    <row r="35" spans="1:6" x14ac:dyDescent="0.2">
      <c r="A35" s="10" t="s">
        <v>1315</v>
      </c>
      <c r="B35" s="10" t="s">
        <v>1316</v>
      </c>
      <c r="C35" s="10" t="s">
        <v>273</v>
      </c>
      <c r="D35" s="27">
        <v>4780054</v>
      </c>
      <c r="E35" s="10">
        <v>3955.4946850000001</v>
      </c>
      <c r="F35" s="10">
        <v>1.5417676036068473</v>
      </c>
    </row>
    <row r="36" spans="1:6" x14ac:dyDescent="0.2">
      <c r="A36" s="10" t="s">
        <v>1713</v>
      </c>
      <c r="B36" s="10" t="s">
        <v>1714</v>
      </c>
      <c r="C36" s="10" t="s">
        <v>1335</v>
      </c>
      <c r="D36" s="27">
        <v>1872299</v>
      </c>
      <c r="E36" s="10">
        <v>3649.1107510000002</v>
      </c>
      <c r="F36" s="10">
        <v>1.4223456699867245</v>
      </c>
    </row>
    <row r="37" spans="1:6" x14ac:dyDescent="0.2">
      <c r="A37" s="10" t="s">
        <v>394</v>
      </c>
      <c r="B37" s="10" t="s">
        <v>395</v>
      </c>
      <c r="C37" s="10" t="s">
        <v>322</v>
      </c>
      <c r="D37" s="27">
        <v>1367000</v>
      </c>
      <c r="E37" s="10">
        <v>3624.6005</v>
      </c>
      <c r="F37" s="10">
        <v>1.4127920960452967</v>
      </c>
    </row>
    <row r="38" spans="1:6" x14ac:dyDescent="0.2">
      <c r="A38" s="10" t="s">
        <v>1536</v>
      </c>
      <c r="B38" s="10" t="s">
        <v>1537</v>
      </c>
      <c r="C38" s="10" t="s">
        <v>1415</v>
      </c>
      <c r="D38" s="27">
        <v>297232</v>
      </c>
      <c r="E38" s="10">
        <v>3391.565736</v>
      </c>
      <c r="F38" s="10">
        <v>1.3219601070625162</v>
      </c>
    </row>
    <row r="39" spans="1:6" x14ac:dyDescent="0.2">
      <c r="A39" s="10" t="s">
        <v>296</v>
      </c>
      <c r="B39" s="10" t="s">
        <v>297</v>
      </c>
      <c r="C39" s="10" t="s">
        <v>298</v>
      </c>
      <c r="D39" s="27">
        <v>307387</v>
      </c>
      <c r="E39" s="10">
        <v>3366.5024239999998</v>
      </c>
      <c r="F39" s="10">
        <v>1.3121909617196521</v>
      </c>
    </row>
    <row r="40" spans="1:6" x14ac:dyDescent="0.2">
      <c r="A40" s="10" t="s">
        <v>1323</v>
      </c>
      <c r="B40" s="10" t="s">
        <v>1324</v>
      </c>
      <c r="C40" s="10" t="s">
        <v>284</v>
      </c>
      <c r="D40" s="27">
        <v>3415915</v>
      </c>
      <c r="E40" s="10">
        <v>3337.3489549999999</v>
      </c>
      <c r="F40" s="10">
        <v>1.3008275602701678</v>
      </c>
    </row>
    <row r="41" spans="1:6" x14ac:dyDescent="0.2">
      <c r="A41" s="10" t="s">
        <v>729</v>
      </c>
      <c r="B41" s="10" t="s">
        <v>728</v>
      </c>
      <c r="C41" s="10" t="s">
        <v>298</v>
      </c>
      <c r="D41" s="27">
        <v>1477065</v>
      </c>
      <c r="E41" s="10">
        <v>3231.8182200000001</v>
      </c>
      <c r="F41" s="10">
        <v>1.2596939268399867</v>
      </c>
    </row>
    <row r="42" spans="1:6" x14ac:dyDescent="0.2">
      <c r="A42" s="10" t="s">
        <v>320</v>
      </c>
      <c r="B42" s="10" t="s">
        <v>321</v>
      </c>
      <c r="C42" s="10" t="s">
        <v>322</v>
      </c>
      <c r="D42" s="27">
        <v>423620</v>
      </c>
      <c r="E42" s="10">
        <v>3163.8059699999999</v>
      </c>
      <c r="F42" s="10">
        <v>1.2331841999792592</v>
      </c>
    </row>
    <row r="43" spans="1:6" x14ac:dyDescent="0.2">
      <c r="A43" s="10" t="s">
        <v>396</v>
      </c>
      <c r="B43" s="10" t="s">
        <v>397</v>
      </c>
      <c r="C43" s="10" t="s">
        <v>273</v>
      </c>
      <c r="D43" s="27">
        <v>1236509</v>
      </c>
      <c r="E43" s="10">
        <v>3124.6582429999999</v>
      </c>
      <c r="F43" s="10">
        <v>1.2179252495697619</v>
      </c>
    </row>
    <row r="44" spans="1:6" x14ac:dyDescent="0.2">
      <c r="A44" s="10" t="s">
        <v>1547</v>
      </c>
      <c r="B44" s="10" t="s">
        <v>1548</v>
      </c>
      <c r="C44" s="10" t="s">
        <v>1461</v>
      </c>
      <c r="D44" s="27">
        <v>290226</v>
      </c>
      <c r="E44" s="10">
        <v>2901.0990959999999</v>
      </c>
      <c r="F44" s="10">
        <v>1.1307866543286509</v>
      </c>
    </row>
    <row r="45" spans="1:6" x14ac:dyDescent="0.2">
      <c r="A45" s="10" t="s">
        <v>500</v>
      </c>
      <c r="B45" s="10" t="s">
        <v>501</v>
      </c>
      <c r="C45" s="10" t="s">
        <v>301</v>
      </c>
      <c r="D45" s="27">
        <v>163446</v>
      </c>
      <c r="E45" s="10">
        <v>2725.6254960000001</v>
      </c>
      <c r="F45" s="10">
        <v>1.0623907814194533</v>
      </c>
    </row>
    <row r="46" spans="1:6" x14ac:dyDescent="0.2">
      <c r="A46" s="10" t="s">
        <v>318</v>
      </c>
      <c r="B46" s="10" t="s">
        <v>319</v>
      </c>
      <c r="C46" s="10" t="s">
        <v>301</v>
      </c>
      <c r="D46" s="27">
        <v>698798</v>
      </c>
      <c r="E46" s="10">
        <v>2516.022199</v>
      </c>
      <c r="F46" s="10">
        <v>0.9806918793455186</v>
      </c>
    </row>
    <row r="47" spans="1:6" x14ac:dyDescent="0.2">
      <c r="A47" s="10" t="s">
        <v>332</v>
      </c>
      <c r="B47" s="10" t="s">
        <v>333</v>
      </c>
      <c r="C47" s="10" t="s">
        <v>334</v>
      </c>
      <c r="D47" s="27">
        <v>1656994</v>
      </c>
      <c r="E47" s="10">
        <v>1838.434843</v>
      </c>
      <c r="F47" s="10">
        <v>0.7165827558884561</v>
      </c>
    </row>
    <row r="48" spans="1:6" x14ac:dyDescent="0.2">
      <c r="A48" s="10" t="s">
        <v>1308</v>
      </c>
      <c r="B48" s="10" t="s">
        <v>1309</v>
      </c>
      <c r="C48" s="10" t="s">
        <v>388</v>
      </c>
      <c r="D48" s="27">
        <v>1614973</v>
      </c>
      <c r="E48" s="10">
        <v>1740.1334075</v>
      </c>
      <c r="F48" s="10">
        <v>0.67826694946942956</v>
      </c>
    </row>
    <row r="49" spans="1:6" x14ac:dyDescent="0.2">
      <c r="A49" s="10" t="s">
        <v>1386</v>
      </c>
      <c r="B49" s="10" t="s">
        <v>1387</v>
      </c>
      <c r="C49" s="10" t="s">
        <v>334</v>
      </c>
      <c r="D49" s="27">
        <v>3997148</v>
      </c>
      <c r="E49" s="10">
        <v>1736.760806</v>
      </c>
      <c r="F49" s="10">
        <v>0.67695238121775325</v>
      </c>
    </row>
    <row r="50" spans="1:6" x14ac:dyDescent="0.2">
      <c r="A50" s="10" t="s">
        <v>315</v>
      </c>
      <c r="B50" s="10" t="s">
        <v>316</v>
      </c>
      <c r="C50" s="10" t="s">
        <v>317</v>
      </c>
      <c r="D50" s="27">
        <v>545944</v>
      </c>
      <c r="E50" s="10">
        <v>1501.891944</v>
      </c>
      <c r="F50" s="10">
        <v>0.58540549988814083</v>
      </c>
    </row>
    <row r="51" spans="1:6" x14ac:dyDescent="0.2">
      <c r="A51" s="10" t="s">
        <v>372</v>
      </c>
      <c r="B51" s="10" t="s">
        <v>373</v>
      </c>
      <c r="C51" s="10" t="s">
        <v>278</v>
      </c>
      <c r="D51" s="27">
        <v>187368</v>
      </c>
      <c r="E51" s="10">
        <v>1393.8305519999999</v>
      </c>
      <c r="F51" s="10">
        <v>0.54328547024480423</v>
      </c>
    </row>
    <row r="52" spans="1:6" x14ac:dyDescent="0.2">
      <c r="A52" s="10" t="s">
        <v>325</v>
      </c>
      <c r="B52" s="10" t="s">
        <v>326</v>
      </c>
      <c r="C52" s="10" t="s">
        <v>298</v>
      </c>
      <c r="D52" s="27">
        <v>183623</v>
      </c>
      <c r="E52" s="10">
        <v>1367.5322925</v>
      </c>
      <c r="F52" s="10">
        <v>0.53303496866225797</v>
      </c>
    </row>
    <row r="53" spans="1:6" x14ac:dyDescent="0.2">
      <c r="A53" s="10" t="s">
        <v>389</v>
      </c>
      <c r="B53" s="10" t="s">
        <v>390</v>
      </c>
      <c r="C53" s="10" t="s">
        <v>284</v>
      </c>
      <c r="D53" s="27">
        <v>47403</v>
      </c>
      <c r="E53" s="10">
        <v>1229.4916109999999</v>
      </c>
      <c r="F53" s="10">
        <v>0.47922965032278686</v>
      </c>
    </row>
    <row r="54" spans="1:6" x14ac:dyDescent="0.2">
      <c r="A54" s="10" t="s">
        <v>733</v>
      </c>
      <c r="B54" s="10" t="s">
        <v>732</v>
      </c>
      <c r="C54" s="10" t="s">
        <v>284</v>
      </c>
      <c r="D54" s="27">
        <v>16654</v>
      </c>
      <c r="E54" s="10">
        <v>1101.895256</v>
      </c>
      <c r="F54" s="10">
        <v>0.42949530806129083</v>
      </c>
    </row>
    <row r="55" spans="1:6" x14ac:dyDescent="0.2">
      <c r="A55" s="10" t="s">
        <v>1715</v>
      </c>
      <c r="B55" s="10" t="s">
        <v>1716</v>
      </c>
      <c r="C55" s="10" t="s">
        <v>292</v>
      </c>
      <c r="D55" s="27">
        <v>152190</v>
      </c>
      <c r="E55" s="10">
        <v>747.86166000000003</v>
      </c>
      <c r="F55" s="10">
        <v>0.29150055080092691</v>
      </c>
    </row>
    <row r="56" spans="1:6" x14ac:dyDescent="0.2">
      <c r="A56" s="10" t="s">
        <v>747</v>
      </c>
      <c r="B56" s="10" t="s">
        <v>746</v>
      </c>
      <c r="C56" s="10" t="s">
        <v>292</v>
      </c>
      <c r="D56" s="27">
        <v>1578063</v>
      </c>
      <c r="E56" s="10">
        <v>609.92134950000002</v>
      </c>
      <c r="F56" s="10">
        <v>0.23773435494004952</v>
      </c>
    </row>
    <row r="57" spans="1:6" x14ac:dyDescent="0.2">
      <c r="A57" s="10" t="s">
        <v>1354</v>
      </c>
      <c r="B57" s="10" t="s">
        <v>1355</v>
      </c>
      <c r="C57" s="10" t="s">
        <v>322</v>
      </c>
      <c r="D57" s="27">
        <v>27440</v>
      </c>
      <c r="E57" s="10">
        <v>489.61192</v>
      </c>
      <c r="F57" s="10">
        <v>0.1908403010774738</v>
      </c>
    </row>
    <row r="58" spans="1:6" x14ac:dyDescent="0.2">
      <c r="A58" s="10" t="s">
        <v>383</v>
      </c>
      <c r="B58" s="10" t="s">
        <v>384</v>
      </c>
      <c r="C58" s="10" t="s">
        <v>385</v>
      </c>
      <c r="D58" s="27">
        <v>156332</v>
      </c>
      <c r="E58" s="10">
        <v>370.35050799999999</v>
      </c>
      <c r="F58" s="10">
        <v>0.14435474212089316</v>
      </c>
    </row>
    <row r="59" spans="1:6" x14ac:dyDescent="0.2">
      <c r="A59" s="11" t="s">
        <v>28</v>
      </c>
      <c r="B59" s="10"/>
      <c r="C59" s="10"/>
      <c r="D59" s="27"/>
      <c r="E59" s="11">
        <f xml:space="preserve"> SUM(E8:E58)</f>
        <v>247813.5440909999</v>
      </c>
      <c r="F59" s="11">
        <f>SUM(F8:F58)</f>
        <v>96.592442776724639</v>
      </c>
    </row>
    <row r="60" spans="1:6" x14ac:dyDescent="0.2">
      <c r="A60" s="10"/>
      <c r="B60" s="10"/>
      <c r="C60" s="10"/>
      <c r="D60" s="27"/>
      <c r="E60" s="10"/>
      <c r="F60" s="10"/>
    </row>
    <row r="61" spans="1:6" x14ac:dyDescent="0.2">
      <c r="A61" s="11" t="s">
        <v>1368</v>
      </c>
      <c r="B61" s="10"/>
      <c r="C61" s="10"/>
      <c r="D61" s="27"/>
      <c r="E61" s="10"/>
      <c r="F61" s="10"/>
    </row>
    <row r="62" spans="1:6" x14ac:dyDescent="0.2">
      <c r="A62" s="10" t="s">
        <v>1571</v>
      </c>
      <c r="B62" s="10" t="s">
        <v>1572</v>
      </c>
      <c r="C62" s="10" t="s">
        <v>331</v>
      </c>
      <c r="D62" s="27">
        <v>348470</v>
      </c>
      <c r="E62" s="10">
        <v>523.92464500000006</v>
      </c>
      <c r="F62" s="10">
        <v>0.20421467065938384</v>
      </c>
    </row>
    <row r="63" spans="1:6" x14ac:dyDescent="0.2">
      <c r="A63" s="10" t="s">
        <v>1573</v>
      </c>
      <c r="B63" s="10" t="s">
        <v>1574</v>
      </c>
      <c r="C63" s="10" t="s">
        <v>278</v>
      </c>
      <c r="D63" s="27">
        <v>116156</v>
      </c>
      <c r="E63" s="10">
        <v>349.281092</v>
      </c>
      <c r="F63" s="10">
        <v>0.13614233239654139</v>
      </c>
    </row>
    <row r="64" spans="1:6" x14ac:dyDescent="0.2">
      <c r="A64" s="11" t="s">
        <v>28</v>
      </c>
      <c r="B64" s="10"/>
      <c r="C64" s="10"/>
      <c r="D64" s="27"/>
      <c r="E64" s="11">
        <f>SUM(E62:E63)</f>
        <v>873.205737</v>
      </c>
      <c r="F64" s="11">
        <f>SUM(F62:F63)</f>
        <v>0.3403570030559252</v>
      </c>
    </row>
    <row r="65" spans="1:6" x14ac:dyDescent="0.2">
      <c r="A65" s="11"/>
      <c r="B65" s="10"/>
      <c r="C65" s="10"/>
      <c r="D65" s="27"/>
      <c r="E65" s="11"/>
      <c r="F65" s="11"/>
    </row>
    <row r="66" spans="1:6" x14ac:dyDescent="0.2">
      <c r="A66" s="11" t="s">
        <v>1390</v>
      </c>
      <c r="B66" s="10"/>
      <c r="C66" s="10"/>
      <c r="D66" s="27"/>
      <c r="E66" s="11"/>
      <c r="F66" s="11"/>
    </row>
    <row r="67" spans="1:6" x14ac:dyDescent="0.2">
      <c r="A67" s="10" t="s">
        <v>1391</v>
      </c>
      <c r="B67" s="10" t="s">
        <v>1392</v>
      </c>
      <c r="C67" s="10" t="s">
        <v>278</v>
      </c>
      <c r="D67" s="27">
        <v>60000</v>
      </c>
      <c r="E67" s="10">
        <v>2952.0928410000001</v>
      </c>
      <c r="F67" s="10">
        <v>1.1506629303165148</v>
      </c>
    </row>
    <row r="68" spans="1:6" x14ac:dyDescent="0.2">
      <c r="A68" s="11" t="s">
        <v>28</v>
      </c>
      <c r="B68" s="10"/>
      <c r="C68" s="10"/>
      <c r="D68" s="27"/>
      <c r="E68" s="11">
        <f>SUM(E67)</f>
        <v>2952.0928410000001</v>
      </c>
      <c r="F68" s="11">
        <f>SUM(F67)</f>
        <v>1.1506629303165148</v>
      </c>
    </row>
    <row r="69" spans="1:6" x14ac:dyDescent="0.2">
      <c r="A69" s="10"/>
      <c r="B69" s="10"/>
      <c r="C69" s="10"/>
      <c r="D69" s="27"/>
      <c r="E69" s="10"/>
      <c r="F69" s="10"/>
    </row>
    <row r="70" spans="1:6" x14ac:dyDescent="0.2">
      <c r="A70" s="11" t="s">
        <v>28</v>
      </c>
      <c r="B70" s="10"/>
      <c r="C70" s="10"/>
      <c r="D70" s="27"/>
      <c r="E70" s="11">
        <f>E59+E64+E68</f>
        <v>251638.84266899992</v>
      </c>
      <c r="F70" s="11">
        <f>F59+F64+F68</f>
        <v>98.083462710097081</v>
      </c>
    </row>
    <row r="71" spans="1:6" x14ac:dyDescent="0.2">
      <c r="A71" s="10"/>
      <c r="B71" s="10"/>
      <c r="C71" s="10"/>
      <c r="D71" s="27"/>
      <c r="E71" s="10"/>
      <c r="F71" s="10"/>
    </row>
    <row r="72" spans="1:6" x14ac:dyDescent="0.2">
      <c r="A72" s="11" t="s">
        <v>35</v>
      </c>
      <c r="B72" s="10"/>
      <c r="C72" s="10"/>
      <c r="D72" s="27"/>
      <c r="E72" s="11">
        <v>4916.9881673999998</v>
      </c>
      <c r="F72" s="11">
        <v>1.9165372899029749</v>
      </c>
    </row>
    <row r="73" spans="1:6" x14ac:dyDescent="0.2">
      <c r="A73" s="10"/>
      <c r="B73" s="10"/>
      <c r="C73" s="10"/>
      <c r="D73" s="27"/>
      <c r="E73" s="10"/>
      <c r="F73" s="10"/>
    </row>
    <row r="74" spans="1:6" x14ac:dyDescent="0.2">
      <c r="A74" s="13" t="s">
        <v>36</v>
      </c>
      <c r="B74" s="7"/>
      <c r="C74" s="7"/>
      <c r="D74" s="58"/>
      <c r="E74" s="13">
        <f>E70+E72</f>
        <v>256555.83083639992</v>
      </c>
      <c r="F74" s="13">
        <f>F70+F72</f>
        <v>100.00000000000006</v>
      </c>
    </row>
    <row r="76" spans="1:6" x14ac:dyDescent="0.2">
      <c r="A76" s="17" t="s">
        <v>38</v>
      </c>
    </row>
    <row r="77" spans="1:6" x14ac:dyDescent="0.2">
      <c r="A77" s="17" t="s">
        <v>39</v>
      </c>
    </row>
    <row r="78" spans="1:6" x14ac:dyDescent="0.2">
      <c r="A78" s="17" t="s">
        <v>40</v>
      </c>
    </row>
    <row r="79" spans="1:6" x14ac:dyDescent="0.2">
      <c r="A79" s="2" t="s">
        <v>710</v>
      </c>
      <c r="B79" s="14">
        <v>17.901399999999999</v>
      </c>
    </row>
    <row r="80" spans="1:6" x14ac:dyDescent="0.2">
      <c r="A80" s="2" t="s">
        <v>709</v>
      </c>
      <c r="B80" s="14">
        <v>84.297499999999999</v>
      </c>
    </row>
    <row r="81" spans="1:2" x14ac:dyDescent="0.2">
      <c r="A81" s="2" t="s">
        <v>706</v>
      </c>
      <c r="B81" s="14">
        <v>17.001200000000001</v>
      </c>
    </row>
    <row r="82" spans="1:2" x14ac:dyDescent="0.2">
      <c r="A82" s="2" t="s">
        <v>705</v>
      </c>
      <c r="B82" s="14">
        <v>81.106499999999997</v>
      </c>
    </row>
    <row r="84" spans="1:2" x14ac:dyDescent="0.2">
      <c r="A84" s="17" t="s">
        <v>41</v>
      </c>
    </row>
    <row r="85" spans="1:2" x14ac:dyDescent="0.2">
      <c r="A85" s="2" t="s">
        <v>710</v>
      </c>
      <c r="B85" s="14">
        <v>16.410799999999998</v>
      </c>
    </row>
    <row r="86" spans="1:2" x14ac:dyDescent="0.2">
      <c r="A86" s="2" t="s">
        <v>709</v>
      </c>
      <c r="B86" s="14">
        <v>77.280600000000007</v>
      </c>
    </row>
    <row r="87" spans="1:2" x14ac:dyDescent="0.2">
      <c r="A87" s="2" t="s">
        <v>706</v>
      </c>
      <c r="B87" s="14">
        <v>15.5265</v>
      </c>
    </row>
    <row r="88" spans="1:2" x14ac:dyDescent="0.2">
      <c r="A88" s="2" t="s">
        <v>705</v>
      </c>
      <c r="B88" s="14">
        <v>74.071200000000005</v>
      </c>
    </row>
    <row r="90" spans="1:2" x14ac:dyDescent="0.2">
      <c r="A90" s="17" t="s">
        <v>46</v>
      </c>
      <c r="B90" s="21" t="s">
        <v>47</v>
      </c>
    </row>
    <row r="92" spans="1:2" x14ac:dyDescent="0.2">
      <c r="A92" s="17" t="s">
        <v>1342</v>
      </c>
      <c r="B92" s="20">
        <v>0.23719123598857986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showGridLines="0" workbookViewId="0">
      <selection sqref="A1:F1"/>
    </sheetView>
  </sheetViews>
  <sheetFormatPr defaultRowHeight="11.25" x14ac:dyDescent="0.2"/>
  <cols>
    <col min="1" max="1" width="49.28515625" style="2" customWidth="1"/>
    <col min="2" max="2" width="25.28515625" style="2" bestFit="1" customWidth="1"/>
    <col min="3" max="3" width="18.85546875" style="2" bestFit="1" customWidth="1"/>
    <col min="4" max="4" width="9.85546875" style="2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51" t="s">
        <v>1717</v>
      </c>
      <c r="B1" s="51"/>
      <c r="C1" s="51"/>
      <c r="D1" s="51"/>
      <c r="E1" s="51"/>
      <c r="F1" s="51"/>
    </row>
    <row r="3" spans="1:6" s="1" customFormat="1" x14ac:dyDescent="0.2">
      <c r="A3" s="5" t="s">
        <v>0</v>
      </c>
      <c r="B3" s="5" t="s">
        <v>1</v>
      </c>
      <c r="C3" s="5" t="s">
        <v>1292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270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271</v>
      </c>
      <c r="B8" s="10" t="s">
        <v>272</v>
      </c>
      <c r="C8" s="10" t="s">
        <v>273</v>
      </c>
      <c r="D8" s="27">
        <v>3600000</v>
      </c>
      <c r="E8" s="10">
        <v>68823</v>
      </c>
      <c r="F8" s="10">
        <v>9.1661276664143454</v>
      </c>
    </row>
    <row r="9" spans="1:6" x14ac:dyDescent="0.2">
      <c r="A9" s="10" t="s">
        <v>276</v>
      </c>
      <c r="B9" s="10" t="s">
        <v>277</v>
      </c>
      <c r="C9" s="10" t="s">
        <v>278</v>
      </c>
      <c r="D9" s="27">
        <v>7600000</v>
      </c>
      <c r="E9" s="10">
        <v>52166.400000000001</v>
      </c>
      <c r="F9" s="10">
        <v>6.94773378517701</v>
      </c>
    </row>
    <row r="10" spans="1:6" x14ac:dyDescent="0.2">
      <c r="A10" s="10" t="s">
        <v>1578</v>
      </c>
      <c r="B10" s="10" t="s">
        <v>1579</v>
      </c>
      <c r="C10" s="10" t="s">
        <v>307</v>
      </c>
      <c r="D10" s="27">
        <v>2600000</v>
      </c>
      <c r="E10" s="10">
        <v>33735</v>
      </c>
      <c r="F10" s="10">
        <v>4.492964805755169</v>
      </c>
    </row>
    <row r="11" spans="1:6" x14ac:dyDescent="0.2">
      <c r="A11" s="10" t="s">
        <v>335</v>
      </c>
      <c r="B11" s="10" t="s">
        <v>336</v>
      </c>
      <c r="C11" s="10" t="s">
        <v>273</v>
      </c>
      <c r="D11" s="27">
        <v>9500000</v>
      </c>
      <c r="E11" s="10">
        <v>33725</v>
      </c>
      <c r="F11" s="10">
        <v>4.4916329649946078</v>
      </c>
    </row>
    <row r="12" spans="1:6" x14ac:dyDescent="0.2">
      <c r="A12" s="10" t="s">
        <v>290</v>
      </c>
      <c r="B12" s="10" t="s">
        <v>291</v>
      </c>
      <c r="C12" s="10" t="s">
        <v>292</v>
      </c>
      <c r="D12" s="27">
        <v>10500000</v>
      </c>
      <c r="E12" s="10">
        <v>30696.75</v>
      </c>
      <c r="F12" s="10">
        <v>4.0883182866774854</v>
      </c>
    </row>
    <row r="13" spans="1:6" x14ac:dyDescent="0.2">
      <c r="A13" s="10" t="s">
        <v>282</v>
      </c>
      <c r="B13" s="10" t="s">
        <v>283</v>
      </c>
      <c r="C13" s="10" t="s">
        <v>284</v>
      </c>
      <c r="D13" s="27">
        <v>3700000</v>
      </c>
      <c r="E13" s="10">
        <v>28340.15</v>
      </c>
      <c r="F13" s="10">
        <v>3.7744566930434966</v>
      </c>
    </row>
    <row r="14" spans="1:6" x14ac:dyDescent="0.2">
      <c r="A14" s="10" t="s">
        <v>274</v>
      </c>
      <c r="B14" s="10" t="s">
        <v>275</v>
      </c>
      <c r="C14" s="10" t="s">
        <v>273</v>
      </c>
      <c r="D14" s="27">
        <v>4700000</v>
      </c>
      <c r="E14" s="10">
        <v>27372.799999999999</v>
      </c>
      <c r="F14" s="10">
        <v>3.6456210770705524</v>
      </c>
    </row>
    <row r="15" spans="1:6" x14ac:dyDescent="0.2">
      <c r="A15" s="10" t="s">
        <v>299</v>
      </c>
      <c r="B15" s="10" t="s">
        <v>300</v>
      </c>
      <c r="C15" s="10" t="s">
        <v>301</v>
      </c>
      <c r="D15" s="27">
        <v>950000</v>
      </c>
      <c r="E15" s="10">
        <v>24153.275000000001</v>
      </c>
      <c r="F15" s="10">
        <v>3.2168316146057854</v>
      </c>
    </row>
    <row r="16" spans="1:6" x14ac:dyDescent="0.2">
      <c r="A16" s="10" t="s">
        <v>1362</v>
      </c>
      <c r="B16" s="10" t="s">
        <v>1363</v>
      </c>
      <c r="C16" s="10" t="s">
        <v>278</v>
      </c>
      <c r="D16" s="27">
        <v>2200000</v>
      </c>
      <c r="E16" s="10">
        <v>23223.200000000001</v>
      </c>
      <c r="F16" s="10">
        <v>3.0929604350678357</v>
      </c>
    </row>
    <row r="17" spans="1:6" x14ac:dyDescent="0.2">
      <c r="A17" s="10" t="s">
        <v>285</v>
      </c>
      <c r="B17" s="10" t="s">
        <v>286</v>
      </c>
      <c r="C17" s="10" t="s">
        <v>273</v>
      </c>
      <c r="D17" s="27">
        <v>1900000</v>
      </c>
      <c r="E17" s="10">
        <v>21263.85</v>
      </c>
      <c r="F17" s="10">
        <v>2.832006215647163</v>
      </c>
    </row>
    <row r="18" spans="1:6" x14ac:dyDescent="0.2">
      <c r="A18" s="10" t="s">
        <v>372</v>
      </c>
      <c r="B18" s="10" t="s">
        <v>373</v>
      </c>
      <c r="C18" s="10" t="s">
        <v>278</v>
      </c>
      <c r="D18" s="27">
        <v>2500000</v>
      </c>
      <c r="E18" s="10">
        <v>18597.5</v>
      </c>
      <c r="F18" s="10">
        <v>2.4768908544547728</v>
      </c>
    </row>
    <row r="19" spans="1:6" x14ac:dyDescent="0.2">
      <c r="A19" s="10" t="s">
        <v>313</v>
      </c>
      <c r="B19" s="10" t="s">
        <v>314</v>
      </c>
      <c r="C19" s="10" t="s">
        <v>273</v>
      </c>
      <c r="D19" s="27">
        <v>6500000</v>
      </c>
      <c r="E19" s="10">
        <v>18291</v>
      </c>
      <c r="F19" s="10">
        <v>2.436069935143554</v>
      </c>
    </row>
    <row r="20" spans="1:6" x14ac:dyDescent="0.2">
      <c r="A20" s="10" t="s">
        <v>1699</v>
      </c>
      <c r="B20" s="10" t="s">
        <v>1700</v>
      </c>
      <c r="C20" s="10" t="s">
        <v>301</v>
      </c>
      <c r="D20" s="27">
        <v>1930000</v>
      </c>
      <c r="E20" s="10">
        <v>17089.185000000001</v>
      </c>
      <c r="F20" s="10">
        <v>2.2760073147780986</v>
      </c>
    </row>
    <row r="21" spans="1:6" x14ac:dyDescent="0.2">
      <c r="A21" s="10" t="s">
        <v>749</v>
      </c>
      <c r="B21" s="10" t="s">
        <v>748</v>
      </c>
      <c r="C21" s="10" t="s">
        <v>273</v>
      </c>
      <c r="D21" s="27">
        <v>9000000</v>
      </c>
      <c r="E21" s="10">
        <v>16929</v>
      </c>
      <c r="F21" s="10">
        <v>2.2546732235550393</v>
      </c>
    </row>
    <row r="22" spans="1:6" x14ac:dyDescent="0.2">
      <c r="A22" s="10" t="s">
        <v>327</v>
      </c>
      <c r="B22" s="10" t="s">
        <v>328</v>
      </c>
      <c r="C22" s="10" t="s">
        <v>304</v>
      </c>
      <c r="D22" s="27">
        <v>1358806</v>
      </c>
      <c r="E22" s="10">
        <v>16576.074393999999</v>
      </c>
      <c r="F22" s="10">
        <v>2.2076691528033625</v>
      </c>
    </row>
    <row r="23" spans="1:6" x14ac:dyDescent="0.2">
      <c r="A23" s="10" t="s">
        <v>720</v>
      </c>
      <c r="B23" s="10" t="s">
        <v>719</v>
      </c>
      <c r="C23" s="10" t="s">
        <v>289</v>
      </c>
      <c r="D23" s="27">
        <v>4400000</v>
      </c>
      <c r="E23" s="10">
        <v>16467</v>
      </c>
      <c r="F23" s="10">
        <v>2.1931421804170852</v>
      </c>
    </row>
    <row r="24" spans="1:6" x14ac:dyDescent="0.2">
      <c r="A24" s="10" t="s">
        <v>1598</v>
      </c>
      <c r="B24" s="10" t="s">
        <v>1599</v>
      </c>
      <c r="C24" s="10" t="s">
        <v>301</v>
      </c>
      <c r="D24" s="27">
        <v>2800000</v>
      </c>
      <c r="E24" s="10">
        <v>16247</v>
      </c>
      <c r="F24" s="10">
        <v>2.1638416836847258</v>
      </c>
    </row>
    <row r="25" spans="1:6" x14ac:dyDescent="0.2">
      <c r="A25" s="10" t="s">
        <v>1360</v>
      </c>
      <c r="B25" s="10" t="s">
        <v>1361</v>
      </c>
      <c r="C25" s="10" t="s">
        <v>304</v>
      </c>
      <c r="D25" s="27">
        <v>5000000</v>
      </c>
      <c r="E25" s="10">
        <v>16065</v>
      </c>
      <c r="F25" s="10">
        <v>2.1396021818425015</v>
      </c>
    </row>
    <row r="26" spans="1:6" x14ac:dyDescent="0.2">
      <c r="A26" s="10" t="s">
        <v>1604</v>
      </c>
      <c r="B26" s="10" t="s">
        <v>1605</v>
      </c>
      <c r="C26" s="10" t="s">
        <v>284</v>
      </c>
      <c r="D26" s="27">
        <v>580000</v>
      </c>
      <c r="E26" s="10">
        <v>16021.63</v>
      </c>
      <c r="F26" s="10">
        <v>2.1338259884639452</v>
      </c>
    </row>
    <row r="27" spans="1:6" x14ac:dyDescent="0.2">
      <c r="A27" s="10" t="s">
        <v>389</v>
      </c>
      <c r="B27" s="10" t="s">
        <v>390</v>
      </c>
      <c r="C27" s="10" t="s">
        <v>284</v>
      </c>
      <c r="D27" s="27">
        <v>600000</v>
      </c>
      <c r="E27" s="10">
        <v>15562.2</v>
      </c>
      <c r="F27" s="10">
        <v>2.0726372284014549</v>
      </c>
    </row>
    <row r="28" spans="1:6" x14ac:dyDescent="0.2">
      <c r="A28" s="10" t="s">
        <v>318</v>
      </c>
      <c r="B28" s="10" t="s">
        <v>319</v>
      </c>
      <c r="C28" s="10" t="s">
        <v>301</v>
      </c>
      <c r="D28" s="27">
        <v>4300000</v>
      </c>
      <c r="E28" s="10">
        <v>15482.15</v>
      </c>
      <c r="F28" s="10">
        <v>2.0619758431131578</v>
      </c>
    </row>
    <row r="29" spans="1:6" x14ac:dyDescent="0.2">
      <c r="A29" s="10" t="s">
        <v>366</v>
      </c>
      <c r="B29" s="10" t="s">
        <v>367</v>
      </c>
      <c r="C29" s="10" t="s">
        <v>317</v>
      </c>
      <c r="D29" s="27">
        <v>11000000</v>
      </c>
      <c r="E29" s="10">
        <v>15229.5</v>
      </c>
      <c r="F29" s="10">
        <v>2.0283268862975645</v>
      </c>
    </row>
    <row r="30" spans="1:6" x14ac:dyDescent="0.2">
      <c r="A30" s="10" t="s">
        <v>1701</v>
      </c>
      <c r="B30" s="10" t="s">
        <v>1702</v>
      </c>
      <c r="C30" s="10" t="s">
        <v>295</v>
      </c>
      <c r="D30" s="27">
        <v>1100000</v>
      </c>
      <c r="E30" s="10">
        <v>15122.8</v>
      </c>
      <c r="F30" s="10">
        <v>2.0141161453823706</v>
      </c>
    </row>
    <row r="31" spans="1:6" x14ac:dyDescent="0.2">
      <c r="A31" s="10" t="s">
        <v>1602</v>
      </c>
      <c r="B31" s="10" t="s">
        <v>1603</v>
      </c>
      <c r="C31" s="10" t="s">
        <v>295</v>
      </c>
      <c r="D31" s="27">
        <v>420000</v>
      </c>
      <c r="E31" s="10">
        <v>14697.48</v>
      </c>
      <c r="F31" s="10">
        <v>1.9574702941541566</v>
      </c>
    </row>
    <row r="32" spans="1:6" x14ac:dyDescent="0.2">
      <c r="A32" s="10" t="s">
        <v>368</v>
      </c>
      <c r="B32" s="10" t="s">
        <v>369</v>
      </c>
      <c r="C32" s="10" t="s">
        <v>281</v>
      </c>
      <c r="D32" s="27">
        <v>9000000</v>
      </c>
      <c r="E32" s="10">
        <v>14368.5</v>
      </c>
      <c r="F32" s="10">
        <v>1.9136553968131953</v>
      </c>
    </row>
    <row r="33" spans="1:6" x14ac:dyDescent="0.2">
      <c r="A33" s="10" t="s">
        <v>718</v>
      </c>
      <c r="B33" s="10" t="s">
        <v>717</v>
      </c>
      <c r="C33" s="10" t="s">
        <v>304</v>
      </c>
      <c r="D33" s="27">
        <v>3600000</v>
      </c>
      <c r="E33" s="10">
        <v>13851</v>
      </c>
      <c r="F33" s="10">
        <v>1.8447326374541231</v>
      </c>
    </row>
    <row r="34" spans="1:6" x14ac:dyDescent="0.2">
      <c r="A34" s="10" t="s">
        <v>315</v>
      </c>
      <c r="B34" s="10" t="s">
        <v>316</v>
      </c>
      <c r="C34" s="10" t="s">
        <v>317</v>
      </c>
      <c r="D34" s="27">
        <v>4300000</v>
      </c>
      <c r="E34" s="10">
        <v>11829.3</v>
      </c>
      <c r="F34" s="10">
        <v>1.5754743908913478</v>
      </c>
    </row>
    <row r="35" spans="1:6" x14ac:dyDescent="0.2">
      <c r="A35" s="10" t="s">
        <v>747</v>
      </c>
      <c r="B35" s="10" t="s">
        <v>746</v>
      </c>
      <c r="C35" s="10" t="s">
        <v>292</v>
      </c>
      <c r="D35" s="27">
        <v>29293142</v>
      </c>
      <c r="E35" s="10">
        <v>11321.799383</v>
      </c>
      <c r="F35" s="10">
        <v>1.5078833901182624</v>
      </c>
    </row>
    <row r="36" spans="1:6" x14ac:dyDescent="0.2">
      <c r="A36" s="10" t="s">
        <v>731</v>
      </c>
      <c r="B36" s="10" t="s">
        <v>730</v>
      </c>
      <c r="C36" s="10" t="s">
        <v>304</v>
      </c>
      <c r="D36" s="27">
        <v>4000000</v>
      </c>
      <c r="E36" s="10">
        <v>11204</v>
      </c>
      <c r="F36" s="10">
        <v>1.4921943881334196</v>
      </c>
    </row>
    <row r="37" spans="1:6" x14ac:dyDescent="0.2">
      <c r="A37" s="10" t="s">
        <v>320</v>
      </c>
      <c r="B37" s="10" t="s">
        <v>321</v>
      </c>
      <c r="C37" s="10" t="s">
        <v>322</v>
      </c>
      <c r="D37" s="27">
        <v>1400000</v>
      </c>
      <c r="E37" s="10">
        <v>10455.9</v>
      </c>
      <c r="F37" s="10">
        <v>1.3925593808357928</v>
      </c>
    </row>
    <row r="38" spans="1:6" x14ac:dyDescent="0.2">
      <c r="A38" s="10" t="s">
        <v>339</v>
      </c>
      <c r="B38" s="10" t="s">
        <v>340</v>
      </c>
      <c r="C38" s="10" t="s">
        <v>284</v>
      </c>
      <c r="D38" s="27">
        <v>5800000</v>
      </c>
      <c r="E38" s="10">
        <v>10387.799999999999</v>
      </c>
      <c r="F38" s="10">
        <v>1.3834895452563671</v>
      </c>
    </row>
    <row r="39" spans="1:6" x14ac:dyDescent="0.2">
      <c r="A39" s="10" t="s">
        <v>308</v>
      </c>
      <c r="B39" s="10" t="s">
        <v>309</v>
      </c>
      <c r="C39" s="10" t="s">
        <v>310</v>
      </c>
      <c r="D39" s="27">
        <v>4500000</v>
      </c>
      <c r="E39" s="10">
        <v>9918</v>
      </c>
      <c r="F39" s="10">
        <v>1.3209196663251745</v>
      </c>
    </row>
    <row r="40" spans="1:6" x14ac:dyDescent="0.2">
      <c r="A40" s="10" t="s">
        <v>716</v>
      </c>
      <c r="B40" s="10" t="s">
        <v>715</v>
      </c>
      <c r="C40" s="10" t="s">
        <v>295</v>
      </c>
      <c r="D40" s="27">
        <v>4600000</v>
      </c>
      <c r="E40" s="10">
        <v>9068.9</v>
      </c>
      <c r="F40" s="10">
        <v>1.2078330673458737</v>
      </c>
    </row>
    <row r="41" spans="1:6" x14ac:dyDescent="0.2">
      <c r="A41" s="10" t="s">
        <v>374</v>
      </c>
      <c r="B41" s="10" t="s">
        <v>375</v>
      </c>
      <c r="C41" s="10" t="s">
        <v>376</v>
      </c>
      <c r="D41" s="27">
        <v>1500000</v>
      </c>
      <c r="E41" s="10">
        <v>8307.75</v>
      </c>
      <c r="F41" s="10">
        <v>1.1064600078557136</v>
      </c>
    </row>
    <row r="42" spans="1:6" x14ac:dyDescent="0.2">
      <c r="A42" s="10" t="s">
        <v>329</v>
      </c>
      <c r="B42" s="10" t="s">
        <v>330</v>
      </c>
      <c r="C42" s="10" t="s">
        <v>331</v>
      </c>
      <c r="D42" s="27">
        <v>4500000</v>
      </c>
      <c r="E42" s="10">
        <v>8104.5</v>
      </c>
      <c r="F42" s="10">
        <v>1.0793903443972956</v>
      </c>
    </row>
    <row r="43" spans="1:6" x14ac:dyDescent="0.2">
      <c r="A43" s="10" t="s">
        <v>305</v>
      </c>
      <c r="B43" s="10" t="s">
        <v>306</v>
      </c>
      <c r="C43" s="10" t="s">
        <v>307</v>
      </c>
      <c r="D43" s="27">
        <v>1500000</v>
      </c>
      <c r="E43" s="10">
        <v>8103.75</v>
      </c>
      <c r="F43" s="10">
        <v>1.0792904563402534</v>
      </c>
    </row>
    <row r="44" spans="1:6" x14ac:dyDescent="0.2">
      <c r="A44" s="10" t="s">
        <v>1323</v>
      </c>
      <c r="B44" s="10" t="s">
        <v>1324</v>
      </c>
      <c r="C44" s="10" t="s">
        <v>284</v>
      </c>
      <c r="D44" s="27">
        <v>6200000</v>
      </c>
      <c r="E44" s="10">
        <v>6057.4</v>
      </c>
      <c r="F44" s="10">
        <v>0.8067492223026933</v>
      </c>
    </row>
    <row r="45" spans="1:6" x14ac:dyDescent="0.2">
      <c r="A45" s="10" t="s">
        <v>1707</v>
      </c>
      <c r="B45" s="10" t="s">
        <v>1708</v>
      </c>
      <c r="C45" s="10" t="s">
        <v>388</v>
      </c>
      <c r="D45" s="27">
        <v>4500000</v>
      </c>
      <c r="E45" s="10">
        <v>4704.75</v>
      </c>
      <c r="F45" s="10">
        <v>0.62659778182530401</v>
      </c>
    </row>
    <row r="46" spans="1:6" x14ac:dyDescent="0.2">
      <c r="A46" s="10" t="s">
        <v>1559</v>
      </c>
      <c r="B46" s="10" t="s">
        <v>1560</v>
      </c>
      <c r="C46" s="10" t="s">
        <v>1461</v>
      </c>
      <c r="D46" s="27">
        <v>5000000</v>
      </c>
      <c r="E46" s="10">
        <v>4652.5</v>
      </c>
      <c r="F46" s="10">
        <v>0.61963891385136871</v>
      </c>
    </row>
    <row r="47" spans="1:6" x14ac:dyDescent="0.2">
      <c r="A47" s="10" t="s">
        <v>279</v>
      </c>
      <c r="B47" s="10" t="s">
        <v>280</v>
      </c>
      <c r="C47" s="10" t="s">
        <v>281</v>
      </c>
      <c r="D47" s="27">
        <v>2500000</v>
      </c>
      <c r="E47" s="10">
        <v>4648.75</v>
      </c>
      <c r="F47" s="10">
        <v>0.61913947356615806</v>
      </c>
    </row>
    <row r="48" spans="1:6" x14ac:dyDescent="0.2">
      <c r="A48" s="10" t="s">
        <v>733</v>
      </c>
      <c r="B48" s="10" t="s">
        <v>732</v>
      </c>
      <c r="C48" s="10" t="s">
        <v>284</v>
      </c>
      <c r="D48" s="27">
        <v>70000</v>
      </c>
      <c r="E48" s="10">
        <v>4631.4799999999996</v>
      </c>
      <c r="F48" s="10">
        <v>0.61683938457266785</v>
      </c>
    </row>
    <row r="49" spans="1:6" x14ac:dyDescent="0.2">
      <c r="A49" s="11" t="s">
        <v>28</v>
      </c>
      <c r="B49" s="10"/>
      <c r="C49" s="10"/>
      <c r="D49" s="10"/>
      <c r="E49" s="11">
        <f xml:space="preserve"> SUM(E8:E48)</f>
        <v>723493.02377700014</v>
      </c>
      <c r="F49" s="11">
        <f>SUM(F8:F48)</f>
        <v>96.3577499048303</v>
      </c>
    </row>
    <row r="50" spans="1:6" x14ac:dyDescent="0.2">
      <c r="A50" s="10"/>
      <c r="B50" s="10"/>
      <c r="C50" s="10"/>
      <c r="D50" s="10"/>
      <c r="E50" s="10"/>
      <c r="F50" s="10"/>
    </row>
    <row r="51" spans="1:6" x14ac:dyDescent="0.2">
      <c r="A51" s="11" t="s">
        <v>28</v>
      </c>
      <c r="B51" s="10"/>
      <c r="C51" s="10"/>
      <c r="D51" s="10"/>
      <c r="E51" s="11">
        <f>E49</f>
        <v>723493.02377700014</v>
      </c>
      <c r="F51" s="11">
        <f>F49</f>
        <v>96.3577499048303</v>
      </c>
    </row>
    <row r="52" spans="1:6" x14ac:dyDescent="0.2">
      <c r="A52" s="10"/>
      <c r="B52" s="10"/>
      <c r="C52" s="10"/>
      <c r="D52" s="10"/>
      <c r="E52" s="10"/>
      <c r="F52" s="10"/>
    </row>
    <row r="53" spans="1:6" x14ac:dyDescent="0.2">
      <c r="A53" s="11" t="s">
        <v>35</v>
      </c>
      <c r="B53" s="10"/>
      <c r="C53" s="10"/>
      <c r="D53" s="10"/>
      <c r="E53" s="11">
        <v>27347.4893022</v>
      </c>
      <c r="F53" s="11">
        <v>3.64</v>
      </c>
    </row>
    <row r="54" spans="1:6" x14ac:dyDescent="0.2">
      <c r="A54" s="10"/>
      <c r="B54" s="10"/>
      <c r="C54" s="10"/>
      <c r="D54" s="10"/>
      <c r="E54" s="10"/>
      <c r="F54" s="10"/>
    </row>
    <row r="55" spans="1:6" x14ac:dyDescent="0.2">
      <c r="A55" s="13" t="s">
        <v>36</v>
      </c>
      <c r="B55" s="7"/>
      <c r="C55" s="7"/>
      <c r="D55" s="7"/>
      <c r="E55" s="13">
        <f>E51+E53</f>
        <v>750840.51307920017</v>
      </c>
      <c r="F55" s="13">
        <f>F51+F53</f>
        <v>99.9977499048303</v>
      </c>
    </row>
    <row r="57" spans="1:6" x14ac:dyDescent="0.2">
      <c r="A57" s="17" t="s">
        <v>38</v>
      </c>
    </row>
    <row r="58" spans="1:6" x14ac:dyDescent="0.2">
      <c r="A58" s="17" t="s">
        <v>39</v>
      </c>
    </row>
    <row r="59" spans="1:6" x14ac:dyDescent="0.2">
      <c r="A59" s="17" t="s">
        <v>40</v>
      </c>
    </row>
    <row r="60" spans="1:6" x14ac:dyDescent="0.2">
      <c r="A60" s="2" t="s">
        <v>710</v>
      </c>
      <c r="B60" s="14">
        <v>43.066499999999998</v>
      </c>
    </row>
    <row r="61" spans="1:6" x14ac:dyDescent="0.2">
      <c r="A61" s="2" t="s">
        <v>709</v>
      </c>
      <c r="B61" s="14">
        <v>477.66680000000002</v>
      </c>
    </row>
    <row r="62" spans="1:6" x14ac:dyDescent="0.2">
      <c r="A62" s="2" t="s">
        <v>706</v>
      </c>
      <c r="B62" s="14">
        <v>40.612499999999997</v>
      </c>
    </row>
    <row r="63" spans="1:6" x14ac:dyDescent="0.2">
      <c r="A63" s="2" t="s">
        <v>705</v>
      </c>
      <c r="B63" s="14">
        <v>456.7996</v>
      </c>
    </row>
    <row r="65" spans="1:2" x14ac:dyDescent="0.2">
      <c r="A65" s="17" t="s">
        <v>41</v>
      </c>
    </row>
    <row r="66" spans="1:2" x14ac:dyDescent="0.2">
      <c r="A66" s="2" t="s">
        <v>710</v>
      </c>
      <c r="B66" s="14">
        <v>40.787599999999998</v>
      </c>
    </row>
    <row r="67" spans="1:2" x14ac:dyDescent="0.2">
      <c r="A67" s="2" t="s">
        <v>709</v>
      </c>
      <c r="B67" s="14">
        <v>452.39240000000001</v>
      </c>
    </row>
    <row r="68" spans="1:2" x14ac:dyDescent="0.2">
      <c r="A68" s="2" t="s">
        <v>706</v>
      </c>
      <c r="B68" s="14">
        <v>38.297499999999999</v>
      </c>
    </row>
    <row r="69" spans="1:2" x14ac:dyDescent="0.2">
      <c r="A69" s="2" t="s">
        <v>705</v>
      </c>
      <c r="B69" s="14">
        <v>430.75959999999998</v>
      </c>
    </row>
    <row r="71" spans="1:2" x14ac:dyDescent="0.2">
      <c r="A71" s="17" t="s">
        <v>46</v>
      </c>
      <c r="B71" s="21" t="s">
        <v>47</v>
      </c>
    </row>
    <row r="73" spans="1:2" x14ac:dyDescent="0.2">
      <c r="A73" s="17" t="s">
        <v>1342</v>
      </c>
      <c r="B73" s="20">
        <v>9.0596418171459872E-2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workbookViewId="0">
      <selection sqref="A1:E1"/>
    </sheetView>
  </sheetViews>
  <sheetFormatPr defaultRowHeight="11.25" x14ac:dyDescent="0.2"/>
  <cols>
    <col min="1" max="1" width="49.5703125" style="2" customWidth="1"/>
    <col min="2" max="2" width="38.140625" style="2" bestFit="1" customWidth="1"/>
    <col min="3" max="3" width="9" style="2" bestFit="1" customWidth="1"/>
    <col min="4" max="4" width="23" style="2" bestFit="1" customWidth="1"/>
    <col min="5" max="5" width="13.5703125" style="2" bestFit="1" customWidth="1"/>
    <col min="6" max="16384" width="9.140625" style="3"/>
  </cols>
  <sheetData>
    <row r="1" spans="1:5" x14ac:dyDescent="0.2">
      <c r="A1" s="51" t="s">
        <v>1343</v>
      </c>
      <c r="B1" s="51"/>
      <c r="C1" s="51"/>
      <c r="D1" s="51"/>
      <c r="E1" s="51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1344</v>
      </c>
      <c r="B5" s="10"/>
      <c r="C5" s="10"/>
      <c r="D5" s="11"/>
      <c r="E5" s="11"/>
    </row>
    <row r="6" spans="1:5" x14ac:dyDescent="0.2">
      <c r="A6" s="10" t="s">
        <v>1345</v>
      </c>
      <c r="B6" s="10" t="s">
        <v>1346</v>
      </c>
      <c r="C6" s="27">
        <v>2356288.798</v>
      </c>
      <c r="D6" s="11">
        <v>71996.309325800001</v>
      </c>
      <c r="E6" s="11">
        <v>99.416577104087835</v>
      </c>
    </row>
    <row r="7" spans="1:5" x14ac:dyDescent="0.2">
      <c r="A7" s="60"/>
      <c r="B7" s="10"/>
      <c r="C7" s="10"/>
      <c r="D7" s="10"/>
      <c r="E7" s="10"/>
    </row>
    <row r="8" spans="1:5" x14ac:dyDescent="0.2">
      <c r="A8" s="11" t="s">
        <v>35</v>
      </c>
      <c r="B8" s="10"/>
      <c r="C8" s="10"/>
      <c r="D8" s="11">
        <v>422.5079609999957</v>
      </c>
      <c r="E8" s="11">
        <v>0.58342289591217555</v>
      </c>
    </row>
    <row r="9" spans="1:5" x14ac:dyDescent="0.2">
      <c r="A9" s="10"/>
      <c r="B9" s="10"/>
      <c r="C9" s="10"/>
      <c r="D9" s="10"/>
      <c r="E9" s="10"/>
    </row>
    <row r="10" spans="1:5" x14ac:dyDescent="0.2">
      <c r="A10" s="13" t="s">
        <v>36</v>
      </c>
      <c r="B10" s="7"/>
      <c r="C10" s="7"/>
      <c r="D10" s="13">
        <f>SUM(D6:D8)</f>
        <v>72418.817286799997</v>
      </c>
      <c r="E10" s="13">
        <f>SUM(E6:E8)</f>
        <v>100.00000000000001</v>
      </c>
    </row>
    <row r="12" spans="1:5" x14ac:dyDescent="0.2">
      <c r="A12" s="17" t="s">
        <v>38</v>
      </c>
    </row>
    <row r="13" spans="1:5" x14ac:dyDescent="0.2">
      <c r="A13" s="17" t="s">
        <v>39</v>
      </c>
    </row>
    <row r="14" spans="1:5" x14ac:dyDescent="0.2">
      <c r="A14" s="17" t="s">
        <v>40</v>
      </c>
    </row>
    <row r="15" spans="1:5" x14ac:dyDescent="0.2">
      <c r="A15" s="2" t="s">
        <v>710</v>
      </c>
      <c r="B15" s="14">
        <v>28.052299999999999</v>
      </c>
    </row>
    <row r="16" spans="1:5" x14ac:dyDescent="0.2">
      <c r="A16" s="2" t="s">
        <v>709</v>
      </c>
      <c r="B16" s="14">
        <v>28.052299999999999</v>
      </c>
    </row>
    <row r="17" spans="1:2" x14ac:dyDescent="0.2">
      <c r="A17" s="2" t="s">
        <v>706</v>
      </c>
      <c r="B17" s="14">
        <v>26.607500000000002</v>
      </c>
    </row>
    <row r="18" spans="1:2" x14ac:dyDescent="0.2">
      <c r="A18" s="2" t="s">
        <v>705</v>
      </c>
      <c r="B18" s="14">
        <v>26.607500000000002</v>
      </c>
    </row>
    <row r="20" spans="1:2" x14ac:dyDescent="0.2">
      <c r="A20" s="17" t="s">
        <v>41</v>
      </c>
    </row>
    <row r="21" spans="1:2" x14ac:dyDescent="0.2">
      <c r="A21" s="2" t="s">
        <v>710</v>
      </c>
      <c r="B21" s="14">
        <v>31.363499999999998</v>
      </c>
    </row>
    <row r="22" spans="1:2" x14ac:dyDescent="0.2">
      <c r="A22" s="2" t="s">
        <v>709</v>
      </c>
      <c r="B22" s="14">
        <v>31.363499999999998</v>
      </c>
    </row>
    <row r="23" spans="1:2" x14ac:dyDescent="0.2">
      <c r="A23" s="2" t="s">
        <v>706</v>
      </c>
      <c r="B23" s="14">
        <v>29.611599999999999</v>
      </c>
    </row>
    <row r="24" spans="1:2" x14ac:dyDescent="0.2">
      <c r="A24" s="2" t="s">
        <v>705</v>
      </c>
      <c r="B24" s="14">
        <v>29.611599999999999</v>
      </c>
    </row>
    <row r="26" spans="1:2" x14ac:dyDescent="0.2">
      <c r="A26" s="17" t="s">
        <v>46</v>
      </c>
      <c r="B26" s="21" t="s">
        <v>47</v>
      </c>
    </row>
    <row r="27" spans="1:2" x14ac:dyDescent="0.2">
      <c r="A27" s="17"/>
      <c r="B27" s="21"/>
    </row>
    <row r="28" spans="1:2" x14ac:dyDescent="0.2">
      <c r="A28" s="17" t="s">
        <v>1342</v>
      </c>
      <c r="B28" s="20">
        <v>7.597320180572846E-2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showGridLines="0" workbookViewId="0">
      <selection sqref="A1:F1"/>
    </sheetView>
  </sheetViews>
  <sheetFormatPr defaultRowHeight="11.25" x14ac:dyDescent="0.2"/>
  <cols>
    <col min="1" max="1" width="49.28515625" style="2" customWidth="1"/>
    <col min="2" max="2" width="27" style="2" bestFit="1" customWidth="1"/>
    <col min="3" max="3" width="11.7109375" style="2" bestFit="1" customWidth="1"/>
    <col min="4" max="4" width="16.42578125" style="2" bestFit="1" customWidth="1"/>
    <col min="5" max="5" width="13.5703125" style="2" bestFit="1" customWidth="1"/>
    <col min="6" max="6" width="14.140625" style="2" bestFit="1" customWidth="1"/>
    <col min="7" max="16384" width="9.140625" style="3"/>
  </cols>
  <sheetData>
    <row r="1" spans="1:5" x14ac:dyDescent="0.2">
      <c r="A1" s="51" t="s">
        <v>1718</v>
      </c>
      <c r="B1" s="51"/>
      <c r="C1" s="51"/>
      <c r="D1" s="51"/>
      <c r="E1" s="51"/>
    </row>
    <row r="3" spans="1:5" s="1" customFormat="1" ht="22.5" x14ac:dyDescent="0.2">
      <c r="A3" s="5" t="s">
        <v>0</v>
      </c>
      <c r="B3" s="5" t="s">
        <v>1</v>
      </c>
      <c r="C3" s="5" t="s">
        <v>3</v>
      </c>
      <c r="D3" s="32" t="s">
        <v>4</v>
      </c>
      <c r="E3" s="5" t="s">
        <v>5</v>
      </c>
    </row>
    <row r="4" spans="1:5" x14ac:dyDescent="0.2">
      <c r="A4" s="7"/>
      <c r="B4" s="7"/>
      <c r="C4" s="7"/>
      <c r="D4" s="30"/>
      <c r="E4" s="7"/>
    </row>
    <row r="5" spans="1:5" x14ac:dyDescent="0.2">
      <c r="A5" s="11" t="s">
        <v>1626</v>
      </c>
      <c r="B5" s="10"/>
      <c r="C5" s="10"/>
      <c r="D5" s="10"/>
      <c r="E5" s="10"/>
    </row>
    <row r="6" spans="1:5" x14ac:dyDescent="0.2">
      <c r="A6" s="10" t="s">
        <v>1589</v>
      </c>
      <c r="B6" s="10" t="s">
        <v>1590</v>
      </c>
      <c r="C6" s="27">
        <v>1344427.7</v>
      </c>
      <c r="D6" s="10">
        <v>53379.379191699998</v>
      </c>
      <c r="E6" s="10">
        <v>60.061822644329098</v>
      </c>
    </row>
    <row r="7" spans="1:5" x14ac:dyDescent="0.2">
      <c r="A7" s="10" t="s">
        <v>1591</v>
      </c>
      <c r="B7" s="10" t="s">
        <v>1592</v>
      </c>
      <c r="C7" s="27">
        <v>7881267.6799999997</v>
      </c>
      <c r="D7" s="10">
        <v>35654.256017</v>
      </c>
      <c r="E7" s="10">
        <v>40.117731487996302</v>
      </c>
    </row>
    <row r="8" spans="1:5" x14ac:dyDescent="0.2">
      <c r="A8" s="11" t="s">
        <v>28</v>
      </c>
      <c r="B8" s="10"/>
      <c r="C8" s="10"/>
      <c r="D8" s="11">
        <f>SUM(D6:D7)</f>
        <v>89033.635208699998</v>
      </c>
      <c r="E8" s="11">
        <f>SUM(E6:E7)</f>
        <v>100.17955413232539</v>
      </c>
    </row>
    <row r="9" spans="1:5" x14ac:dyDescent="0.2">
      <c r="A9" s="10"/>
      <c r="B9" s="10"/>
      <c r="C9" s="10"/>
      <c r="D9" s="10"/>
      <c r="E9" s="10"/>
    </row>
    <row r="10" spans="1:5" x14ac:dyDescent="0.2">
      <c r="A10" s="11" t="s">
        <v>28</v>
      </c>
      <c r="B10" s="10"/>
      <c r="C10" s="10"/>
      <c r="D10" s="11">
        <f>D8</f>
        <v>89033.635208699998</v>
      </c>
      <c r="E10" s="11">
        <f>E8</f>
        <v>100.17955413232539</v>
      </c>
    </row>
    <row r="11" spans="1:5" x14ac:dyDescent="0.2">
      <c r="A11" s="10"/>
      <c r="B11" s="10"/>
      <c r="C11" s="10"/>
      <c r="D11" s="10"/>
      <c r="E11" s="10"/>
    </row>
    <row r="12" spans="1:5" x14ac:dyDescent="0.2">
      <c r="A12" s="11" t="s">
        <v>35</v>
      </c>
      <c r="B12" s="10"/>
      <c r="C12" s="10"/>
      <c r="D12" s="11">
        <v>-159.577044</v>
      </c>
      <c r="E12" s="11">
        <v>-0.18</v>
      </c>
    </row>
    <row r="13" spans="1:5" x14ac:dyDescent="0.2">
      <c r="A13" s="10"/>
      <c r="B13" s="10"/>
      <c r="C13" s="10"/>
      <c r="D13" s="10"/>
      <c r="E13" s="10"/>
    </row>
    <row r="14" spans="1:5" x14ac:dyDescent="0.2">
      <c r="A14" s="13" t="s">
        <v>36</v>
      </c>
      <c r="B14" s="7"/>
      <c r="C14" s="7"/>
      <c r="D14" s="13">
        <f>D10+D12</f>
        <v>88874.058164699993</v>
      </c>
      <c r="E14" s="13">
        <f>E10+E12</f>
        <v>99.999554132325386</v>
      </c>
    </row>
    <row r="16" spans="1:5" x14ac:dyDescent="0.2">
      <c r="A16" s="17" t="s">
        <v>38</v>
      </c>
    </row>
    <row r="17" spans="1:4" x14ac:dyDescent="0.2">
      <c r="A17" s="17" t="s">
        <v>39</v>
      </c>
    </row>
    <row r="18" spans="1:4" x14ac:dyDescent="0.2">
      <c r="A18" s="17" t="s">
        <v>807</v>
      </c>
    </row>
    <row r="19" spans="1:4" x14ac:dyDescent="0.2">
      <c r="A19" s="2" t="s">
        <v>710</v>
      </c>
      <c r="B19" s="3">
        <v>40.968600000000002</v>
      </c>
    </row>
    <row r="20" spans="1:4" x14ac:dyDescent="0.2">
      <c r="A20" s="2" t="s">
        <v>709</v>
      </c>
      <c r="B20" s="3">
        <v>82.354200000000006</v>
      </c>
    </row>
    <row r="21" spans="1:4" x14ac:dyDescent="0.2">
      <c r="A21" s="2" t="s">
        <v>706</v>
      </c>
      <c r="B21" s="14">
        <v>38.494999999999997</v>
      </c>
    </row>
    <row r="22" spans="1:4" x14ac:dyDescent="0.2">
      <c r="A22" s="2" t="s">
        <v>705</v>
      </c>
      <c r="B22" s="3">
        <v>78.241900000000001</v>
      </c>
    </row>
    <row r="24" spans="1:4" x14ac:dyDescent="0.2">
      <c r="A24" s="17" t="s">
        <v>41</v>
      </c>
    </row>
    <row r="25" spans="1:4" x14ac:dyDescent="0.2">
      <c r="A25" s="2" t="s">
        <v>710</v>
      </c>
      <c r="B25" s="14">
        <v>39.012500000000003</v>
      </c>
    </row>
    <row r="26" spans="1:4" x14ac:dyDescent="0.2">
      <c r="A26" s="2" t="s">
        <v>709</v>
      </c>
      <c r="B26" s="14">
        <v>83.579700000000003</v>
      </c>
    </row>
    <row r="27" spans="1:4" x14ac:dyDescent="0.2">
      <c r="A27" s="2" t="s">
        <v>706</v>
      </c>
      <c r="B27" s="14">
        <v>36.289000000000001</v>
      </c>
    </row>
    <row r="28" spans="1:4" x14ac:dyDescent="0.2">
      <c r="A28" s="2" t="s">
        <v>705</v>
      </c>
      <c r="B28" s="14">
        <v>78.952699999999993</v>
      </c>
    </row>
    <row r="30" spans="1:4" x14ac:dyDescent="0.2">
      <c r="A30" s="17" t="s">
        <v>46</v>
      </c>
      <c r="B30" s="21"/>
    </row>
    <row r="31" spans="1:4" x14ac:dyDescent="0.2">
      <c r="A31" s="36" t="s">
        <v>761</v>
      </c>
      <c r="B31" s="37"/>
      <c r="C31" s="53" t="s">
        <v>762</v>
      </c>
      <c r="D31" s="54"/>
    </row>
    <row r="32" spans="1:4" x14ac:dyDescent="0.2">
      <c r="A32" s="55"/>
      <c r="B32" s="56"/>
      <c r="C32" s="38" t="s">
        <v>763</v>
      </c>
      <c r="D32" s="38" t="s">
        <v>764</v>
      </c>
    </row>
    <row r="33" spans="1:4" x14ac:dyDescent="0.2">
      <c r="A33" s="39" t="s">
        <v>706</v>
      </c>
      <c r="B33" s="40"/>
      <c r="C33" s="41">
        <v>1.2245485899999999</v>
      </c>
      <c r="D33" s="41">
        <v>1.1339380970000001</v>
      </c>
    </row>
    <row r="34" spans="1:4" x14ac:dyDescent="0.2">
      <c r="A34" s="39" t="s">
        <v>710</v>
      </c>
      <c r="B34" s="40"/>
      <c r="C34" s="41">
        <v>1.2245485899999999</v>
      </c>
      <c r="D34" s="41">
        <v>1.1339380970000001</v>
      </c>
    </row>
    <row r="36" spans="1:4" x14ac:dyDescent="0.2">
      <c r="A36" s="17" t="s">
        <v>1342</v>
      </c>
      <c r="B36" s="20">
        <v>0.30623554616707321</v>
      </c>
    </row>
  </sheetData>
  <mergeCells count="3">
    <mergeCell ref="A1:E1"/>
    <mergeCell ref="C31:D31"/>
    <mergeCell ref="A32:B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workbookViewId="0">
      <selection sqref="A1:F1"/>
    </sheetView>
  </sheetViews>
  <sheetFormatPr defaultRowHeight="11.25" x14ac:dyDescent="0.2"/>
  <cols>
    <col min="1" max="1" width="49.5703125" style="2" customWidth="1"/>
    <col min="2" max="2" width="33.42578125" style="2" bestFit="1" customWidth="1"/>
    <col min="3" max="3" width="7.42578125" style="2" bestFit="1" customWidth="1"/>
    <col min="4" max="4" width="23" style="2" bestFit="1" customWidth="1"/>
    <col min="5" max="5" width="13.5703125" style="2" bestFit="1" customWidth="1"/>
    <col min="6" max="16384" width="9.140625" style="3"/>
  </cols>
  <sheetData>
    <row r="1" spans="1:5" x14ac:dyDescent="0.2">
      <c r="A1" s="51" t="s">
        <v>1719</v>
      </c>
      <c r="B1" s="51"/>
      <c r="C1" s="51"/>
      <c r="D1" s="51"/>
      <c r="E1" s="51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1344</v>
      </c>
      <c r="B5" s="10"/>
      <c r="C5" s="10"/>
      <c r="D5" s="11"/>
      <c r="E5" s="11"/>
    </row>
    <row r="6" spans="1:5" x14ac:dyDescent="0.2">
      <c r="A6" s="10" t="s">
        <v>1720</v>
      </c>
      <c r="B6" s="73" t="s">
        <v>1721</v>
      </c>
      <c r="C6" s="27">
        <v>70701.756999999998</v>
      </c>
      <c r="D6" s="10">
        <v>1798.9092175999999</v>
      </c>
      <c r="E6" s="10">
        <v>98.717338282403475</v>
      </c>
    </row>
    <row r="7" spans="1:5" x14ac:dyDescent="0.2">
      <c r="A7" s="11" t="s">
        <v>28</v>
      </c>
      <c r="B7" s="10"/>
      <c r="C7" s="10"/>
      <c r="D7" s="11">
        <f>SUM(D6)</f>
        <v>1798.9092175999999</v>
      </c>
      <c r="E7" s="11">
        <f>SUM(E6)</f>
        <v>98.717338282403475</v>
      </c>
    </row>
    <row r="8" spans="1:5" x14ac:dyDescent="0.2">
      <c r="A8" s="10"/>
      <c r="B8" s="10"/>
      <c r="C8" s="10"/>
      <c r="D8" s="10"/>
      <c r="E8" s="10"/>
    </row>
    <row r="9" spans="1:5" x14ac:dyDescent="0.2">
      <c r="A9" s="11" t="s">
        <v>35</v>
      </c>
      <c r="B9" s="10"/>
      <c r="C9" s="10"/>
      <c r="D9" s="11">
        <v>23.37372570000025</v>
      </c>
      <c r="E9" s="11">
        <v>1.2826617175965227</v>
      </c>
    </row>
    <row r="10" spans="1:5" x14ac:dyDescent="0.2">
      <c r="A10" s="10"/>
      <c r="B10" s="10"/>
      <c r="C10" s="10"/>
      <c r="D10" s="10"/>
      <c r="E10" s="10"/>
    </row>
    <row r="11" spans="1:5" x14ac:dyDescent="0.2">
      <c r="A11" s="13" t="s">
        <v>36</v>
      </c>
      <c r="B11" s="7"/>
      <c r="C11" s="7"/>
      <c r="D11" s="13">
        <f>D7+D9</f>
        <v>1822.2829433000002</v>
      </c>
      <c r="E11" s="13">
        <f>E7+E9</f>
        <v>100</v>
      </c>
    </row>
    <row r="13" spans="1:5" x14ac:dyDescent="0.2">
      <c r="A13" s="17" t="s">
        <v>38</v>
      </c>
    </row>
    <row r="14" spans="1:5" x14ac:dyDescent="0.2">
      <c r="A14" s="17" t="s">
        <v>39</v>
      </c>
    </row>
    <row r="15" spans="1:5" x14ac:dyDescent="0.2">
      <c r="A15" s="17" t="s">
        <v>40</v>
      </c>
    </row>
    <row r="16" spans="1:5" x14ac:dyDescent="0.2">
      <c r="A16" s="2" t="s">
        <v>710</v>
      </c>
      <c r="B16" s="14">
        <v>10.875299999999999</v>
      </c>
    </row>
    <row r="17" spans="1:2" x14ac:dyDescent="0.2">
      <c r="A17" s="2" t="s">
        <v>709</v>
      </c>
      <c r="B17" s="14">
        <v>10.875299999999999</v>
      </c>
    </row>
    <row r="18" spans="1:2" x14ac:dyDescent="0.2">
      <c r="A18" s="2" t="s">
        <v>706</v>
      </c>
      <c r="B18" s="14">
        <v>10.3063</v>
      </c>
    </row>
    <row r="19" spans="1:2" x14ac:dyDescent="0.2">
      <c r="A19" s="2" t="s">
        <v>705</v>
      </c>
      <c r="B19" s="14">
        <v>10.3063</v>
      </c>
    </row>
    <row r="21" spans="1:2" x14ac:dyDescent="0.2">
      <c r="A21" s="17" t="s">
        <v>41</v>
      </c>
    </row>
    <row r="22" spans="1:2" x14ac:dyDescent="0.2">
      <c r="A22" s="2" t="s">
        <v>710</v>
      </c>
      <c r="B22" s="14">
        <v>10.495799999999999</v>
      </c>
    </row>
    <row r="23" spans="1:2" x14ac:dyDescent="0.2">
      <c r="A23" s="2" t="s">
        <v>709</v>
      </c>
      <c r="B23" s="14">
        <v>10.495799999999999</v>
      </c>
    </row>
    <row r="24" spans="1:2" x14ac:dyDescent="0.2">
      <c r="A24" s="2" t="s">
        <v>706</v>
      </c>
      <c r="B24" s="14">
        <v>9.8956</v>
      </c>
    </row>
    <row r="25" spans="1:2" x14ac:dyDescent="0.2">
      <c r="A25" s="2" t="s">
        <v>705</v>
      </c>
      <c r="B25" s="14">
        <v>9.8956</v>
      </c>
    </row>
    <row r="27" spans="1:2" x14ac:dyDescent="0.2">
      <c r="A27" s="17" t="s">
        <v>46</v>
      </c>
      <c r="B27" s="21" t="s">
        <v>47</v>
      </c>
    </row>
    <row r="28" spans="1:2" x14ac:dyDescent="0.2">
      <c r="A28" s="17"/>
      <c r="B28" s="21"/>
    </row>
    <row r="29" spans="1:2" x14ac:dyDescent="0.2">
      <c r="A29" s="17" t="s">
        <v>1342</v>
      </c>
      <c r="B29" s="20">
        <v>2.8886475825729761E-2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showGridLines="0" workbookViewId="0">
      <selection sqref="A1:F1"/>
    </sheetView>
  </sheetViews>
  <sheetFormatPr defaultRowHeight="11.25" x14ac:dyDescent="0.2"/>
  <cols>
    <col min="1" max="1" width="49.140625" style="2" customWidth="1"/>
    <col min="2" max="2" width="28" style="2" bestFit="1" customWidth="1"/>
    <col min="3" max="3" width="18.85546875" style="2" bestFit="1" customWidth="1"/>
    <col min="4" max="4" width="9" style="2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51" t="s">
        <v>1722</v>
      </c>
      <c r="B1" s="51"/>
      <c r="C1" s="51"/>
      <c r="D1" s="51"/>
      <c r="E1" s="51"/>
      <c r="F1" s="51"/>
    </row>
    <row r="3" spans="1:6" s="1" customFormat="1" x14ac:dyDescent="0.2">
      <c r="A3" s="5" t="s">
        <v>0</v>
      </c>
      <c r="B3" s="5" t="s">
        <v>1</v>
      </c>
      <c r="C3" s="5" t="s">
        <v>1292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270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335</v>
      </c>
      <c r="B8" s="10" t="s">
        <v>336</v>
      </c>
      <c r="C8" s="10" t="s">
        <v>273</v>
      </c>
      <c r="D8" s="27">
        <v>3000000</v>
      </c>
      <c r="E8" s="10">
        <v>10650</v>
      </c>
      <c r="F8" s="10">
        <v>9.757249273813839</v>
      </c>
    </row>
    <row r="9" spans="1:6" x14ac:dyDescent="0.2">
      <c r="A9" s="10" t="s">
        <v>313</v>
      </c>
      <c r="B9" s="10" t="s">
        <v>314</v>
      </c>
      <c r="C9" s="10" t="s">
        <v>273</v>
      </c>
      <c r="D9" s="27">
        <v>3768401</v>
      </c>
      <c r="E9" s="10">
        <v>10604.280414000001</v>
      </c>
      <c r="F9" s="10">
        <v>9.7153621942553823</v>
      </c>
    </row>
    <row r="10" spans="1:6" x14ac:dyDescent="0.2">
      <c r="A10" s="10" t="s">
        <v>271</v>
      </c>
      <c r="B10" s="10" t="s">
        <v>272</v>
      </c>
      <c r="C10" s="10" t="s">
        <v>273</v>
      </c>
      <c r="D10" s="27">
        <v>400000</v>
      </c>
      <c r="E10" s="10">
        <v>7647</v>
      </c>
      <c r="F10" s="10">
        <v>7.0059798306905563</v>
      </c>
    </row>
    <row r="11" spans="1:6" x14ac:dyDescent="0.2">
      <c r="A11" s="10" t="s">
        <v>274</v>
      </c>
      <c r="B11" s="10" t="s">
        <v>275</v>
      </c>
      <c r="C11" s="10" t="s">
        <v>273</v>
      </c>
      <c r="D11" s="27">
        <v>1250000</v>
      </c>
      <c r="E11" s="10">
        <v>7280</v>
      </c>
      <c r="F11" s="10">
        <v>6.6697441045412909</v>
      </c>
    </row>
    <row r="12" spans="1:6" x14ac:dyDescent="0.2">
      <c r="A12" s="10" t="s">
        <v>366</v>
      </c>
      <c r="B12" s="10" t="s">
        <v>367</v>
      </c>
      <c r="C12" s="10" t="s">
        <v>317</v>
      </c>
      <c r="D12" s="27">
        <v>4500000</v>
      </c>
      <c r="E12" s="10">
        <v>6230.25</v>
      </c>
      <c r="F12" s="10">
        <v>5.7079908251810956</v>
      </c>
    </row>
    <row r="13" spans="1:6" x14ac:dyDescent="0.2">
      <c r="A13" s="10" t="s">
        <v>290</v>
      </c>
      <c r="B13" s="10" t="s">
        <v>291</v>
      </c>
      <c r="C13" s="10" t="s">
        <v>292</v>
      </c>
      <c r="D13" s="27">
        <v>2000000</v>
      </c>
      <c r="E13" s="10">
        <v>5847</v>
      </c>
      <c r="F13" s="10">
        <v>5.3568672773699078</v>
      </c>
    </row>
    <row r="14" spans="1:6" x14ac:dyDescent="0.2">
      <c r="A14" s="10" t="s">
        <v>315</v>
      </c>
      <c r="B14" s="10" t="s">
        <v>316</v>
      </c>
      <c r="C14" s="10" t="s">
        <v>317</v>
      </c>
      <c r="D14" s="27">
        <v>1500000</v>
      </c>
      <c r="E14" s="10">
        <v>4126.5</v>
      </c>
      <c r="F14" s="10">
        <v>3.7805905284875871</v>
      </c>
    </row>
    <row r="15" spans="1:6" x14ac:dyDescent="0.2">
      <c r="A15" s="10" t="s">
        <v>720</v>
      </c>
      <c r="B15" s="10" t="s">
        <v>719</v>
      </c>
      <c r="C15" s="10" t="s">
        <v>289</v>
      </c>
      <c r="D15" s="27">
        <v>1000000</v>
      </c>
      <c r="E15" s="10">
        <v>3742.5</v>
      </c>
      <c r="F15" s="10">
        <v>3.4287798504458489</v>
      </c>
    </row>
    <row r="16" spans="1:6" x14ac:dyDescent="0.2">
      <c r="A16" s="10" t="s">
        <v>368</v>
      </c>
      <c r="B16" s="10" t="s">
        <v>369</v>
      </c>
      <c r="C16" s="10" t="s">
        <v>281</v>
      </c>
      <c r="D16" s="27">
        <v>2250000</v>
      </c>
      <c r="E16" s="10">
        <v>3592.125</v>
      </c>
      <c r="F16" s="10">
        <v>3.2910102392205203</v>
      </c>
    </row>
    <row r="17" spans="1:6" x14ac:dyDescent="0.2">
      <c r="A17" s="10" t="s">
        <v>370</v>
      </c>
      <c r="B17" s="10" t="s">
        <v>371</v>
      </c>
      <c r="C17" s="10" t="s">
        <v>289</v>
      </c>
      <c r="D17" s="27">
        <v>1500000</v>
      </c>
      <c r="E17" s="10">
        <v>3385.5</v>
      </c>
      <c r="F17" s="10">
        <v>3.1017058607039205</v>
      </c>
    </row>
    <row r="18" spans="1:6" x14ac:dyDescent="0.2">
      <c r="A18" s="10" t="s">
        <v>1602</v>
      </c>
      <c r="B18" s="10" t="s">
        <v>1603</v>
      </c>
      <c r="C18" s="10" t="s">
        <v>295</v>
      </c>
      <c r="D18" s="27">
        <v>90339</v>
      </c>
      <c r="E18" s="10">
        <v>3161.3229660000002</v>
      </c>
      <c r="F18" s="10">
        <v>2.8963207712952599</v>
      </c>
    </row>
    <row r="19" spans="1:6" x14ac:dyDescent="0.2">
      <c r="A19" s="10" t="s">
        <v>1644</v>
      </c>
      <c r="B19" s="10" t="s">
        <v>1645</v>
      </c>
      <c r="C19" s="10" t="s">
        <v>322</v>
      </c>
      <c r="D19" s="27">
        <v>1000000</v>
      </c>
      <c r="E19" s="10">
        <v>3082.5</v>
      </c>
      <c r="F19" s="10">
        <v>2.8241052475616111</v>
      </c>
    </row>
    <row r="20" spans="1:6" x14ac:dyDescent="0.2">
      <c r="A20" s="10" t="s">
        <v>1604</v>
      </c>
      <c r="B20" s="10" t="s">
        <v>1605</v>
      </c>
      <c r="C20" s="10" t="s">
        <v>284</v>
      </c>
      <c r="D20" s="27">
        <v>100000</v>
      </c>
      <c r="E20" s="10">
        <v>2762.35</v>
      </c>
      <c r="F20" s="10">
        <v>2.5307922564807193</v>
      </c>
    </row>
    <row r="21" spans="1:6" x14ac:dyDescent="0.2">
      <c r="A21" s="10" t="s">
        <v>1549</v>
      </c>
      <c r="B21" s="10" t="s">
        <v>1550</v>
      </c>
      <c r="C21" s="10" t="s">
        <v>301</v>
      </c>
      <c r="D21" s="27">
        <v>46923</v>
      </c>
      <c r="E21" s="10">
        <v>2717.4047759999999</v>
      </c>
      <c r="F21" s="10">
        <v>2.4896146269750474</v>
      </c>
    </row>
    <row r="22" spans="1:6" x14ac:dyDescent="0.2">
      <c r="A22" s="10" t="s">
        <v>1423</v>
      </c>
      <c r="B22" s="10" t="s">
        <v>1424</v>
      </c>
      <c r="C22" s="10" t="s">
        <v>322</v>
      </c>
      <c r="D22" s="27">
        <v>48000</v>
      </c>
      <c r="E22" s="10">
        <v>2414.2800000000002</v>
      </c>
      <c r="F22" s="10">
        <v>2.2118996973505425</v>
      </c>
    </row>
    <row r="23" spans="1:6" x14ac:dyDescent="0.2">
      <c r="A23" s="10" t="s">
        <v>1723</v>
      </c>
      <c r="B23" s="10" t="s">
        <v>1724</v>
      </c>
      <c r="C23" s="10" t="s">
        <v>310</v>
      </c>
      <c r="D23" s="27">
        <v>3500000</v>
      </c>
      <c r="E23" s="10">
        <v>2387</v>
      </c>
      <c r="F23" s="10">
        <v>2.1869064804313272</v>
      </c>
    </row>
    <row r="24" spans="1:6" x14ac:dyDescent="0.2">
      <c r="A24" s="10" t="s">
        <v>1427</v>
      </c>
      <c r="B24" s="10" t="s">
        <v>1428</v>
      </c>
      <c r="C24" s="10" t="s">
        <v>1335</v>
      </c>
      <c r="D24" s="27">
        <v>500000</v>
      </c>
      <c r="E24" s="10">
        <v>2238</v>
      </c>
      <c r="F24" s="10">
        <v>2.0503966079620071</v>
      </c>
    </row>
    <row r="25" spans="1:6" x14ac:dyDescent="0.2">
      <c r="A25" s="10" t="s">
        <v>1354</v>
      </c>
      <c r="B25" s="10" t="s">
        <v>1355</v>
      </c>
      <c r="C25" s="10" t="s">
        <v>322</v>
      </c>
      <c r="D25" s="27">
        <v>125000</v>
      </c>
      <c r="E25" s="10">
        <v>2230.375</v>
      </c>
      <c r="F25" s="10">
        <v>2.0434107839514124</v>
      </c>
    </row>
    <row r="26" spans="1:6" x14ac:dyDescent="0.2">
      <c r="A26" s="10" t="s">
        <v>1481</v>
      </c>
      <c r="B26" s="10" t="s">
        <v>1482</v>
      </c>
      <c r="C26" s="10" t="s">
        <v>295</v>
      </c>
      <c r="D26" s="27">
        <v>825000</v>
      </c>
      <c r="E26" s="10">
        <v>2204.4</v>
      </c>
      <c r="F26" s="10">
        <v>2.0196131736333549</v>
      </c>
    </row>
    <row r="27" spans="1:6" x14ac:dyDescent="0.2">
      <c r="A27" s="10" t="s">
        <v>1323</v>
      </c>
      <c r="B27" s="10" t="s">
        <v>1324</v>
      </c>
      <c r="C27" s="10" t="s">
        <v>284</v>
      </c>
      <c r="D27" s="27">
        <v>2200000</v>
      </c>
      <c r="E27" s="10">
        <v>2149.4</v>
      </c>
      <c r="F27" s="10">
        <v>1.9692236233930016</v>
      </c>
    </row>
    <row r="28" spans="1:6" x14ac:dyDescent="0.2">
      <c r="A28" s="10" t="s">
        <v>1725</v>
      </c>
      <c r="B28" s="10" t="s">
        <v>1726</v>
      </c>
      <c r="C28" s="10" t="s">
        <v>295</v>
      </c>
      <c r="D28" s="27">
        <v>15000</v>
      </c>
      <c r="E28" s="10">
        <v>2087.6025</v>
      </c>
      <c r="F28" s="10">
        <v>1.912606382829761</v>
      </c>
    </row>
    <row r="29" spans="1:6" x14ac:dyDescent="0.2">
      <c r="A29" s="10" t="s">
        <v>1515</v>
      </c>
      <c r="B29" s="10" t="s">
        <v>1516</v>
      </c>
      <c r="C29" s="10" t="s">
        <v>1335</v>
      </c>
      <c r="D29" s="27">
        <v>517425</v>
      </c>
      <c r="E29" s="10">
        <v>1759.2449999999999</v>
      </c>
      <c r="F29" s="10">
        <v>1.6117738965925472</v>
      </c>
    </row>
    <row r="30" spans="1:6" x14ac:dyDescent="0.2">
      <c r="A30" s="10" t="s">
        <v>1646</v>
      </c>
      <c r="B30" s="10" t="s">
        <v>1647</v>
      </c>
      <c r="C30" s="10" t="s">
        <v>1335</v>
      </c>
      <c r="D30" s="27">
        <v>1475000</v>
      </c>
      <c r="E30" s="10">
        <v>1716.1624999999999</v>
      </c>
      <c r="F30" s="10">
        <v>1.5723028457156378</v>
      </c>
    </row>
    <row r="31" spans="1:6" x14ac:dyDescent="0.2">
      <c r="A31" s="10" t="s">
        <v>747</v>
      </c>
      <c r="B31" s="10" t="s">
        <v>746</v>
      </c>
      <c r="C31" s="10" t="s">
        <v>292</v>
      </c>
      <c r="D31" s="27">
        <v>4000000</v>
      </c>
      <c r="E31" s="10">
        <v>1546</v>
      </c>
      <c r="F31" s="10">
        <v>1.4164044485742906</v>
      </c>
    </row>
    <row r="32" spans="1:6" x14ac:dyDescent="0.2">
      <c r="A32" s="10" t="s">
        <v>308</v>
      </c>
      <c r="B32" s="10" t="s">
        <v>309</v>
      </c>
      <c r="C32" s="10" t="s">
        <v>310</v>
      </c>
      <c r="D32" s="27">
        <v>700000</v>
      </c>
      <c r="E32" s="10">
        <v>1542.8</v>
      </c>
      <c r="F32" s="10">
        <v>1.413472692923943</v>
      </c>
    </row>
    <row r="33" spans="1:6" x14ac:dyDescent="0.2">
      <c r="A33" s="10" t="s">
        <v>1582</v>
      </c>
      <c r="B33" s="10" t="s">
        <v>1583</v>
      </c>
      <c r="C33" s="10" t="s">
        <v>1329</v>
      </c>
      <c r="D33" s="27">
        <v>2000000</v>
      </c>
      <c r="E33" s="10">
        <v>1453</v>
      </c>
      <c r="F33" s="10">
        <v>1.331200299986057</v>
      </c>
    </row>
    <row r="34" spans="1:6" x14ac:dyDescent="0.2">
      <c r="A34" s="10" t="s">
        <v>1477</v>
      </c>
      <c r="B34" s="10" t="s">
        <v>1478</v>
      </c>
      <c r="C34" s="10" t="s">
        <v>322</v>
      </c>
      <c r="D34" s="27">
        <v>250000</v>
      </c>
      <c r="E34" s="10">
        <v>1442.625</v>
      </c>
      <c r="F34" s="10">
        <v>1.3216949984634452</v>
      </c>
    </row>
    <row r="35" spans="1:6" x14ac:dyDescent="0.2">
      <c r="A35" s="10" t="s">
        <v>279</v>
      </c>
      <c r="B35" s="10" t="s">
        <v>280</v>
      </c>
      <c r="C35" s="10" t="s">
        <v>281</v>
      </c>
      <c r="D35" s="27">
        <v>700000</v>
      </c>
      <c r="E35" s="10">
        <v>1301.6500000000001</v>
      </c>
      <c r="F35" s="10">
        <v>1.1925374194610128</v>
      </c>
    </row>
    <row r="36" spans="1:6" x14ac:dyDescent="0.2">
      <c r="A36" s="10" t="s">
        <v>1727</v>
      </c>
      <c r="B36" s="10" t="s">
        <v>1728</v>
      </c>
      <c r="C36" s="10" t="s">
        <v>322</v>
      </c>
      <c r="D36" s="27">
        <v>650000</v>
      </c>
      <c r="E36" s="10">
        <v>1043.9000000000001</v>
      </c>
      <c r="F36" s="10">
        <v>0.95639366356190303</v>
      </c>
    </row>
    <row r="37" spans="1:6" x14ac:dyDescent="0.2">
      <c r="A37" s="10" t="s">
        <v>1729</v>
      </c>
      <c r="B37" s="10" t="s">
        <v>1730</v>
      </c>
      <c r="C37" s="10" t="s">
        <v>1329</v>
      </c>
      <c r="D37" s="27">
        <v>150000</v>
      </c>
      <c r="E37" s="10">
        <v>950.625</v>
      </c>
      <c r="F37" s="10">
        <v>0.87093756722246773</v>
      </c>
    </row>
    <row r="38" spans="1:6" x14ac:dyDescent="0.2">
      <c r="A38" s="10" t="s">
        <v>739</v>
      </c>
      <c r="B38" s="10" t="s">
        <v>738</v>
      </c>
      <c r="C38" s="10" t="s">
        <v>273</v>
      </c>
      <c r="D38" s="27">
        <v>1100000</v>
      </c>
      <c r="E38" s="10">
        <v>810.15</v>
      </c>
      <c r="F38" s="10">
        <v>0.74223807504040207</v>
      </c>
    </row>
    <row r="39" spans="1:6" x14ac:dyDescent="0.2">
      <c r="A39" s="10" t="s">
        <v>1709</v>
      </c>
      <c r="B39" s="10" t="s">
        <v>1710</v>
      </c>
      <c r="C39" s="10" t="s">
        <v>1461</v>
      </c>
      <c r="D39" s="27">
        <v>2000000</v>
      </c>
      <c r="E39" s="10">
        <v>709</v>
      </c>
      <c r="F39" s="10">
        <v>0.64956711128018896</v>
      </c>
    </row>
    <row r="40" spans="1:6" x14ac:dyDescent="0.2">
      <c r="A40" s="10" t="s">
        <v>1479</v>
      </c>
      <c r="B40" s="10" t="s">
        <v>1480</v>
      </c>
      <c r="C40" s="10" t="s">
        <v>393</v>
      </c>
      <c r="D40" s="27">
        <v>100000</v>
      </c>
      <c r="E40" s="10">
        <v>560</v>
      </c>
      <c r="F40" s="10">
        <v>0.51305723881086862</v>
      </c>
    </row>
    <row r="41" spans="1:6" x14ac:dyDescent="0.2">
      <c r="A41" s="10" t="s">
        <v>1731</v>
      </c>
      <c r="B41" s="10" t="s">
        <v>1732</v>
      </c>
      <c r="C41" s="10" t="s">
        <v>334</v>
      </c>
      <c r="D41" s="27">
        <v>400000</v>
      </c>
      <c r="E41" s="10">
        <v>517.79999999999995</v>
      </c>
      <c r="F41" s="10">
        <v>0.47439471117190662</v>
      </c>
    </row>
    <row r="42" spans="1:6" x14ac:dyDescent="0.2">
      <c r="A42" s="11" t="s">
        <v>28</v>
      </c>
      <c r="B42" s="10"/>
      <c r="C42" s="10"/>
      <c r="D42" s="10"/>
      <c r="E42" s="11">
        <f xml:space="preserve"> SUM(E8:E41)</f>
        <v>105892.74815599997</v>
      </c>
      <c r="F42" s="11">
        <f>SUM(F8:F41)</f>
        <v>97.016144605378713</v>
      </c>
    </row>
    <row r="43" spans="1:6" x14ac:dyDescent="0.2">
      <c r="A43" s="10"/>
      <c r="B43" s="10"/>
      <c r="C43" s="10"/>
      <c r="D43" s="10"/>
      <c r="E43" s="10"/>
      <c r="F43" s="10"/>
    </row>
    <row r="44" spans="1:6" x14ac:dyDescent="0.2">
      <c r="A44" s="11" t="s">
        <v>28</v>
      </c>
      <c r="B44" s="10"/>
      <c r="C44" s="10"/>
      <c r="D44" s="10"/>
      <c r="E44" s="11">
        <f>E42</f>
        <v>105892.74815599997</v>
      </c>
      <c r="F44" s="11">
        <f>F42</f>
        <v>97.016144605378713</v>
      </c>
    </row>
    <row r="45" spans="1:6" x14ac:dyDescent="0.2">
      <c r="A45" s="10"/>
      <c r="B45" s="10"/>
      <c r="C45" s="10"/>
      <c r="D45" s="10"/>
      <c r="E45" s="10"/>
      <c r="F45" s="10"/>
    </row>
    <row r="46" spans="1:6" x14ac:dyDescent="0.2">
      <c r="A46" s="11" t="s">
        <v>35</v>
      </c>
      <c r="B46" s="10"/>
      <c r="C46" s="10"/>
      <c r="D46" s="10"/>
      <c r="E46" s="11">
        <v>3256.8666702</v>
      </c>
      <c r="F46" s="11">
        <v>2.98</v>
      </c>
    </row>
    <row r="47" spans="1:6" x14ac:dyDescent="0.2">
      <c r="A47" s="10"/>
      <c r="B47" s="10"/>
      <c r="C47" s="10"/>
      <c r="D47" s="10"/>
      <c r="E47" s="10"/>
      <c r="F47" s="10"/>
    </row>
    <row r="48" spans="1:6" x14ac:dyDescent="0.2">
      <c r="A48" s="13" t="s">
        <v>36</v>
      </c>
      <c r="B48" s="7"/>
      <c r="C48" s="7"/>
      <c r="D48" s="7"/>
      <c r="E48" s="13">
        <f>E44+E46</f>
        <v>109149.61482619998</v>
      </c>
      <c r="F48" s="13">
        <f>F44+F46</f>
        <v>99.996144605378717</v>
      </c>
    </row>
    <row r="50" spans="1:2" x14ac:dyDescent="0.2">
      <c r="A50" s="17" t="s">
        <v>38</v>
      </c>
    </row>
    <row r="51" spans="1:2" x14ac:dyDescent="0.2">
      <c r="A51" s="17" t="s">
        <v>39</v>
      </c>
    </row>
    <row r="52" spans="1:2" x14ac:dyDescent="0.2">
      <c r="A52" s="17" t="s">
        <v>40</v>
      </c>
    </row>
    <row r="53" spans="1:2" x14ac:dyDescent="0.2">
      <c r="A53" s="2" t="s">
        <v>710</v>
      </c>
      <c r="B53" s="14">
        <v>24.6159</v>
      </c>
    </row>
    <row r="54" spans="1:2" x14ac:dyDescent="0.2">
      <c r="A54" s="2" t="s">
        <v>709</v>
      </c>
      <c r="B54" s="14">
        <v>42.494500000000002</v>
      </c>
    </row>
    <row r="55" spans="1:2" x14ac:dyDescent="0.2">
      <c r="A55" s="2" t="s">
        <v>706</v>
      </c>
      <c r="B55" s="14">
        <v>22.796099999999999</v>
      </c>
    </row>
    <row r="56" spans="1:2" x14ac:dyDescent="0.2">
      <c r="A56" s="2" t="s">
        <v>705</v>
      </c>
      <c r="B56" s="14">
        <v>39.966900000000003</v>
      </c>
    </row>
    <row r="58" spans="1:2" x14ac:dyDescent="0.2">
      <c r="A58" s="17" t="s">
        <v>41</v>
      </c>
    </row>
    <row r="59" spans="1:2" x14ac:dyDescent="0.2">
      <c r="A59" s="2" t="s">
        <v>710</v>
      </c>
      <c r="B59" s="14">
        <v>23.003900000000002</v>
      </c>
    </row>
    <row r="60" spans="1:2" x14ac:dyDescent="0.2">
      <c r="A60" s="2" t="s">
        <v>709</v>
      </c>
      <c r="B60" s="14">
        <v>39.712400000000002</v>
      </c>
    </row>
    <row r="61" spans="1:2" x14ac:dyDescent="0.2">
      <c r="A61" s="2" t="s">
        <v>706</v>
      </c>
      <c r="B61" s="14">
        <v>21.1633</v>
      </c>
    </row>
    <row r="62" spans="1:2" x14ac:dyDescent="0.2">
      <c r="A62" s="2" t="s">
        <v>705</v>
      </c>
      <c r="B62" s="14">
        <v>37.103999999999999</v>
      </c>
    </row>
    <row r="64" spans="1:2" x14ac:dyDescent="0.2">
      <c r="A64" s="17" t="s">
        <v>46</v>
      </c>
      <c r="B64" s="21" t="s">
        <v>47</v>
      </c>
    </row>
    <row r="66" spans="1:2" x14ac:dyDescent="0.2">
      <c r="A66" s="17" t="s">
        <v>1342</v>
      </c>
      <c r="B66" s="20">
        <v>0.19530651797077489</v>
      </c>
    </row>
  </sheetData>
  <mergeCells count="1">
    <mergeCell ref="A1:F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showGridLines="0" workbookViewId="0">
      <selection sqref="A1:F1"/>
    </sheetView>
  </sheetViews>
  <sheetFormatPr defaultRowHeight="11.25" x14ac:dyDescent="0.2"/>
  <cols>
    <col min="1" max="1" width="49.5703125" style="2" customWidth="1"/>
    <col min="2" max="2" width="39.5703125" style="2" bestFit="1" customWidth="1"/>
    <col min="3" max="3" width="35.28515625" style="2" bestFit="1" customWidth="1"/>
    <col min="4" max="4" width="9" style="2" bestFit="1" customWidth="1"/>
    <col min="5" max="5" width="23" style="2" bestFit="1" customWidth="1"/>
    <col min="6" max="6" width="13.5703125" style="2" bestFit="1" customWidth="1"/>
    <col min="7" max="7" width="39.5703125" style="3" bestFit="1" customWidth="1"/>
    <col min="8" max="9" width="9.140625" style="3"/>
    <col min="10" max="16" width="9.140625" style="61"/>
    <col min="17" max="16384" width="9.140625" style="3"/>
  </cols>
  <sheetData>
    <row r="1" spans="1:16" x14ac:dyDescent="0.2">
      <c r="A1" s="51" t="s">
        <v>1733</v>
      </c>
      <c r="B1" s="51"/>
      <c r="C1" s="51"/>
      <c r="D1" s="51"/>
      <c r="E1" s="51"/>
      <c r="F1" s="51"/>
    </row>
    <row r="3" spans="1:16" s="1" customFormat="1" x14ac:dyDescent="0.2">
      <c r="A3" s="5" t="s">
        <v>0</v>
      </c>
      <c r="B3" s="5" t="s">
        <v>1</v>
      </c>
      <c r="C3" s="5" t="s">
        <v>1292</v>
      </c>
      <c r="D3" s="5" t="s">
        <v>3</v>
      </c>
      <c r="E3" s="5" t="s">
        <v>4</v>
      </c>
      <c r="F3" s="5" t="s">
        <v>5</v>
      </c>
      <c r="J3" s="62"/>
      <c r="K3" s="62"/>
      <c r="L3" s="62"/>
      <c r="M3" s="62"/>
      <c r="N3" s="62"/>
      <c r="O3" s="62"/>
      <c r="P3" s="62"/>
    </row>
    <row r="4" spans="1:16" x14ac:dyDescent="0.2">
      <c r="A4" s="7"/>
      <c r="B4" s="7"/>
      <c r="C4" s="7"/>
      <c r="D4" s="7"/>
      <c r="E4" s="7"/>
      <c r="F4" s="7"/>
    </row>
    <row r="5" spans="1:16" x14ac:dyDescent="0.2">
      <c r="A5" s="11" t="s">
        <v>270</v>
      </c>
      <c r="B5" s="10"/>
      <c r="C5" s="10"/>
      <c r="D5" s="10"/>
      <c r="E5" s="10"/>
      <c r="F5" s="10"/>
    </row>
    <row r="6" spans="1:16" x14ac:dyDescent="0.2">
      <c r="A6" s="11" t="s">
        <v>7</v>
      </c>
      <c r="B6" s="10"/>
      <c r="C6" s="10"/>
      <c r="D6" s="10"/>
      <c r="E6" s="10"/>
      <c r="F6" s="10"/>
    </row>
    <row r="7" spans="1:16" x14ac:dyDescent="0.2">
      <c r="A7" s="11"/>
      <c r="B7" s="10"/>
      <c r="C7" s="10"/>
      <c r="D7" s="10"/>
      <c r="E7" s="10"/>
      <c r="F7" s="10"/>
    </row>
    <row r="8" spans="1:16" x14ac:dyDescent="0.2">
      <c r="A8" s="10" t="s">
        <v>271</v>
      </c>
      <c r="B8" s="10" t="s">
        <v>272</v>
      </c>
      <c r="C8" s="10" t="s">
        <v>273</v>
      </c>
      <c r="D8" s="27">
        <v>24627</v>
      </c>
      <c r="E8" s="10">
        <v>470.80667249999999</v>
      </c>
      <c r="F8" s="10">
        <v>4.2622056935809516</v>
      </c>
    </row>
    <row r="9" spans="1:16" x14ac:dyDescent="0.2">
      <c r="A9" s="10" t="s">
        <v>1553</v>
      </c>
      <c r="B9" s="10" t="s">
        <v>1554</v>
      </c>
      <c r="C9" s="10" t="s">
        <v>331</v>
      </c>
      <c r="D9" s="27">
        <v>54190</v>
      </c>
      <c r="E9" s="10">
        <v>174.32923</v>
      </c>
      <c r="F9" s="10">
        <v>1.5781998855667945</v>
      </c>
    </row>
    <row r="10" spans="1:16" x14ac:dyDescent="0.2">
      <c r="A10" s="10" t="s">
        <v>381</v>
      </c>
      <c r="B10" s="10" t="s">
        <v>382</v>
      </c>
      <c r="C10" s="10" t="s">
        <v>723</v>
      </c>
      <c r="D10" s="27">
        <v>134100</v>
      </c>
      <c r="E10" s="10">
        <v>172.7208</v>
      </c>
      <c r="F10" s="10">
        <v>1.5636387930756372</v>
      </c>
    </row>
    <row r="11" spans="1:16" x14ac:dyDescent="0.2">
      <c r="A11" s="10" t="s">
        <v>308</v>
      </c>
      <c r="B11" s="10" t="s">
        <v>309</v>
      </c>
      <c r="C11" s="10" t="s">
        <v>310</v>
      </c>
      <c r="D11" s="27">
        <v>56959</v>
      </c>
      <c r="E11" s="10">
        <v>125.53763600000001</v>
      </c>
      <c r="F11" s="10">
        <v>1.1364903221882292</v>
      </c>
    </row>
    <row r="12" spans="1:16" x14ac:dyDescent="0.2">
      <c r="A12" s="10" t="s">
        <v>1538</v>
      </c>
      <c r="B12" s="10" t="s">
        <v>1539</v>
      </c>
      <c r="C12" s="10" t="s">
        <v>1335</v>
      </c>
      <c r="D12" s="27">
        <v>27999</v>
      </c>
      <c r="E12" s="10">
        <v>118.5337665</v>
      </c>
      <c r="F12" s="10">
        <v>1.0730843974134523</v>
      </c>
    </row>
    <row r="13" spans="1:16" x14ac:dyDescent="0.2">
      <c r="A13" s="10" t="s">
        <v>320</v>
      </c>
      <c r="B13" s="10" t="s">
        <v>321</v>
      </c>
      <c r="C13" s="10" t="s">
        <v>322</v>
      </c>
      <c r="D13" s="27">
        <v>15402</v>
      </c>
      <c r="E13" s="10">
        <v>115.029837</v>
      </c>
      <c r="F13" s="10">
        <v>1.041363376584449</v>
      </c>
    </row>
    <row r="14" spans="1:16" x14ac:dyDescent="0.2">
      <c r="A14" s="10" t="s">
        <v>747</v>
      </c>
      <c r="B14" s="10" t="s">
        <v>746</v>
      </c>
      <c r="C14" s="10" t="s">
        <v>292</v>
      </c>
      <c r="D14" s="27">
        <v>293401</v>
      </c>
      <c r="E14" s="10">
        <v>113.39948649999999</v>
      </c>
      <c r="F14" s="10">
        <v>1.026603838137949</v>
      </c>
    </row>
    <row r="15" spans="1:16" x14ac:dyDescent="0.2">
      <c r="A15" s="10" t="s">
        <v>1489</v>
      </c>
      <c r="B15" s="10" t="s">
        <v>1490</v>
      </c>
      <c r="C15" s="10" t="s">
        <v>388</v>
      </c>
      <c r="D15" s="27">
        <v>15620</v>
      </c>
      <c r="E15" s="10">
        <v>97.257930000000002</v>
      </c>
      <c r="F15" s="10">
        <v>0.8804745709968621</v>
      </c>
    </row>
    <row r="16" spans="1:16" x14ac:dyDescent="0.2">
      <c r="A16" s="10" t="s">
        <v>339</v>
      </c>
      <c r="B16" s="10" t="s">
        <v>340</v>
      </c>
      <c r="C16" s="10" t="s">
        <v>284</v>
      </c>
      <c r="D16" s="27">
        <v>54279</v>
      </c>
      <c r="E16" s="10">
        <v>97.213689000000002</v>
      </c>
      <c r="F16" s="10">
        <v>0.88007405789221893</v>
      </c>
    </row>
    <row r="17" spans="1:15" x14ac:dyDescent="0.2">
      <c r="A17" s="10" t="s">
        <v>1734</v>
      </c>
      <c r="B17" s="10" t="s">
        <v>1735</v>
      </c>
      <c r="C17" s="10" t="s">
        <v>1415</v>
      </c>
      <c r="D17" s="27">
        <v>37307</v>
      </c>
      <c r="E17" s="10">
        <v>84.8174645</v>
      </c>
      <c r="F17" s="10">
        <v>0.76785122476572443</v>
      </c>
    </row>
    <row r="18" spans="1:15" x14ac:dyDescent="0.2">
      <c r="A18" s="10" t="s">
        <v>749</v>
      </c>
      <c r="B18" s="10" t="s">
        <v>748</v>
      </c>
      <c r="C18" s="10" t="s">
        <v>273</v>
      </c>
      <c r="D18" s="27">
        <v>21938</v>
      </c>
      <c r="E18" s="10">
        <v>41.265377999999998</v>
      </c>
      <c r="F18" s="10">
        <v>0.37357484363047161</v>
      </c>
    </row>
    <row r="19" spans="1:15" x14ac:dyDescent="0.2">
      <c r="A19" s="11" t="s">
        <v>28</v>
      </c>
      <c r="B19" s="10"/>
      <c r="C19" s="10"/>
      <c r="D19" s="27"/>
      <c r="E19" s="11">
        <f xml:space="preserve"> SUM(E8:E18)</f>
        <v>1610.9118899999999</v>
      </c>
      <c r="F19" s="11">
        <f>SUM(F8:F18)</f>
        <v>14.58356100383274</v>
      </c>
    </row>
    <row r="20" spans="1:15" x14ac:dyDescent="0.2">
      <c r="A20" s="10"/>
      <c r="B20" s="10"/>
      <c r="C20" s="10"/>
      <c r="D20" s="27"/>
      <c r="E20" s="10"/>
      <c r="F20" s="10"/>
    </row>
    <row r="21" spans="1:15" x14ac:dyDescent="0.2">
      <c r="A21" s="11" t="s">
        <v>1390</v>
      </c>
      <c r="B21" s="10"/>
      <c r="C21" s="10"/>
      <c r="D21" s="27"/>
      <c r="E21" s="10"/>
      <c r="F21" s="10"/>
      <c r="J21" s="74"/>
      <c r="K21" s="63"/>
      <c r="L21" s="63"/>
      <c r="M21" s="67"/>
      <c r="N21" s="63"/>
      <c r="O21" s="63"/>
    </row>
    <row r="22" spans="1:15" x14ac:dyDescent="0.2">
      <c r="A22" s="10" t="s">
        <v>1736</v>
      </c>
      <c r="B22" s="10" t="s">
        <v>1737</v>
      </c>
      <c r="C22" s="10" t="s">
        <v>331</v>
      </c>
      <c r="D22" s="27">
        <v>9063</v>
      </c>
      <c r="E22" s="10">
        <v>913.88160419999997</v>
      </c>
      <c r="F22" s="10">
        <v>8.2733563566479269</v>
      </c>
      <c r="G22" s="61"/>
      <c r="H22" s="61"/>
      <c r="I22" s="61"/>
      <c r="J22" s="63"/>
      <c r="K22" s="63"/>
      <c r="L22" s="63"/>
      <c r="M22" s="67"/>
      <c r="N22" s="63"/>
      <c r="O22" s="63"/>
    </row>
    <row r="23" spans="1:15" x14ac:dyDescent="0.2">
      <c r="A23" s="10" t="s">
        <v>1395</v>
      </c>
      <c r="B23" s="10" t="s">
        <v>1396</v>
      </c>
      <c r="C23" s="10" t="s">
        <v>1397</v>
      </c>
      <c r="D23" s="27">
        <v>32100</v>
      </c>
      <c r="E23" s="10">
        <v>883.09522779999998</v>
      </c>
      <c r="F23" s="10">
        <v>7.994647756194083</v>
      </c>
      <c r="G23" s="61"/>
      <c r="H23" s="61"/>
      <c r="I23" s="61"/>
      <c r="J23" s="63"/>
      <c r="K23" s="63"/>
      <c r="L23" s="63"/>
      <c r="M23" s="67"/>
      <c r="N23" s="63"/>
      <c r="O23" s="63"/>
    </row>
    <row r="24" spans="1:15" x14ac:dyDescent="0.2">
      <c r="A24" s="10" t="s">
        <v>1738</v>
      </c>
      <c r="B24" s="10" t="s">
        <v>1739</v>
      </c>
      <c r="C24" s="10" t="s">
        <v>1397</v>
      </c>
      <c r="D24" s="27">
        <v>146714</v>
      </c>
      <c r="E24" s="10">
        <v>820.18661350000002</v>
      </c>
      <c r="F24" s="10">
        <v>7.4251370213079966</v>
      </c>
      <c r="G24" s="61"/>
      <c r="H24" s="61"/>
      <c r="I24" s="61"/>
      <c r="J24" s="63"/>
      <c r="K24" s="63"/>
      <c r="L24" s="63"/>
      <c r="M24" s="67"/>
      <c r="N24" s="63"/>
      <c r="O24" s="63"/>
    </row>
    <row r="25" spans="1:15" x14ac:dyDescent="0.2">
      <c r="A25" s="10" t="s">
        <v>1740</v>
      </c>
      <c r="B25" s="10" t="s">
        <v>1741</v>
      </c>
      <c r="C25" s="10" t="s">
        <v>278</v>
      </c>
      <c r="D25" s="27">
        <v>31700</v>
      </c>
      <c r="E25" s="10">
        <v>797.92032959999995</v>
      </c>
      <c r="F25" s="10">
        <v>7.2235606895420741</v>
      </c>
      <c r="G25" s="61"/>
      <c r="H25" s="61"/>
      <c r="I25" s="61"/>
      <c r="J25" s="63"/>
      <c r="K25" s="63"/>
      <c r="L25" s="63"/>
      <c r="M25" s="67"/>
      <c r="N25" s="63"/>
      <c r="O25" s="63"/>
    </row>
    <row r="26" spans="1:15" x14ac:dyDescent="0.2">
      <c r="A26" s="10" t="s">
        <v>1742</v>
      </c>
      <c r="B26" s="10" t="s">
        <v>1743</v>
      </c>
      <c r="C26" s="10" t="s">
        <v>388</v>
      </c>
      <c r="D26" s="27">
        <v>140524</v>
      </c>
      <c r="E26" s="10">
        <v>786.24923049999995</v>
      </c>
      <c r="F26" s="10">
        <v>7.1179024057071798</v>
      </c>
      <c r="G26" s="61"/>
      <c r="H26" s="61"/>
      <c r="I26" s="61"/>
      <c r="J26" s="63"/>
      <c r="K26" s="63"/>
      <c r="L26" s="63"/>
      <c r="M26" s="67"/>
      <c r="N26" s="63"/>
      <c r="O26" s="63"/>
    </row>
    <row r="27" spans="1:15" x14ac:dyDescent="0.2">
      <c r="A27" s="10" t="s">
        <v>1744</v>
      </c>
      <c r="B27" s="10" t="s">
        <v>1745</v>
      </c>
      <c r="C27" s="10" t="s">
        <v>388</v>
      </c>
      <c r="D27" s="27">
        <v>109310</v>
      </c>
      <c r="E27" s="10">
        <v>761.02583560000005</v>
      </c>
      <c r="F27" s="10">
        <v>6.8895553927318689</v>
      </c>
      <c r="G27" s="61"/>
      <c r="H27" s="61"/>
      <c r="I27" s="61"/>
      <c r="J27" s="63"/>
      <c r="K27" s="63"/>
      <c r="L27" s="63"/>
      <c r="M27" s="67"/>
      <c r="N27" s="63"/>
      <c r="O27" s="63"/>
    </row>
    <row r="28" spans="1:15" x14ac:dyDescent="0.2">
      <c r="A28" s="10" t="s">
        <v>1746</v>
      </c>
      <c r="B28" s="10" t="s">
        <v>1747</v>
      </c>
      <c r="C28" s="10" t="s">
        <v>1329</v>
      </c>
      <c r="D28" s="27">
        <v>16638</v>
      </c>
      <c r="E28" s="10">
        <v>383.71055999999999</v>
      </c>
      <c r="F28" s="10">
        <v>3.473725902895175</v>
      </c>
      <c r="G28" s="61"/>
      <c r="H28" s="61"/>
      <c r="I28" s="61"/>
      <c r="J28" s="63"/>
      <c r="K28" s="63"/>
      <c r="L28" s="63"/>
      <c r="M28" s="67"/>
      <c r="N28" s="63"/>
      <c r="O28" s="63"/>
    </row>
    <row r="29" spans="1:15" x14ac:dyDescent="0.2">
      <c r="A29" s="10" t="s">
        <v>1748</v>
      </c>
      <c r="B29" s="10" t="s">
        <v>1749</v>
      </c>
      <c r="C29" s="10" t="s">
        <v>273</v>
      </c>
      <c r="D29" s="27">
        <v>195429</v>
      </c>
      <c r="E29" s="10">
        <v>224.86994010000001</v>
      </c>
      <c r="F29" s="10">
        <v>2.0357441705744468</v>
      </c>
      <c r="G29" s="61"/>
      <c r="H29" s="61"/>
      <c r="I29" s="61"/>
      <c r="J29" s="63"/>
      <c r="K29" s="63"/>
      <c r="L29" s="63"/>
      <c r="M29" s="67"/>
      <c r="N29" s="63"/>
      <c r="O29" s="63"/>
    </row>
    <row r="30" spans="1:15" x14ac:dyDescent="0.2">
      <c r="A30" s="10" t="s">
        <v>1750</v>
      </c>
      <c r="B30" s="10" t="s">
        <v>1751</v>
      </c>
      <c r="C30" s="10" t="s">
        <v>273</v>
      </c>
      <c r="D30" s="27">
        <v>131360</v>
      </c>
      <c r="E30" s="10">
        <v>222.40077460000001</v>
      </c>
      <c r="F30" s="10">
        <v>2.0133908526050766</v>
      </c>
      <c r="G30" s="61"/>
      <c r="H30" s="61"/>
      <c r="I30" s="61"/>
      <c r="J30" s="63"/>
      <c r="K30" s="63"/>
      <c r="L30" s="63"/>
      <c r="M30" s="67"/>
      <c r="N30" s="63"/>
      <c r="O30" s="63"/>
    </row>
    <row r="31" spans="1:15" x14ac:dyDescent="0.2">
      <c r="A31" s="10" t="s">
        <v>1752</v>
      </c>
      <c r="B31" s="10" t="s">
        <v>1753</v>
      </c>
      <c r="C31" s="10" t="s">
        <v>304</v>
      </c>
      <c r="D31" s="27">
        <v>101700</v>
      </c>
      <c r="E31" s="10">
        <v>215.72102630000001</v>
      </c>
      <c r="F31" s="10">
        <v>1.9529191921573419</v>
      </c>
      <c r="G31" s="61"/>
      <c r="H31" s="61"/>
      <c r="I31" s="61"/>
      <c r="J31" s="63"/>
      <c r="K31" s="63"/>
      <c r="L31" s="63"/>
      <c r="M31" s="67"/>
      <c r="N31" s="63"/>
      <c r="O31" s="63"/>
    </row>
    <row r="32" spans="1:15" x14ac:dyDescent="0.2">
      <c r="A32" s="10" t="s">
        <v>1754</v>
      </c>
      <c r="B32" s="10" t="s">
        <v>1755</v>
      </c>
      <c r="C32" s="10" t="s">
        <v>1332</v>
      </c>
      <c r="D32" s="27">
        <v>170000</v>
      </c>
      <c r="E32" s="10">
        <v>215.71631260000001</v>
      </c>
      <c r="F32" s="10">
        <v>1.9528765191024529</v>
      </c>
      <c r="G32" s="61"/>
      <c r="H32" s="61"/>
      <c r="I32" s="61"/>
      <c r="J32" s="63"/>
      <c r="K32" s="63"/>
      <c r="L32" s="63"/>
      <c r="M32" s="67"/>
      <c r="N32" s="63"/>
      <c r="O32" s="63"/>
    </row>
    <row r="33" spans="1:15" x14ac:dyDescent="0.2">
      <c r="A33" s="10" t="s">
        <v>1756</v>
      </c>
      <c r="B33" s="10" t="s">
        <v>1757</v>
      </c>
      <c r="C33" s="10" t="s">
        <v>273</v>
      </c>
      <c r="D33" s="27">
        <v>17142</v>
      </c>
      <c r="E33" s="10">
        <v>214.66502969999999</v>
      </c>
      <c r="F33" s="10">
        <v>1.9433592708906735</v>
      </c>
      <c r="G33" s="61"/>
      <c r="H33" s="61"/>
      <c r="I33" s="61"/>
      <c r="J33" s="63"/>
      <c r="K33" s="63"/>
      <c r="L33" s="63"/>
      <c r="M33" s="67"/>
      <c r="N33" s="63"/>
      <c r="O33" s="63"/>
    </row>
    <row r="34" spans="1:15" x14ac:dyDescent="0.2">
      <c r="A34" s="10" t="s">
        <v>1758</v>
      </c>
      <c r="B34" s="10" t="s">
        <v>1759</v>
      </c>
      <c r="C34" s="10" t="s">
        <v>273</v>
      </c>
      <c r="D34" s="27">
        <v>43451</v>
      </c>
      <c r="E34" s="10">
        <v>193.471228</v>
      </c>
      <c r="F34" s="10">
        <v>1.7514921042791689</v>
      </c>
      <c r="G34" s="61"/>
      <c r="H34" s="61"/>
      <c r="I34" s="61"/>
      <c r="J34" s="63"/>
      <c r="K34" s="63"/>
      <c r="L34" s="63"/>
      <c r="M34" s="67"/>
      <c r="N34" s="63"/>
      <c r="O34" s="63"/>
    </row>
    <row r="35" spans="1:15" x14ac:dyDescent="0.2">
      <c r="A35" s="10" t="s">
        <v>1760</v>
      </c>
      <c r="B35" s="10" t="s">
        <v>1761</v>
      </c>
      <c r="C35" s="10" t="s">
        <v>393</v>
      </c>
      <c r="D35" s="27">
        <v>2000</v>
      </c>
      <c r="E35" s="10">
        <v>160.06635829999999</v>
      </c>
      <c r="F35" s="10">
        <v>1.4490783235384768</v>
      </c>
      <c r="G35" s="61"/>
      <c r="H35" s="61"/>
      <c r="I35" s="61"/>
      <c r="J35" s="63"/>
      <c r="K35" s="63"/>
      <c r="L35" s="63"/>
      <c r="M35" s="67"/>
      <c r="N35" s="63"/>
      <c r="O35" s="63"/>
    </row>
    <row r="36" spans="1:15" x14ac:dyDescent="0.2">
      <c r="A36" s="10" t="s">
        <v>1762</v>
      </c>
      <c r="B36" s="10" t="s">
        <v>1763</v>
      </c>
      <c r="C36" s="10" t="s">
        <v>304</v>
      </c>
      <c r="D36" s="27">
        <v>87300</v>
      </c>
      <c r="E36" s="10">
        <v>156.98181060000002</v>
      </c>
      <c r="F36" s="10">
        <v>1.4211539598091969</v>
      </c>
      <c r="G36" s="61"/>
      <c r="H36" s="61"/>
      <c r="I36" s="61"/>
      <c r="J36" s="63"/>
      <c r="K36" s="63"/>
      <c r="L36" s="63"/>
      <c r="M36" s="67"/>
      <c r="N36" s="63"/>
      <c r="O36" s="63"/>
    </row>
    <row r="37" spans="1:15" x14ac:dyDescent="0.2">
      <c r="A37" s="10" t="s">
        <v>1764</v>
      </c>
      <c r="B37" s="10" t="s">
        <v>1765</v>
      </c>
      <c r="C37" s="10" t="s">
        <v>273</v>
      </c>
      <c r="D37" s="27">
        <v>265000</v>
      </c>
      <c r="E37" s="10">
        <v>155.39078670000001</v>
      </c>
      <c r="F37" s="10">
        <v>1.4067504444783825</v>
      </c>
      <c r="G37" s="61"/>
      <c r="H37" s="61"/>
      <c r="I37" s="61"/>
      <c r="J37" s="63"/>
      <c r="K37" s="63"/>
      <c r="L37" s="63"/>
      <c r="M37" s="67"/>
      <c r="N37" s="63"/>
      <c r="O37" s="63"/>
    </row>
    <row r="38" spans="1:15" x14ac:dyDescent="0.2">
      <c r="A38" s="10" t="s">
        <v>1766</v>
      </c>
      <c r="B38" s="10" t="s">
        <v>1767</v>
      </c>
      <c r="C38" s="10" t="s">
        <v>1768</v>
      </c>
      <c r="D38" s="27">
        <v>3660</v>
      </c>
      <c r="E38" s="10">
        <v>154.03516300000001</v>
      </c>
      <c r="F38" s="10">
        <v>1.3944780036019351</v>
      </c>
      <c r="G38" s="61"/>
      <c r="H38" s="61"/>
      <c r="I38" s="61"/>
      <c r="J38" s="63"/>
      <c r="K38" s="63"/>
      <c r="L38" s="63"/>
      <c r="M38" s="67"/>
      <c r="N38" s="63"/>
      <c r="O38" s="63"/>
    </row>
    <row r="39" spans="1:15" x14ac:dyDescent="0.2">
      <c r="A39" s="10" t="s">
        <v>1769</v>
      </c>
      <c r="B39" s="10" t="s">
        <v>1770</v>
      </c>
      <c r="C39" s="10" t="s">
        <v>273</v>
      </c>
      <c r="D39" s="27">
        <v>5267</v>
      </c>
      <c r="E39" s="10">
        <v>145.4117602</v>
      </c>
      <c r="F39" s="10">
        <v>1.3164104683288407</v>
      </c>
      <c r="G39" s="61"/>
      <c r="H39" s="61"/>
      <c r="I39" s="61"/>
      <c r="J39" s="63"/>
      <c r="K39" s="63"/>
      <c r="L39" s="63"/>
      <c r="M39" s="67"/>
      <c r="N39" s="63"/>
      <c r="O39" s="63"/>
    </row>
    <row r="40" spans="1:15" x14ac:dyDescent="0.2">
      <c r="A40" s="10" t="s">
        <v>1771</v>
      </c>
      <c r="B40" s="10" t="s">
        <v>1772</v>
      </c>
      <c r="C40" s="10" t="s">
        <v>331</v>
      </c>
      <c r="D40" s="27">
        <v>300100</v>
      </c>
      <c r="E40" s="10">
        <v>140.30541529999999</v>
      </c>
      <c r="F40" s="10">
        <v>1.2701828050916164</v>
      </c>
      <c r="G40" s="61"/>
      <c r="H40" s="61"/>
      <c r="I40" s="61"/>
      <c r="J40" s="63"/>
      <c r="K40" s="63"/>
      <c r="L40" s="63"/>
      <c r="M40" s="67"/>
      <c r="N40" s="63"/>
      <c r="O40" s="63"/>
    </row>
    <row r="41" spans="1:15" x14ac:dyDescent="0.2">
      <c r="A41" s="10" t="s">
        <v>1773</v>
      </c>
      <c r="B41" s="10" t="s">
        <v>1774</v>
      </c>
      <c r="C41" s="10" t="s">
        <v>295</v>
      </c>
      <c r="D41" s="27">
        <v>155400</v>
      </c>
      <c r="E41" s="10">
        <v>130.80018759999999</v>
      </c>
      <c r="F41" s="10">
        <v>1.1841321223207102</v>
      </c>
      <c r="G41" s="61"/>
      <c r="H41" s="61"/>
      <c r="I41" s="61"/>
      <c r="J41" s="63"/>
      <c r="K41" s="63"/>
      <c r="L41" s="63"/>
      <c r="M41" s="67"/>
      <c r="N41" s="63"/>
      <c r="O41" s="63"/>
    </row>
    <row r="42" spans="1:15" x14ac:dyDescent="0.2">
      <c r="A42" s="10" t="s">
        <v>1775</v>
      </c>
      <c r="B42" s="10" t="s">
        <v>1776</v>
      </c>
      <c r="C42" s="10" t="s">
        <v>331</v>
      </c>
      <c r="D42" s="27">
        <v>37521</v>
      </c>
      <c r="E42" s="10">
        <v>129.81637430000001</v>
      </c>
      <c r="F42" s="10">
        <v>1.175225675378456</v>
      </c>
      <c r="G42" s="61"/>
      <c r="H42" s="61"/>
      <c r="I42" s="61"/>
      <c r="J42" s="63"/>
      <c r="K42" s="63"/>
      <c r="L42" s="63"/>
      <c r="M42" s="67"/>
      <c r="N42" s="63"/>
      <c r="O42" s="63"/>
    </row>
    <row r="43" spans="1:15" x14ac:dyDescent="0.2">
      <c r="A43" s="10" t="s">
        <v>1681</v>
      </c>
      <c r="B43" s="10" t="s">
        <v>1682</v>
      </c>
      <c r="C43" s="10" t="s">
        <v>1397</v>
      </c>
      <c r="D43" s="27">
        <v>20200</v>
      </c>
      <c r="E43" s="10">
        <v>129.49389339999999</v>
      </c>
      <c r="F43" s="10">
        <v>1.1723062606625332</v>
      </c>
      <c r="G43" s="61"/>
      <c r="H43" s="61"/>
      <c r="I43" s="61"/>
      <c r="J43" s="63"/>
      <c r="K43" s="63"/>
      <c r="L43" s="63"/>
      <c r="M43" s="67"/>
      <c r="N43" s="63"/>
      <c r="O43" s="63"/>
    </row>
    <row r="44" spans="1:15" x14ac:dyDescent="0.2">
      <c r="A44" s="10" t="s">
        <v>1777</v>
      </c>
      <c r="B44" s="10" t="s">
        <v>1778</v>
      </c>
      <c r="C44" s="10" t="s">
        <v>331</v>
      </c>
      <c r="D44" s="27">
        <v>1925400</v>
      </c>
      <c r="E44" s="10">
        <v>128.33726630000001</v>
      </c>
      <c r="F44" s="10">
        <v>1.1618353329996081</v>
      </c>
      <c r="G44" s="61"/>
      <c r="H44" s="61"/>
      <c r="I44" s="61"/>
      <c r="J44" s="63"/>
      <c r="K44" s="63"/>
      <c r="L44" s="63"/>
      <c r="M44" s="67"/>
      <c r="N44" s="63"/>
      <c r="O44" s="63"/>
    </row>
    <row r="45" spans="1:15" x14ac:dyDescent="0.2">
      <c r="A45" s="10" t="s">
        <v>1779</v>
      </c>
      <c r="B45" s="10" t="s">
        <v>1780</v>
      </c>
      <c r="C45" s="10" t="s">
        <v>295</v>
      </c>
      <c r="D45" s="27">
        <v>290300</v>
      </c>
      <c r="E45" s="10">
        <v>127.1161687</v>
      </c>
      <c r="F45" s="10">
        <v>1.1507807548741502</v>
      </c>
      <c r="G45" s="61"/>
      <c r="H45" s="61"/>
      <c r="I45" s="61"/>
      <c r="J45" s="63"/>
      <c r="K45" s="63"/>
      <c r="L45" s="63"/>
      <c r="M45" s="67"/>
      <c r="N45" s="63"/>
      <c r="O45" s="63"/>
    </row>
    <row r="46" spans="1:15" x14ac:dyDescent="0.2">
      <c r="A46" s="10" t="s">
        <v>1781</v>
      </c>
      <c r="B46" s="10" t="s">
        <v>1782</v>
      </c>
      <c r="C46" s="10" t="s">
        <v>334</v>
      </c>
      <c r="D46" s="27">
        <v>1551</v>
      </c>
      <c r="E46" s="10">
        <v>115.22691470000001</v>
      </c>
      <c r="F46" s="10">
        <v>1.0431475180252607</v>
      </c>
      <c r="G46" s="61"/>
      <c r="H46" s="61"/>
      <c r="I46" s="61"/>
      <c r="J46" s="63"/>
      <c r="K46" s="63"/>
      <c r="L46" s="63"/>
      <c r="M46" s="67"/>
      <c r="N46" s="63"/>
      <c r="O46" s="63"/>
    </row>
    <row r="47" spans="1:15" x14ac:dyDescent="0.2">
      <c r="A47" s="10" t="s">
        <v>1783</v>
      </c>
      <c r="B47" s="10" t="s">
        <v>1784</v>
      </c>
      <c r="C47" s="10" t="s">
        <v>331</v>
      </c>
      <c r="D47" s="27">
        <v>74400</v>
      </c>
      <c r="E47" s="10">
        <v>111.67062230000001</v>
      </c>
      <c r="F47" s="10">
        <v>1.010952456653613</v>
      </c>
      <c r="G47" s="61"/>
      <c r="H47" s="61"/>
      <c r="I47" s="61"/>
      <c r="J47" s="63"/>
      <c r="K47" s="63"/>
      <c r="L47" s="63"/>
      <c r="M47" s="67"/>
      <c r="N47" s="63"/>
      <c r="O47" s="63"/>
    </row>
    <row r="48" spans="1:15" x14ac:dyDescent="0.2">
      <c r="A48" s="10" t="s">
        <v>1785</v>
      </c>
      <c r="B48" s="10" t="s">
        <v>1786</v>
      </c>
      <c r="C48" s="75" t="s">
        <v>1787</v>
      </c>
      <c r="D48" s="27">
        <v>117000</v>
      </c>
      <c r="E48" s="10">
        <v>95.313065600000002</v>
      </c>
      <c r="F48" s="10">
        <v>0.8628677429650804</v>
      </c>
      <c r="G48" s="61"/>
      <c r="H48" s="61"/>
      <c r="I48" s="61"/>
      <c r="J48" s="63"/>
      <c r="K48" s="63"/>
      <c r="L48" s="63"/>
      <c r="M48" s="67"/>
      <c r="N48" s="63"/>
      <c r="O48" s="63"/>
    </row>
    <row r="49" spans="1:15" x14ac:dyDescent="0.2">
      <c r="A49" s="10" t="s">
        <v>1788</v>
      </c>
      <c r="B49" s="10" t="s">
        <v>1789</v>
      </c>
      <c r="C49" s="10" t="s">
        <v>304</v>
      </c>
      <c r="D49" s="27">
        <v>41000</v>
      </c>
      <c r="E49" s="10">
        <v>89.286303500000002</v>
      </c>
      <c r="F49" s="10">
        <v>0.8083075567211655</v>
      </c>
      <c r="G49" s="61"/>
      <c r="H49" s="61"/>
      <c r="I49" s="61"/>
      <c r="J49" s="63"/>
      <c r="K49" s="63"/>
      <c r="L49" s="63"/>
      <c r="M49" s="67"/>
      <c r="N49" s="63"/>
      <c r="O49" s="63"/>
    </row>
    <row r="50" spans="1:15" x14ac:dyDescent="0.2">
      <c r="A50" s="10" t="s">
        <v>1790</v>
      </c>
      <c r="B50" s="10" t="s">
        <v>1791</v>
      </c>
      <c r="C50" s="10" t="s">
        <v>301</v>
      </c>
      <c r="D50" s="27">
        <v>2997</v>
      </c>
      <c r="E50" s="10">
        <v>83.033102800000009</v>
      </c>
      <c r="F50" s="10">
        <v>0.75169742525229943</v>
      </c>
      <c r="G50" s="61"/>
      <c r="H50" s="61"/>
      <c r="I50" s="61"/>
      <c r="J50" s="63"/>
      <c r="K50" s="63"/>
      <c r="L50" s="63"/>
      <c r="M50" s="67"/>
      <c r="N50" s="63"/>
      <c r="O50" s="63"/>
    </row>
    <row r="51" spans="1:15" x14ac:dyDescent="0.2">
      <c r="A51" s="10" t="s">
        <v>1792</v>
      </c>
      <c r="B51" s="10" t="s">
        <v>1793</v>
      </c>
      <c r="C51" s="10" t="s">
        <v>1397</v>
      </c>
      <c r="D51" s="27">
        <v>16010</v>
      </c>
      <c r="E51" s="10">
        <v>78.409819600000006</v>
      </c>
      <c r="F51" s="10">
        <v>0.70984291228747476</v>
      </c>
      <c r="G51" s="61"/>
      <c r="H51" s="61"/>
      <c r="I51" s="61"/>
      <c r="J51" s="63"/>
      <c r="K51" s="63"/>
      <c r="L51" s="63"/>
      <c r="M51" s="67"/>
      <c r="N51" s="63"/>
      <c r="O51" s="63"/>
    </row>
    <row r="52" spans="1:15" x14ac:dyDescent="0.2">
      <c r="A52" s="10" t="s">
        <v>1575</v>
      </c>
      <c r="B52" s="10" t="s">
        <v>1576</v>
      </c>
      <c r="C52" s="10" t="s">
        <v>278</v>
      </c>
      <c r="D52" s="27">
        <v>4500</v>
      </c>
      <c r="E52" s="10">
        <v>75.921419499999999</v>
      </c>
      <c r="F52" s="10">
        <v>0.68731546377488506</v>
      </c>
      <c r="G52" s="61"/>
      <c r="H52" s="61"/>
      <c r="I52" s="61"/>
      <c r="J52" s="63"/>
      <c r="K52" s="63"/>
      <c r="L52" s="63"/>
      <c r="M52" s="67"/>
      <c r="N52" s="63"/>
      <c r="O52" s="63"/>
    </row>
    <row r="53" spans="1:15" x14ac:dyDescent="0.2">
      <c r="A53" s="10" t="s">
        <v>1794</v>
      </c>
      <c r="B53" s="10" t="s">
        <v>1795</v>
      </c>
      <c r="C53" s="10" t="s">
        <v>284</v>
      </c>
      <c r="D53" s="27">
        <v>149000</v>
      </c>
      <c r="E53" s="10">
        <v>58.855804200000001</v>
      </c>
      <c r="F53" s="10">
        <v>0.53282070627732181</v>
      </c>
      <c r="G53" s="61"/>
      <c r="H53" s="61"/>
      <c r="I53" s="61"/>
      <c r="J53" s="63"/>
      <c r="K53" s="63"/>
      <c r="L53" s="63"/>
      <c r="M53" s="67"/>
      <c r="N53" s="63"/>
      <c r="O53" s="63"/>
    </row>
    <row r="54" spans="1:15" x14ac:dyDescent="0.2">
      <c r="A54" s="10" t="s">
        <v>1796</v>
      </c>
      <c r="B54" s="10" t="s">
        <v>1797</v>
      </c>
      <c r="C54" s="10" t="s">
        <v>331</v>
      </c>
      <c r="D54" s="27">
        <v>154700</v>
      </c>
      <c r="E54" s="10">
        <v>36.504239200000001</v>
      </c>
      <c r="F54" s="10">
        <v>0.33047232600145654</v>
      </c>
      <c r="G54" s="61"/>
      <c r="H54" s="61"/>
      <c r="I54" s="61"/>
      <c r="J54" s="63"/>
      <c r="K54" s="63"/>
      <c r="L54" s="63"/>
      <c r="M54" s="67"/>
      <c r="N54" s="63"/>
      <c r="O54" s="63"/>
    </row>
    <row r="55" spans="1:15" x14ac:dyDescent="0.2">
      <c r="A55" s="10" t="s">
        <v>1798</v>
      </c>
      <c r="B55" s="10" t="s">
        <v>1799</v>
      </c>
      <c r="C55" s="10" t="s">
        <v>295</v>
      </c>
      <c r="D55" s="27">
        <v>3412</v>
      </c>
      <c r="E55" s="10">
        <v>31.831640099999998</v>
      </c>
      <c r="F55" s="10">
        <v>0.28817135693895618</v>
      </c>
      <c r="G55" s="61"/>
      <c r="H55" s="61"/>
      <c r="I55" s="61"/>
      <c r="J55" s="63"/>
      <c r="K55" s="63"/>
      <c r="L55" s="63"/>
      <c r="M55" s="67"/>
      <c r="N55" s="63"/>
      <c r="O55" s="63"/>
    </row>
    <row r="56" spans="1:15" x14ac:dyDescent="0.2">
      <c r="A56" s="10" t="s">
        <v>1800</v>
      </c>
      <c r="B56" s="10" t="s">
        <v>1801</v>
      </c>
      <c r="C56" s="10" t="s">
        <v>1802</v>
      </c>
      <c r="D56" s="27">
        <v>5500</v>
      </c>
      <c r="E56" s="10">
        <v>30.9287341</v>
      </c>
      <c r="F56" s="10">
        <v>0.27999736256132046</v>
      </c>
      <c r="G56" s="61"/>
      <c r="H56" s="61"/>
      <c r="I56" s="61"/>
      <c r="J56" s="63"/>
      <c r="K56" s="63"/>
      <c r="L56" s="63"/>
      <c r="M56" s="67"/>
      <c r="N56" s="63"/>
      <c r="O56" s="63"/>
    </row>
    <row r="57" spans="1:15" x14ac:dyDescent="0.2">
      <c r="A57" s="10" t="s">
        <v>1803</v>
      </c>
      <c r="B57" s="10" t="s">
        <v>1804</v>
      </c>
      <c r="C57" s="10" t="s">
        <v>334</v>
      </c>
      <c r="D57" s="27">
        <v>32</v>
      </c>
      <c r="E57" s="10">
        <v>0.12775929999999999</v>
      </c>
      <c r="F57" s="10">
        <v>1.1566030128171492E-3</v>
      </c>
      <c r="G57" s="61"/>
      <c r="H57" s="61"/>
      <c r="I57" s="61"/>
      <c r="J57" s="63"/>
      <c r="K57" s="63"/>
      <c r="L57" s="63"/>
      <c r="M57" s="67"/>
      <c r="N57" s="63"/>
      <c r="O57" s="63"/>
    </row>
    <row r="58" spans="1:15" x14ac:dyDescent="0.2">
      <c r="A58" s="11" t="s">
        <v>28</v>
      </c>
      <c r="B58" s="10"/>
      <c r="C58" s="10"/>
      <c r="D58" s="10"/>
      <c r="E58" s="11">
        <f>SUM(E22:E57)</f>
        <v>8997.7783217999968</v>
      </c>
      <c r="F58" s="11">
        <f>SUM(F22:F57)</f>
        <v>81.456751216190995</v>
      </c>
    </row>
    <row r="59" spans="1:15" x14ac:dyDescent="0.2">
      <c r="A59" s="10"/>
      <c r="B59" s="10"/>
      <c r="C59" s="10"/>
      <c r="D59" s="10"/>
      <c r="E59" s="10"/>
      <c r="F59" s="10"/>
    </row>
    <row r="60" spans="1:15" x14ac:dyDescent="0.2">
      <c r="A60" s="11" t="s">
        <v>28</v>
      </c>
      <c r="B60" s="10"/>
      <c r="C60" s="10"/>
      <c r="D60" s="10"/>
      <c r="E60" s="11">
        <f>E58+E19</f>
        <v>10608.690211799996</v>
      </c>
      <c r="F60" s="11">
        <f>F58+F19</f>
        <v>96.040312220023736</v>
      </c>
    </row>
    <row r="61" spans="1:15" x14ac:dyDescent="0.2">
      <c r="A61" s="10"/>
      <c r="B61" s="10"/>
      <c r="C61" s="10"/>
      <c r="D61" s="10"/>
      <c r="E61" s="10"/>
      <c r="F61" s="10"/>
    </row>
    <row r="62" spans="1:15" x14ac:dyDescent="0.2">
      <c r="A62" s="11" t="s">
        <v>35</v>
      </c>
      <c r="B62" s="10"/>
      <c r="C62" s="10"/>
      <c r="D62" s="10"/>
      <c r="E62" s="11">
        <v>437.39030020000064</v>
      </c>
      <c r="F62" s="11">
        <v>3.9596877799762376</v>
      </c>
    </row>
    <row r="63" spans="1:15" x14ac:dyDescent="0.2">
      <c r="A63" s="10"/>
      <c r="B63" s="10"/>
      <c r="C63" s="10"/>
      <c r="D63" s="10"/>
      <c r="E63" s="10"/>
      <c r="F63" s="10"/>
    </row>
    <row r="64" spans="1:15" x14ac:dyDescent="0.2">
      <c r="A64" s="13" t="s">
        <v>36</v>
      </c>
      <c r="B64" s="7"/>
      <c r="C64" s="7"/>
      <c r="D64" s="7"/>
      <c r="E64" s="13">
        <f>E60+E62</f>
        <v>11046.080511999997</v>
      </c>
      <c r="F64" s="13">
        <f>F60+F62</f>
        <v>99.999999999999972</v>
      </c>
    </row>
    <row r="66" spans="1:2" x14ac:dyDescent="0.2">
      <c r="A66" s="17" t="s">
        <v>38</v>
      </c>
    </row>
    <row r="67" spans="1:2" x14ac:dyDescent="0.2">
      <c r="A67" s="17" t="s">
        <v>39</v>
      </c>
    </row>
    <row r="68" spans="1:2" x14ac:dyDescent="0.2">
      <c r="A68" s="17" t="s">
        <v>40</v>
      </c>
    </row>
    <row r="69" spans="1:2" x14ac:dyDescent="0.2">
      <c r="A69" s="2" t="s">
        <v>710</v>
      </c>
      <c r="B69" s="14">
        <v>14.856299999999999</v>
      </c>
    </row>
    <row r="70" spans="1:2" x14ac:dyDescent="0.2">
      <c r="A70" s="2" t="s">
        <v>709</v>
      </c>
      <c r="B70" s="14">
        <v>23.243400000000001</v>
      </c>
    </row>
    <row r="71" spans="1:2" x14ac:dyDescent="0.2">
      <c r="A71" s="2" t="s">
        <v>706</v>
      </c>
      <c r="B71" s="14">
        <v>14.3222</v>
      </c>
    </row>
    <row r="72" spans="1:2" x14ac:dyDescent="0.2">
      <c r="A72" s="2" t="s">
        <v>705</v>
      </c>
      <c r="B72" s="14">
        <v>22.441500000000001</v>
      </c>
    </row>
    <row r="74" spans="1:2" x14ac:dyDescent="0.2">
      <c r="A74" s="17" t="s">
        <v>41</v>
      </c>
    </row>
    <row r="75" spans="1:2" x14ac:dyDescent="0.2">
      <c r="A75" s="2" t="s">
        <v>710</v>
      </c>
      <c r="B75" s="14">
        <v>12.9466</v>
      </c>
    </row>
    <row r="76" spans="1:2" x14ac:dyDescent="0.2">
      <c r="A76" s="2" t="s">
        <v>709</v>
      </c>
      <c r="B76" s="14">
        <v>20.265499999999999</v>
      </c>
    </row>
    <row r="77" spans="1:2" x14ac:dyDescent="0.2">
      <c r="A77" s="2" t="s">
        <v>706</v>
      </c>
      <c r="B77" s="14">
        <v>12.447100000000001</v>
      </c>
    </row>
    <row r="78" spans="1:2" x14ac:dyDescent="0.2">
      <c r="A78" s="2" t="s">
        <v>705</v>
      </c>
      <c r="B78" s="14">
        <v>19.503299999999999</v>
      </c>
    </row>
    <row r="80" spans="1:2" x14ac:dyDescent="0.2">
      <c r="A80" s="17" t="s">
        <v>46</v>
      </c>
      <c r="B80" s="21" t="s">
        <v>47</v>
      </c>
    </row>
    <row r="81" spans="1:2" x14ac:dyDescent="0.2">
      <c r="A81" s="17"/>
      <c r="B81" s="21"/>
    </row>
    <row r="82" spans="1:2" x14ac:dyDescent="0.2">
      <c r="A82" s="17" t="s">
        <v>1342</v>
      </c>
      <c r="B82" s="20">
        <v>0.11358222786541089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showGridLines="0" workbookViewId="0">
      <selection sqref="A1:G1"/>
    </sheetView>
  </sheetViews>
  <sheetFormatPr defaultRowHeight="11.25" x14ac:dyDescent="0.2"/>
  <cols>
    <col min="1" max="1" width="57" style="2" customWidth="1"/>
    <col min="2" max="2" width="50.5703125" style="2" customWidth="1"/>
    <col min="3" max="3" width="25.140625" style="2" customWidth="1"/>
    <col min="4" max="4" width="9" style="2" bestFit="1" customWidth="1"/>
    <col min="5" max="5" width="23" style="2" bestFit="1" customWidth="1"/>
    <col min="6" max="6" width="13.5703125" style="2" bestFit="1" customWidth="1"/>
    <col min="7" max="7" width="14" style="18" bestFit="1" customWidth="1"/>
    <col min="8" max="16384" width="9.140625" style="3"/>
  </cols>
  <sheetData>
    <row r="1" spans="1:7" x14ac:dyDescent="0.2">
      <c r="A1" s="51" t="s">
        <v>754</v>
      </c>
      <c r="B1" s="51"/>
      <c r="C1" s="51"/>
      <c r="D1" s="51"/>
      <c r="E1" s="51"/>
      <c r="F1" s="51"/>
      <c r="G1" s="51"/>
    </row>
    <row r="3" spans="1:7" s="1" customFormat="1" ht="33.75" x14ac:dyDescent="0.2">
      <c r="A3" s="5" t="s">
        <v>0</v>
      </c>
      <c r="B3" s="5" t="s">
        <v>1</v>
      </c>
      <c r="C3" s="5" t="s">
        <v>269</v>
      </c>
      <c r="D3" s="5" t="s">
        <v>3</v>
      </c>
      <c r="E3" s="5" t="s">
        <v>4</v>
      </c>
      <c r="F3" s="32" t="s">
        <v>753</v>
      </c>
      <c r="G3" s="31" t="s">
        <v>752</v>
      </c>
    </row>
    <row r="4" spans="1:7" x14ac:dyDescent="0.2">
      <c r="A4" s="7"/>
      <c r="B4" s="7"/>
      <c r="C4" s="7"/>
      <c r="D4" s="7"/>
      <c r="E4" s="7"/>
      <c r="F4" s="30"/>
      <c r="G4" s="29"/>
    </row>
    <row r="5" spans="1:7" x14ac:dyDescent="0.2">
      <c r="A5" s="11" t="s">
        <v>270</v>
      </c>
      <c r="B5" s="10"/>
      <c r="C5" s="10"/>
      <c r="D5" s="10"/>
      <c r="E5" s="10"/>
      <c r="F5" s="10"/>
      <c r="G5" s="25"/>
    </row>
    <row r="6" spans="1:7" x14ac:dyDescent="0.2">
      <c r="A6" s="11" t="s">
        <v>7</v>
      </c>
      <c r="B6" s="10"/>
      <c r="C6" s="10"/>
      <c r="D6" s="10"/>
      <c r="E6" s="10"/>
      <c r="F6" s="10"/>
      <c r="G6" s="25"/>
    </row>
    <row r="7" spans="1:7" x14ac:dyDescent="0.2">
      <c r="A7" s="11"/>
      <c r="B7" s="10"/>
      <c r="C7" s="10"/>
      <c r="D7" s="10"/>
      <c r="E7" s="10"/>
      <c r="F7" s="10"/>
      <c r="G7" s="25"/>
    </row>
    <row r="8" spans="1:7" x14ac:dyDescent="0.2">
      <c r="A8" s="10" t="s">
        <v>751</v>
      </c>
      <c r="B8" s="10" t="s">
        <v>750</v>
      </c>
      <c r="C8" s="10" t="s">
        <v>317</v>
      </c>
      <c r="D8" s="27">
        <v>119000</v>
      </c>
      <c r="E8" s="10">
        <v>1262.8875</v>
      </c>
      <c r="F8" s="10">
        <v>5.3389847409557243</v>
      </c>
      <c r="G8" s="25">
        <v>-5.3631327991480342</v>
      </c>
    </row>
    <row r="9" spans="1:7" x14ac:dyDescent="0.2">
      <c r="A9" s="10" t="s">
        <v>749</v>
      </c>
      <c r="B9" s="10" t="s">
        <v>748</v>
      </c>
      <c r="C9" s="10" t="s">
        <v>273</v>
      </c>
      <c r="D9" s="27">
        <v>593242</v>
      </c>
      <c r="E9" s="10">
        <v>1115.8882020000001</v>
      </c>
      <c r="F9" s="10">
        <v>4.717530328782666</v>
      </c>
      <c r="G9" s="25">
        <v>-4.3415456461373916</v>
      </c>
    </row>
    <row r="10" spans="1:7" x14ac:dyDescent="0.2">
      <c r="A10" s="10" t="s">
        <v>274</v>
      </c>
      <c r="B10" s="10" t="s">
        <v>275</v>
      </c>
      <c r="C10" s="10" t="s">
        <v>273</v>
      </c>
      <c r="D10" s="27">
        <v>188200</v>
      </c>
      <c r="E10" s="10">
        <v>1096.0768</v>
      </c>
      <c r="F10" s="10">
        <v>4.633775621435464</v>
      </c>
      <c r="G10" s="25">
        <v>-2.0993768822152963</v>
      </c>
    </row>
    <row r="11" spans="1:7" x14ac:dyDescent="0.2">
      <c r="A11" s="10" t="s">
        <v>271</v>
      </c>
      <c r="B11" s="10" t="s">
        <v>272</v>
      </c>
      <c r="C11" s="10" t="s">
        <v>273</v>
      </c>
      <c r="D11" s="27">
        <v>35799</v>
      </c>
      <c r="E11" s="10">
        <v>684.38738249999994</v>
      </c>
      <c r="F11" s="10">
        <v>2.8933169360454736</v>
      </c>
      <c r="G11" s="25"/>
    </row>
    <row r="12" spans="1:7" x14ac:dyDescent="0.2">
      <c r="A12" s="10" t="s">
        <v>747</v>
      </c>
      <c r="B12" s="10" t="s">
        <v>746</v>
      </c>
      <c r="C12" s="10" t="s">
        <v>292</v>
      </c>
      <c r="D12" s="27">
        <v>1617000</v>
      </c>
      <c r="E12" s="10">
        <v>624.97050000000002</v>
      </c>
      <c r="F12" s="10">
        <v>2.6421260508536744</v>
      </c>
      <c r="G12" s="25">
        <v>-2.6523800976228351</v>
      </c>
    </row>
    <row r="13" spans="1:7" x14ac:dyDescent="0.2">
      <c r="A13" s="10" t="s">
        <v>745</v>
      </c>
      <c r="B13" s="10" t="s">
        <v>744</v>
      </c>
      <c r="C13" s="10" t="s">
        <v>284</v>
      </c>
      <c r="D13" s="27">
        <v>488000</v>
      </c>
      <c r="E13" s="10">
        <v>559.73599999999999</v>
      </c>
      <c r="F13" s="10">
        <v>2.3663405987972745</v>
      </c>
      <c r="G13" s="25">
        <v>-2.3797505498802591</v>
      </c>
    </row>
    <row r="14" spans="1:7" x14ac:dyDescent="0.2">
      <c r="A14" s="10" t="s">
        <v>318</v>
      </c>
      <c r="B14" s="10" t="s">
        <v>319</v>
      </c>
      <c r="C14" s="10" t="s">
        <v>301</v>
      </c>
      <c r="D14" s="27">
        <v>148800</v>
      </c>
      <c r="E14" s="10">
        <v>535.75440000000003</v>
      </c>
      <c r="F14" s="10">
        <v>2.2649559572803515</v>
      </c>
      <c r="G14" s="25">
        <v>-2.2633832896249704</v>
      </c>
    </row>
    <row r="15" spans="1:7" x14ac:dyDescent="0.2">
      <c r="A15" s="10" t="s">
        <v>743</v>
      </c>
      <c r="B15" s="10" t="s">
        <v>742</v>
      </c>
      <c r="C15" s="10" t="s">
        <v>345</v>
      </c>
      <c r="D15" s="27">
        <v>480000</v>
      </c>
      <c r="E15" s="10">
        <v>523.91999999999996</v>
      </c>
      <c r="F15" s="10">
        <v>2.2149248333533449</v>
      </c>
      <c r="G15" s="25">
        <v>-2.2220272034099073</v>
      </c>
    </row>
    <row r="16" spans="1:7" x14ac:dyDescent="0.2">
      <c r="A16" s="10" t="s">
        <v>285</v>
      </c>
      <c r="B16" s="10" t="s">
        <v>286</v>
      </c>
      <c r="C16" s="10" t="s">
        <v>273</v>
      </c>
      <c r="D16" s="27">
        <v>42087</v>
      </c>
      <c r="E16" s="10">
        <v>471.0166605</v>
      </c>
      <c r="F16" s="10">
        <v>1.9912706105218578</v>
      </c>
      <c r="G16" s="25"/>
    </row>
    <row r="17" spans="1:7" x14ac:dyDescent="0.2">
      <c r="A17" s="10" t="s">
        <v>741</v>
      </c>
      <c r="B17" s="10" t="s">
        <v>740</v>
      </c>
      <c r="C17" s="10" t="s">
        <v>278</v>
      </c>
      <c r="D17" s="27">
        <v>139500</v>
      </c>
      <c r="E17" s="10">
        <v>467.88299999999998</v>
      </c>
      <c r="F17" s="10">
        <v>1.9780227435560072</v>
      </c>
      <c r="G17" s="25">
        <v>-1.9682918624383352</v>
      </c>
    </row>
    <row r="18" spans="1:7" x14ac:dyDescent="0.2">
      <c r="A18" s="10" t="s">
        <v>739</v>
      </c>
      <c r="B18" s="10" t="s">
        <v>738</v>
      </c>
      <c r="C18" s="10" t="s">
        <v>273</v>
      </c>
      <c r="D18" s="27">
        <v>511500</v>
      </c>
      <c r="E18" s="10">
        <v>376.71974999999998</v>
      </c>
      <c r="F18" s="10">
        <v>1.5926208762590928</v>
      </c>
      <c r="G18" s="25">
        <v>-1.6012705483636913</v>
      </c>
    </row>
    <row r="19" spans="1:7" x14ac:dyDescent="0.2">
      <c r="A19" s="10" t="s">
        <v>335</v>
      </c>
      <c r="B19" s="10" t="s">
        <v>336</v>
      </c>
      <c r="C19" s="10" t="s">
        <v>273</v>
      </c>
      <c r="D19" s="27">
        <v>95061</v>
      </c>
      <c r="E19" s="10">
        <v>337.46654999999998</v>
      </c>
      <c r="F19" s="10">
        <v>1.4266739998875371</v>
      </c>
      <c r="G19" s="25"/>
    </row>
    <row r="20" spans="1:7" x14ac:dyDescent="0.2">
      <c r="A20" s="10" t="s">
        <v>293</v>
      </c>
      <c r="B20" s="10" t="s">
        <v>294</v>
      </c>
      <c r="C20" s="10" t="s">
        <v>295</v>
      </c>
      <c r="D20" s="27">
        <v>38712</v>
      </c>
      <c r="E20" s="10">
        <v>322.683876</v>
      </c>
      <c r="F20" s="10">
        <v>1.3641787491890203</v>
      </c>
      <c r="G20" s="25"/>
    </row>
    <row r="21" spans="1:7" x14ac:dyDescent="0.2">
      <c r="A21" s="10" t="s">
        <v>391</v>
      </c>
      <c r="B21" s="10" t="s">
        <v>392</v>
      </c>
      <c r="C21" s="10" t="s">
        <v>393</v>
      </c>
      <c r="D21" s="27">
        <v>37500</v>
      </c>
      <c r="E21" s="10">
        <v>316.72500000000002</v>
      </c>
      <c r="F21" s="10">
        <v>1.3389869977169002</v>
      </c>
      <c r="G21" s="25">
        <v>-1.3395418703775694</v>
      </c>
    </row>
    <row r="22" spans="1:7" x14ac:dyDescent="0.2">
      <c r="A22" s="10" t="s">
        <v>737</v>
      </c>
      <c r="B22" s="10" t="s">
        <v>736</v>
      </c>
      <c r="C22" s="10" t="s">
        <v>301</v>
      </c>
      <c r="D22" s="27">
        <v>40000</v>
      </c>
      <c r="E22" s="10">
        <v>316.62</v>
      </c>
      <c r="F22" s="10">
        <v>1.3385430995883649</v>
      </c>
      <c r="G22" s="25">
        <v>-1.3409105562738859</v>
      </c>
    </row>
    <row r="23" spans="1:7" x14ac:dyDescent="0.2">
      <c r="A23" s="10" t="s">
        <v>337</v>
      </c>
      <c r="B23" s="10" t="s">
        <v>338</v>
      </c>
      <c r="C23" s="10" t="s">
        <v>304</v>
      </c>
      <c r="D23" s="27">
        <v>28287</v>
      </c>
      <c r="E23" s="10">
        <v>316.10722500000003</v>
      </c>
      <c r="F23" s="10">
        <v>1.336375291370655</v>
      </c>
      <c r="G23" s="25"/>
    </row>
    <row r="24" spans="1:7" x14ac:dyDescent="0.2">
      <c r="A24" s="10" t="s">
        <v>282</v>
      </c>
      <c r="B24" s="10" t="s">
        <v>283</v>
      </c>
      <c r="C24" s="10" t="s">
        <v>284</v>
      </c>
      <c r="D24" s="27">
        <v>40438</v>
      </c>
      <c r="E24" s="10">
        <v>309.73486100000002</v>
      </c>
      <c r="F24" s="10">
        <v>1.3094354775235659</v>
      </c>
      <c r="G24" s="25"/>
    </row>
    <row r="25" spans="1:7" x14ac:dyDescent="0.2">
      <c r="A25" s="10" t="s">
        <v>735</v>
      </c>
      <c r="B25" s="10" t="s">
        <v>734</v>
      </c>
      <c r="C25" s="10" t="s">
        <v>388</v>
      </c>
      <c r="D25" s="27">
        <v>13000</v>
      </c>
      <c r="E25" s="10">
        <v>309.73149999999998</v>
      </c>
      <c r="F25" s="10">
        <v>1.3094212685558513</v>
      </c>
      <c r="G25" s="25">
        <v>-1.3088167215807991</v>
      </c>
    </row>
    <row r="26" spans="1:7" x14ac:dyDescent="0.2">
      <c r="A26" s="10" t="s">
        <v>308</v>
      </c>
      <c r="B26" s="10" t="s">
        <v>309</v>
      </c>
      <c r="C26" s="10" t="s">
        <v>310</v>
      </c>
      <c r="D26" s="27">
        <v>135335</v>
      </c>
      <c r="E26" s="10">
        <v>298.27834000000001</v>
      </c>
      <c r="F26" s="10">
        <v>1.2610018753195384</v>
      </c>
      <c r="G26" s="25"/>
    </row>
    <row r="27" spans="1:7" x14ac:dyDescent="0.2">
      <c r="A27" s="10" t="s">
        <v>276</v>
      </c>
      <c r="B27" s="10" t="s">
        <v>277</v>
      </c>
      <c r="C27" s="10" t="s">
        <v>278</v>
      </c>
      <c r="D27" s="27">
        <v>42195</v>
      </c>
      <c r="E27" s="10">
        <v>289.62648000000002</v>
      </c>
      <c r="F27" s="10">
        <v>1.2244252613924189</v>
      </c>
      <c r="G27" s="25"/>
    </row>
    <row r="28" spans="1:7" x14ac:dyDescent="0.2">
      <c r="A28" s="10" t="s">
        <v>370</v>
      </c>
      <c r="B28" s="10" t="s">
        <v>371</v>
      </c>
      <c r="C28" s="10" t="s">
        <v>289</v>
      </c>
      <c r="D28" s="27">
        <v>123156</v>
      </c>
      <c r="E28" s="10">
        <v>277.96309200000002</v>
      </c>
      <c r="F28" s="10">
        <v>1.1751171080059564</v>
      </c>
      <c r="G28" s="25"/>
    </row>
    <row r="29" spans="1:7" x14ac:dyDescent="0.2">
      <c r="A29" s="10" t="s">
        <v>313</v>
      </c>
      <c r="B29" s="10" t="s">
        <v>314</v>
      </c>
      <c r="C29" s="10" t="s">
        <v>273</v>
      </c>
      <c r="D29" s="27">
        <v>97218</v>
      </c>
      <c r="E29" s="10">
        <v>273.57145200000002</v>
      </c>
      <c r="F29" s="10">
        <v>1.1565510053659582</v>
      </c>
      <c r="G29" s="25"/>
    </row>
    <row r="30" spans="1:7" x14ac:dyDescent="0.2">
      <c r="A30" s="10" t="s">
        <v>279</v>
      </c>
      <c r="B30" s="10" t="s">
        <v>280</v>
      </c>
      <c r="C30" s="10" t="s">
        <v>281</v>
      </c>
      <c r="D30" s="27">
        <v>145523</v>
      </c>
      <c r="E30" s="10">
        <v>270.60001849999998</v>
      </c>
      <c r="F30" s="10">
        <v>1.1439889694638965</v>
      </c>
      <c r="G30" s="25"/>
    </row>
    <row r="31" spans="1:7" x14ac:dyDescent="0.2">
      <c r="A31" s="10" t="s">
        <v>733</v>
      </c>
      <c r="B31" s="10" t="s">
        <v>732</v>
      </c>
      <c r="C31" s="10" t="s">
        <v>284</v>
      </c>
      <c r="D31" s="27">
        <v>4050</v>
      </c>
      <c r="E31" s="10">
        <v>267.96420000000001</v>
      </c>
      <c r="F31" s="10">
        <v>1.132845779946676</v>
      </c>
      <c r="G31" s="25">
        <v>-1.1373573702830519</v>
      </c>
    </row>
    <row r="32" spans="1:7" x14ac:dyDescent="0.2">
      <c r="A32" s="10" t="s">
        <v>368</v>
      </c>
      <c r="B32" s="10" t="s">
        <v>369</v>
      </c>
      <c r="C32" s="10" t="s">
        <v>281</v>
      </c>
      <c r="D32" s="27">
        <v>152948</v>
      </c>
      <c r="E32" s="10">
        <v>244.18148199999999</v>
      </c>
      <c r="F32" s="10">
        <v>1.0323019322164126</v>
      </c>
      <c r="G32" s="25"/>
    </row>
    <row r="33" spans="1:7" x14ac:dyDescent="0.2">
      <c r="A33" s="10" t="s">
        <v>287</v>
      </c>
      <c r="B33" s="10" t="s">
        <v>288</v>
      </c>
      <c r="C33" s="10" t="s">
        <v>289</v>
      </c>
      <c r="D33" s="27">
        <v>132933</v>
      </c>
      <c r="E33" s="10">
        <v>237.95007000000001</v>
      </c>
      <c r="F33" s="10">
        <v>1.0059580072170691</v>
      </c>
      <c r="G33" s="25"/>
    </row>
    <row r="34" spans="1:7" x14ac:dyDescent="0.2">
      <c r="A34" s="10" t="s">
        <v>372</v>
      </c>
      <c r="B34" s="10" t="s">
        <v>373</v>
      </c>
      <c r="C34" s="10" t="s">
        <v>278</v>
      </c>
      <c r="D34" s="27">
        <v>30288</v>
      </c>
      <c r="E34" s="10">
        <v>225.312432</v>
      </c>
      <c r="F34" s="10">
        <v>0.95253111333798468</v>
      </c>
      <c r="G34" s="25"/>
    </row>
    <row r="35" spans="1:7" x14ac:dyDescent="0.2">
      <c r="A35" s="10" t="s">
        <v>327</v>
      </c>
      <c r="B35" s="10" t="s">
        <v>328</v>
      </c>
      <c r="C35" s="10" t="s">
        <v>304</v>
      </c>
      <c r="D35" s="27">
        <v>18456</v>
      </c>
      <c r="E35" s="10">
        <v>225.144744</v>
      </c>
      <c r="F35" s="10">
        <v>0.95182219534391055</v>
      </c>
      <c r="G35" s="25"/>
    </row>
    <row r="36" spans="1:7" x14ac:dyDescent="0.2">
      <c r="A36" s="10" t="s">
        <v>731</v>
      </c>
      <c r="B36" s="10" t="s">
        <v>730</v>
      </c>
      <c r="C36" s="10" t="s">
        <v>304</v>
      </c>
      <c r="D36" s="27">
        <v>76800</v>
      </c>
      <c r="E36" s="10">
        <v>215.11680000000001</v>
      </c>
      <c r="F36" s="10">
        <v>0.90942804701386659</v>
      </c>
      <c r="G36" s="25">
        <v>-0.91218782509298768</v>
      </c>
    </row>
    <row r="37" spans="1:7" x14ac:dyDescent="0.2">
      <c r="A37" s="10" t="s">
        <v>374</v>
      </c>
      <c r="B37" s="10" t="s">
        <v>375</v>
      </c>
      <c r="C37" s="10" t="s">
        <v>376</v>
      </c>
      <c r="D37" s="27">
        <v>38144</v>
      </c>
      <c r="E37" s="10">
        <v>211.26054400000001</v>
      </c>
      <c r="F37" s="10">
        <v>0.89312533442765518</v>
      </c>
      <c r="G37" s="25"/>
    </row>
    <row r="38" spans="1:7" x14ac:dyDescent="0.2">
      <c r="A38" s="10" t="s">
        <v>729</v>
      </c>
      <c r="B38" s="10" t="s">
        <v>728</v>
      </c>
      <c r="C38" s="10" t="s">
        <v>298</v>
      </c>
      <c r="D38" s="27">
        <v>92685</v>
      </c>
      <c r="E38" s="10">
        <v>202.79478</v>
      </c>
      <c r="F38" s="10">
        <v>0.85733546017794393</v>
      </c>
      <c r="G38" s="25"/>
    </row>
    <row r="39" spans="1:7" x14ac:dyDescent="0.2">
      <c r="A39" s="10" t="s">
        <v>299</v>
      </c>
      <c r="B39" s="10" t="s">
        <v>300</v>
      </c>
      <c r="C39" s="10" t="s">
        <v>301</v>
      </c>
      <c r="D39" s="27">
        <v>7942</v>
      </c>
      <c r="E39" s="10">
        <v>201.921379</v>
      </c>
      <c r="F39" s="10">
        <v>0.85364306904117548</v>
      </c>
      <c r="G39" s="25"/>
    </row>
    <row r="40" spans="1:7" x14ac:dyDescent="0.2">
      <c r="A40" s="10" t="s">
        <v>377</v>
      </c>
      <c r="B40" s="10" t="s">
        <v>378</v>
      </c>
      <c r="C40" s="10" t="s">
        <v>304</v>
      </c>
      <c r="D40" s="27">
        <v>1902</v>
      </c>
      <c r="E40" s="10">
        <v>193.01210699999999</v>
      </c>
      <c r="F40" s="10">
        <v>0.81597821982774665</v>
      </c>
      <c r="G40" s="25"/>
    </row>
    <row r="41" spans="1:7" x14ac:dyDescent="0.2">
      <c r="A41" s="10" t="s">
        <v>389</v>
      </c>
      <c r="B41" s="10" t="s">
        <v>390</v>
      </c>
      <c r="C41" s="10" t="s">
        <v>284</v>
      </c>
      <c r="D41" s="27">
        <v>7091</v>
      </c>
      <c r="E41" s="10">
        <v>183.91926699999999</v>
      </c>
      <c r="F41" s="10">
        <v>0.77753731831280426</v>
      </c>
      <c r="G41" s="25"/>
    </row>
    <row r="42" spans="1:7" x14ac:dyDescent="0.2">
      <c r="A42" s="10" t="s">
        <v>386</v>
      </c>
      <c r="B42" s="10" t="s">
        <v>387</v>
      </c>
      <c r="C42" s="10" t="s">
        <v>388</v>
      </c>
      <c r="D42" s="27">
        <v>21957</v>
      </c>
      <c r="E42" s="10">
        <v>175.72187099999999</v>
      </c>
      <c r="F42" s="10">
        <v>0.74288199694841395</v>
      </c>
      <c r="G42" s="25"/>
    </row>
    <row r="43" spans="1:7" x14ac:dyDescent="0.2">
      <c r="A43" s="10" t="s">
        <v>727</v>
      </c>
      <c r="B43" s="10" t="s">
        <v>726</v>
      </c>
      <c r="C43" s="10" t="s">
        <v>298</v>
      </c>
      <c r="D43" s="27">
        <v>36040</v>
      </c>
      <c r="E43" s="10">
        <v>175.56886</v>
      </c>
      <c r="F43" s="10">
        <v>0.74223512745750653</v>
      </c>
      <c r="G43" s="25"/>
    </row>
    <row r="44" spans="1:7" x14ac:dyDescent="0.2">
      <c r="A44" s="10" t="s">
        <v>366</v>
      </c>
      <c r="B44" s="10" t="s">
        <v>367</v>
      </c>
      <c r="C44" s="10" t="s">
        <v>317</v>
      </c>
      <c r="D44" s="27">
        <v>125203</v>
      </c>
      <c r="E44" s="10">
        <v>173.34355350000001</v>
      </c>
      <c r="F44" s="10">
        <v>0.73282741897401182</v>
      </c>
      <c r="G44" s="25"/>
    </row>
    <row r="45" spans="1:7" x14ac:dyDescent="0.2">
      <c r="A45" s="10" t="s">
        <v>339</v>
      </c>
      <c r="B45" s="10" t="s">
        <v>340</v>
      </c>
      <c r="C45" s="10" t="s">
        <v>284</v>
      </c>
      <c r="D45" s="27">
        <v>96169</v>
      </c>
      <c r="E45" s="10">
        <v>172.23867899999999</v>
      </c>
      <c r="F45" s="10">
        <v>0.72815645018528652</v>
      </c>
      <c r="G45" s="25"/>
    </row>
    <row r="46" spans="1:7" x14ac:dyDescent="0.2">
      <c r="A46" s="10" t="s">
        <v>394</v>
      </c>
      <c r="B46" s="10" t="s">
        <v>395</v>
      </c>
      <c r="C46" s="10" t="s">
        <v>322</v>
      </c>
      <c r="D46" s="27">
        <v>64953</v>
      </c>
      <c r="E46" s="10">
        <v>172.2228795</v>
      </c>
      <c r="F46" s="10">
        <v>0.72808965619974575</v>
      </c>
      <c r="G46" s="25"/>
    </row>
    <row r="47" spans="1:7" x14ac:dyDescent="0.2">
      <c r="A47" s="10" t="s">
        <v>725</v>
      </c>
      <c r="B47" s="10" t="s">
        <v>724</v>
      </c>
      <c r="C47" s="10" t="s">
        <v>281</v>
      </c>
      <c r="D47" s="27">
        <v>217938</v>
      </c>
      <c r="E47" s="10">
        <v>166.83153899999999</v>
      </c>
      <c r="F47" s="10">
        <v>0.70529721850217042</v>
      </c>
      <c r="G47" s="25"/>
    </row>
    <row r="48" spans="1:7" ht="22.5" x14ac:dyDescent="0.2">
      <c r="A48" s="10" t="s">
        <v>381</v>
      </c>
      <c r="B48" s="10" t="s">
        <v>382</v>
      </c>
      <c r="C48" s="28" t="s">
        <v>758</v>
      </c>
      <c r="D48" s="27">
        <v>122059</v>
      </c>
      <c r="E48" s="10">
        <v>157.21199200000001</v>
      </c>
      <c r="F48" s="10">
        <v>0.664629609829263</v>
      </c>
      <c r="G48" s="25"/>
    </row>
    <row r="49" spans="1:7" x14ac:dyDescent="0.2">
      <c r="A49" s="10" t="s">
        <v>290</v>
      </c>
      <c r="B49" s="10" t="s">
        <v>291</v>
      </c>
      <c r="C49" s="10" t="s">
        <v>292</v>
      </c>
      <c r="D49" s="27">
        <v>50999</v>
      </c>
      <c r="E49" s="10">
        <v>149.09557649999999</v>
      </c>
      <c r="F49" s="10">
        <v>0.63031664172580437</v>
      </c>
      <c r="G49" s="25">
        <v>-0.10449784705838297</v>
      </c>
    </row>
    <row r="50" spans="1:7" x14ac:dyDescent="0.2">
      <c r="A50" s="10" t="s">
        <v>722</v>
      </c>
      <c r="B50" s="10" t="s">
        <v>721</v>
      </c>
      <c r="C50" s="10" t="s">
        <v>388</v>
      </c>
      <c r="D50" s="27">
        <v>8000</v>
      </c>
      <c r="E50" s="10">
        <v>141.54</v>
      </c>
      <c r="F50" s="10">
        <v>0.59837467726529336</v>
      </c>
      <c r="G50" s="25">
        <v>-0.59872979576812158</v>
      </c>
    </row>
    <row r="51" spans="1:7" x14ac:dyDescent="0.2">
      <c r="A51" s="10" t="s">
        <v>379</v>
      </c>
      <c r="B51" s="10" t="s">
        <v>380</v>
      </c>
      <c r="C51" s="10" t="s">
        <v>317</v>
      </c>
      <c r="D51" s="27">
        <v>60000</v>
      </c>
      <c r="E51" s="10">
        <v>134.49</v>
      </c>
      <c r="F51" s="10">
        <v>0.56857008863508063</v>
      </c>
      <c r="G51" s="25"/>
    </row>
    <row r="52" spans="1:7" x14ac:dyDescent="0.2">
      <c r="A52" s="10" t="s">
        <v>396</v>
      </c>
      <c r="B52" s="10" t="s">
        <v>397</v>
      </c>
      <c r="C52" s="10" t="s">
        <v>273</v>
      </c>
      <c r="D52" s="27">
        <v>50633</v>
      </c>
      <c r="E52" s="10">
        <v>127.949591</v>
      </c>
      <c r="F52" s="10">
        <v>0.54091984754028033</v>
      </c>
      <c r="G52" s="25"/>
    </row>
    <row r="53" spans="1:7" x14ac:dyDescent="0.2">
      <c r="A53" s="10" t="s">
        <v>383</v>
      </c>
      <c r="B53" s="10" t="s">
        <v>384</v>
      </c>
      <c r="C53" s="10" t="s">
        <v>385</v>
      </c>
      <c r="D53" s="27">
        <v>51471</v>
      </c>
      <c r="E53" s="10">
        <v>121.934799</v>
      </c>
      <c r="F53" s="10">
        <v>0.51549170551811085</v>
      </c>
      <c r="G53" s="25"/>
    </row>
    <row r="54" spans="1:7" x14ac:dyDescent="0.2">
      <c r="A54" s="10" t="s">
        <v>720</v>
      </c>
      <c r="B54" s="10" t="s">
        <v>719</v>
      </c>
      <c r="C54" s="10" t="s">
        <v>289</v>
      </c>
      <c r="D54" s="27">
        <v>23686</v>
      </c>
      <c r="E54" s="10">
        <v>88.644855000000007</v>
      </c>
      <c r="F54" s="10">
        <v>0.37475509751203706</v>
      </c>
      <c r="G54" s="25"/>
    </row>
    <row r="55" spans="1:7" x14ac:dyDescent="0.2">
      <c r="A55" s="10" t="s">
        <v>718</v>
      </c>
      <c r="B55" s="10" t="s">
        <v>717</v>
      </c>
      <c r="C55" s="10" t="s">
        <v>304</v>
      </c>
      <c r="D55" s="27">
        <v>12500</v>
      </c>
      <c r="E55" s="10">
        <v>48.09375</v>
      </c>
      <c r="F55" s="10">
        <v>0.20332119637365906</v>
      </c>
      <c r="G55" s="25">
        <v>-0.20387606903432798</v>
      </c>
    </row>
    <row r="56" spans="1:7" x14ac:dyDescent="0.2">
      <c r="A56" s="10" t="s">
        <v>716</v>
      </c>
      <c r="B56" s="10" t="s">
        <v>715</v>
      </c>
      <c r="C56" s="10" t="s">
        <v>295</v>
      </c>
      <c r="D56" s="27">
        <v>20000</v>
      </c>
      <c r="E56" s="10">
        <v>39.43</v>
      </c>
      <c r="F56" s="10">
        <v>0.16669431626798445</v>
      </c>
      <c r="G56" s="25">
        <v>-0.16715935240264029</v>
      </c>
    </row>
    <row r="57" spans="1:7" x14ac:dyDescent="0.2">
      <c r="A57" s="11" t="s">
        <v>28</v>
      </c>
      <c r="B57" s="10"/>
      <c r="C57" s="10"/>
      <c r="D57" s="27"/>
      <c r="E57" s="11">
        <f xml:space="preserve"> SUM(E8:E56)</f>
        <v>15811.244340000007</v>
      </c>
      <c r="F57" s="11">
        <f>SUM(F8:F56)</f>
        <v>66.843635927018482</v>
      </c>
      <c r="G57" s="26">
        <f>SUM(G8:G56)</f>
        <v>-32.004236286712491</v>
      </c>
    </row>
    <row r="58" spans="1:7" x14ac:dyDescent="0.2">
      <c r="A58" s="10"/>
      <c r="B58" s="10"/>
      <c r="C58" s="10"/>
      <c r="D58" s="27"/>
      <c r="E58" s="10"/>
      <c r="F58" s="10"/>
      <c r="G58" s="25"/>
    </row>
    <row r="59" spans="1:7" x14ac:dyDescent="0.2">
      <c r="A59" s="11" t="s">
        <v>6</v>
      </c>
      <c r="B59" s="10"/>
      <c r="C59" s="10"/>
      <c r="D59" s="27"/>
      <c r="E59" s="10"/>
      <c r="F59" s="10"/>
      <c r="G59" s="25"/>
    </row>
    <row r="60" spans="1:7" x14ac:dyDescent="0.2">
      <c r="A60" s="11" t="s">
        <v>714</v>
      </c>
      <c r="B60" s="10"/>
      <c r="C60" s="10"/>
      <c r="D60" s="27"/>
      <c r="E60" s="10"/>
      <c r="F60" s="10"/>
      <c r="G60" s="25"/>
    </row>
    <row r="61" spans="1:7" x14ac:dyDescent="0.2">
      <c r="A61" s="10" t="s">
        <v>80</v>
      </c>
      <c r="B61" s="10" t="s">
        <v>814</v>
      </c>
      <c r="C61" s="10" t="s">
        <v>9</v>
      </c>
      <c r="D61" s="27">
        <v>100</v>
      </c>
      <c r="E61" s="10">
        <v>977.21500000000003</v>
      </c>
      <c r="F61" s="10">
        <v>4.1312753302515448</v>
      </c>
      <c r="G61" s="25"/>
    </row>
    <row r="62" spans="1:7" x14ac:dyDescent="0.2">
      <c r="A62" s="10" t="s">
        <v>20</v>
      </c>
      <c r="B62" s="10" t="s">
        <v>815</v>
      </c>
      <c r="C62" s="10" t="s">
        <v>9</v>
      </c>
      <c r="D62" s="27">
        <v>100</v>
      </c>
      <c r="E62" s="10">
        <v>959.62800000000004</v>
      </c>
      <c r="F62" s="10">
        <v>4.0569245075225302</v>
      </c>
      <c r="G62" s="25"/>
    </row>
    <row r="63" spans="1:7" x14ac:dyDescent="0.2">
      <c r="A63" s="10" t="s">
        <v>361</v>
      </c>
      <c r="B63" s="10" t="s">
        <v>816</v>
      </c>
      <c r="C63" s="10" t="s">
        <v>149</v>
      </c>
      <c r="D63" s="27">
        <v>80</v>
      </c>
      <c r="E63" s="10">
        <v>774.61360000000002</v>
      </c>
      <c r="F63" s="10">
        <v>3.274757403598326</v>
      </c>
      <c r="G63" s="25"/>
    </row>
    <row r="64" spans="1:7" x14ac:dyDescent="0.2">
      <c r="A64" s="10" t="s">
        <v>346</v>
      </c>
      <c r="B64" s="10" t="s">
        <v>817</v>
      </c>
      <c r="C64" s="10" t="s">
        <v>12</v>
      </c>
      <c r="D64" s="27">
        <v>50</v>
      </c>
      <c r="E64" s="10">
        <v>499.91829999999999</v>
      </c>
      <c r="F64" s="10">
        <v>2.1134552170518162</v>
      </c>
      <c r="G64" s="25"/>
    </row>
    <row r="65" spans="1:7" x14ac:dyDescent="0.2">
      <c r="A65" s="10" t="s">
        <v>713</v>
      </c>
      <c r="B65" s="10" t="s">
        <v>1257</v>
      </c>
      <c r="C65" s="10" t="s">
        <v>9</v>
      </c>
      <c r="D65" s="27">
        <v>50</v>
      </c>
      <c r="E65" s="10">
        <v>499.91800000000001</v>
      </c>
      <c r="F65" s="10">
        <v>2.1134539487714497</v>
      </c>
      <c r="G65" s="25"/>
    </row>
    <row r="66" spans="1:7" x14ac:dyDescent="0.2">
      <c r="A66" s="10" t="s">
        <v>569</v>
      </c>
      <c r="B66" s="10" t="s">
        <v>818</v>
      </c>
      <c r="C66" s="10" t="s">
        <v>121</v>
      </c>
      <c r="D66" s="27">
        <v>50</v>
      </c>
      <c r="E66" s="10">
        <v>493.76499999999999</v>
      </c>
      <c r="F66" s="10">
        <v>2.0874415184392934</v>
      </c>
      <c r="G66" s="25"/>
    </row>
    <row r="67" spans="1:7" x14ac:dyDescent="0.2">
      <c r="A67" s="11" t="s">
        <v>28</v>
      </c>
      <c r="B67" s="10"/>
      <c r="C67" s="10"/>
      <c r="D67" s="27"/>
      <c r="E67" s="11">
        <f>SUM(E61:E66)</f>
        <v>4205.0578999999998</v>
      </c>
      <c r="F67" s="11">
        <f>SUM(F61:F66)</f>
        <v>17.777307925634958</v>
      </c>
      <c r="G67" s="26"/>
    </row>
    <row r="68" spans="1:7" x14ac:dyDescent="0.2">
      <c r="A68" s="11"/>
      <c r="B68" s="10"/>
      <c r="C68" s="10"/>
      <c r="D68" s="27"/>
      <c r="E68" s="11"/>
      <c r="F68" s="11"/>
      <c r="G68" s="26"/>
    </row>
    <row r="69" spans="1:7" x14ac:dyDescent="0.2">
      <c r="A69" s="11" t="s">
        <v>106</v>
      </c>
      <c r="B69" s="10"/>
      <c r="C69" s="10"/>
      <c r="D69" s="27"/>
      <c r="E69" s="11"/>
      <c r="F69" s="11"/>
      <c r="G69" s="26"/>
    </row>
    <row r="70" spans="1:7" x14ac:dyDescent="0.2">
      <c r="A70" s="10" t="s">
        <v>363</v>
      </c>
      <c r="B70" s="10" t="s">
        <v>819</v>
      </c>
      <c r="C70" s="10" t="s">
        <v>108</v>
      </c>
      <c r="D70" s="27">
        <v>500000</v>
      </c>
      <c r="E70" s="10">
        <v>491.52499999999998</v>
      </c>
      <c r="F70" s="10">
        <v>2.0779716916972113</v>
      </c>
      <c r="G70" s="25"/>
    </row>
    <row r="71" spans="1:7" x14ac:dyDescent="0.2">
      <c r="A71" s="11" t="s">
        <v>28</v>
      </c>
      <c r="B71" s="10"/>
      <c r="C71" s="10"/>
      <c r="D71" s="27"/>
      <c r="E71" s="11">
        <f>SUM(E70)</f>
        <v>491.52499999999998</v>
      </c>
      <c r="F71" s="11">
        <f>SUM(F70)</f>
        <v>2.0779716916972113</v>
      </c>
      <c r="G71" s="26"/>
    </row>
    <row r="72" spans="1:7" x14ac:dyDescent="0.2">
      <c r="A72" s="11"/>
      <c r="B72" s="10"/>
      <c r="C72" s="10"/>
      <c r="D72" s="27"/>
      <c r="E72" s="11"/>
      <c r="F72" s="11"/>
      <c r="G72" s="26"/>
    </row>
    <row r="73" spans="1:7" x14ac:dyDescent="0.2">
      <c r="A73" s="11" t="s">
        <v>29</v>
      </c>
      <c r="B73" s="10"/>
      <c r="C73" s="10"/>
      <c r="D73" s="27"/>
      <c r="E73" s="11"/>
      <c r="F73" s="11"/>
      <c r="G73" s="26"/>
    </row>
    <row r="74" spans="1:7" x14ac:dyDescent="0.2">
      <c r="A74" s="11" t="s">
        <v>33</v>
      </c>
      <c r="B74" s="10"/>
      <c r="C74" s="10"/>
      <c r="D74" s="27"/>
      <c r="E74" s="11"/>
      <c r="F74" s="11"/>
      <c r="G74" s="26"/>
    </row>
    <row r="75" spans="1:7" x14ac:dyDescent="0.2">
      <c r="A75" s="10" t="s">
        <v>459</v>
      </c>
      <c r="B75" s="10" t="s">
        <v>820</v>
      </c>
      <c r="C75" s="10" t="s">
        <v>415</v>
      </c>
      <c r="D75" s="27">
        <v>100</v>
      </c>
      <c r="E75" s="10">
        <v>490.64800000000002</v>
      </c>
      <c r="F75" s="10">
        <v>2.0742640854236374</v>
      </c>
      <c r="G75" s="25"/>
    </row>
    <row r="76" spans="1:7" x14ac:dyDescent="0.2">
      <c r="A76" s="11" t="s">
        <v>28</v>
      </c>
      <c r="B76" s="10"/>
      <c r="C76" s="10"/>
      <c r="D76" s="10"/>
      <c r="E76" s="11">
        <f>SUM(E75)</f>
        <v>490.64800000000002</v>
      </c>
      <c r="F76" s="11">
        <f>SUM(F75)</f>
        <v>2.0742640854236374</v>
      </c>
      <c r="G76" s="26"/>
    </row>
    <row r="77" spans="1:7" x14ac:dyDescent="0.2">
      <c r="A77" s="10"/>
      <c r="B77" s="10"/>
      <c r="C77" s="10"/>
      <c r="D77" s="10"/>
      <c r="E77" s="10"/>
      <c r="F77" s="10"/>
      <c r="G77" s="25"/>
    </row>
    <row r="78" spans="1:7" x14ac:dyDescent="0.2">
      <c r="A78" s="11" t="s">
        <v>28</v>
      </c>
      <c r="B78" s="10"/>
      <c r="C78" s="10"/>
      <c r="D78" s="10"/>
      <c r="E78" s="11">
        <f>E57+E67+E71+E76</f>
        <v>20998.475240000007</v>
      </c>
      <c r="F78" s="11">
        <f>F57+F67+F71+F76</f>
        <v>88.77317962977429</v>
      </c>
      <c r="G78" s="26"/>
    </row>
    <row r="79" spans="1:7" x14ac:dyDescent="0.2">
      <c r="A79" s="10"/>
      <c r="B79" s="10"/>
      <c r="C79" s="10"/>
      <c r="D79" s="10"/>
      <c r="E79" s="10"/>
      <c r="F79" s="10"/>
      <c r="G79" s="25"/>
    </row>
    <row r="80" spans="1:7" x14ac:dyDescent="0.2">
      <c r="A80" s="11" t="s">
        <v>712</v>
      </c>
      <c r="B80" s="10"/>
      <c r="C80" s="10"/>
      <c r="D80" s="10"/>
      <c r="E80" s="11">
        <v>2042.7773063</v>
      </c>
      <c r="F80" s="11">
        <v>8.6360478407667642</v>
      </c>
      <c r="G80" s="26"/>
    </row>
    <row r="81" spans="1:7" x14ac:dyDescent="0.2">
      <c r="A81" s="11" t="s">
        <v>711</v>
      </c>
      <c r="B81" s="10"/>
      <c r="C81" s="10"/>
      <c r="D81" s="10"/>
      <c r="E81" s="11">
        <v>612.82329909999999</v>
      </c>
      <c r="F81" s="11">
        <v>2.5907725294589152</v>
      </c>
      <c r="G81" s="26"/>
    </row>
    <row r="82" spans="1:7" x14ac:dyDescent="0.2">
      <c r="A82" s="10"/>
      <c r="B82" s="10"/>
      <c r="C82" s="10"/>
      <c r="D82" s="10"/>
      <c r="E82" s="10"/>
      <c r="F82" s="10"/>
      <c r="G82" s="25"/>
    </row>
    <row r="83" spans="1:7" x14ac:dyDescent="0.2">
      <c r="A83" s="13" t="s">
        <v>36</v>
      </c>
      <c r="B83" s="7"/>
      <c r="C83" s="7"/>
      <c r="D83" s="7"/>
      <c r="E83" s="13">
        <f>E78+E80+E81</f>
        <v>23654.075845400006</v>
      </c>
      <c r="F83" s="13">
        <f xml:space="preserve"> ROUND(SUM(F78:F82),2)</f>
        <v>100</v>
      </c>
      <c r="G83" s="24"/>
    </row>
    <row r="84" spans="1:7" x14ac:dyDescent="0.2">
      <c r="A84" s="1" t="s">
        <v>37</v>
      </c>
    </row>
    <row r="85" spans="1:7" x14ac:dyDescent="0.2">
      <c r="A85" s="17" t="s">
        <v>38</v>
      </c>
    </row>
    <row r="86" spans="1:7" x14ac:dyDescent="0.2">
      <c r="A86" s="17" t="s">
        <v>39</v>
      </c>
    </row>
    <row r="87" spans="1:7" x14ac:dyDescent="0.2">
      <c r="A87" s="17" t="s">
        <v>807</v>
      </c>
      <c r="B87" s="47" t="s">
        <v>1260</v>
      </c>
    </row>
    <row r="89" spans="1:7" x14ac:dyDescent="0.2">
      <c r="A89" s="17" t="s">
        <v>41</v>
      </c>
    </row>
    <row r="90" spans="1:7" x14ac:dyDescent="0.2">
      <c r="A90" s="2" t="s">
        <v>710</v>
      </c>
      <c r="B90" s="14">
        <v>9.7929999999999993</v>
      </c>
    </row>
    <row r="91" spans="1:7" x14ac:dyDescent="0.2">
      <c r="A91" s="2" t="s">
        <v>709</v>
      </c>
      <c r="B91" s="14">
        <v>9.7929999999999993</v>
      </c>
    </row>
    <row r="92" spans="1:7" x14ac:dyDescent="0.2">
      <c r="A92" s="2" t="s">
        <v>708</v>
      </c>
      <c r="B92" s="14">
        <v>9.7929999999999993</v>
      </c>
    </row>
    <row r="93" spans="1:7" x14ac:dyDescent="0.2">
      <c r="A93" s="2" t="s">
        <v>707</v>
      </c>
      <c r="B93" s="14">
        <v>9.7929999999999993</v>
      </c>
    </row>
    <row r="94" spans="1:7" x14ac:dyDescent="0.2">
      <c r="A94" s="2" t="s">
        <v>706</v>
      </c>
      <c r="B94" s="14">
        <v>9.7614999999999998</v>
      </c>
    </row>
    <row r="95" spans="1:7" x14ac:dyDescent="0.2">
      <c r="A95" s="2" t="s">
        <v>705</v>
      </c>
      <c r="B95" s="14">
        <v>9.7614999999999998</v>
      </c>
    </row>
    <row r="96" spans="1:7" x14ac:dyDescent="0.2">
      <c r="A96" s="2" t="s">
        <v>704</v>
      </c>
      <c r="B96" s="14">
        <v>9.7614999999999998</v>
      </c>
    </row>
    <row r="97" spans="1:3" x14ac:dyDescent="0.2">
      <c r="A97" s="2" t="s">
        <v>703</v>
      </c>
      <c r="B97" s="14">
        <v>9.7614999999999998</v>
      </c>
    </row>
    <row r="98" spans="1:3" x14ac:dyDescent="0.2">
      <c r="B98" s="14"/>
    </row>
    <row r="99" spans="1:3" ht="22.5" x14ac:dyDescent="0.2">
      <c r="A99" s="23" t="s">
        <v>702</v>
      </c>
      <c r="B99" s="18">
        <v>7570.3063249999996</v>
      </c>
    </row>
    <row r="100" spans="1:3" x14ac:dyDescent="0.2">
      <c r="B100" s="14"/>
    </row>
    <row r="101" spans="1:3" x14ac:dyDescent="0.2">
      <c r="A101" s="17" t="s">
        <v>701</v>
      </c>
      <c r="B101" s="22">
        <f>-G57%</f>
        <v>0.3200423628671249</v>
      </c>
    </row>
    <row r="103" spans="1:3" x14ac:dyDescent="0.2">
      <c r="A103" s="17" t="s">
        <v>700</v>
      </c>
      <c r="B103" s="21" t="s">
        <v>47</v>
      </c>
    </row>
    <row r="104" spans="1:3" x14ac:dyDescent="0.2">
      <c r="A104" s="17"/>
      <c r="B104" s="21"/>
    </row>
    <row r="105" spans="1:3" x14ac:dyDescent="0.2">
      <c r="A105" s="17" t="s">
        <v>699</v>
      </c>
      <c r="B105" s="20">
        <v>1.2359092540318244</v>
      </c>
    </row>
    <row r="107" spans="1:3" x14ac:dyDescent="0.2">
      <c r="A107" s="17" t="s">
        <v>698</v>
      </c>
      <c r="B107" s="19">
        <v>1.5715290092336085</v>
      </c>
      <c r="C107" s="2" t="s">
        <v>759</v>
      </c>
    </row>
    <row r="109" spans="1:3" x14ac:dyDescent="0.2">
      <c r="A109" s="17" t="s">
        <v>1261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8.85546875" style="3" bestFit="1" customWidth="1"/>
    <col min="3" max="3" width="32.85546875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ht="15" customHeight="1" x14ac:dyDescent="0.2">
      <c r="A1" s="52" t="s">
        <v>365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269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270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274</v>
      </c>
      <c r="B7" s="9" t="s">
        <v>275</v>
      </c>
      <c r="C7" s="9" t="s">
        <v>273</v>
      </c>
      <c r="D7" s="9">
        <v>1747178</v>
      </c>
      <c r="E7" s="10">
        <v>10175.564672</v>
      </c>
      <c r="F7" s="10">
        <v>5.3537796996784897</v>
      </c>
    </row>
    <row r="8" spans="1:6" x14ac:dyDescent="0.2">
      <c r="A8" s="9" t="s">
        <v>271</v>
      </c>
      <c r="B8" s="9" t="s">
        <v>272</v>
      </c>
      <c r="C8" s="9" t="s">
        <v>273</v>
      </c>
      <c r="D8" s="9">
        <v>494434</v>
      </c>
      <c r="E8" s="10">
        <v>9452.3419950000007</v>
      </c>
      <c r="F8" s="10">
        <v>4.9732627444746003</v>
      </c>
    </row>
    <row r="9" spans="1:6" x14ac:dyDescent="0.2">
      <c r="A9" s="9" t="s">
        <v>285</v>
      </c>
      <c r="B9" s="9" t="s">
        <v>286</v>
      </c>
      <c r="C9" s="9" t="s">
        <v>273</v>
      </c>
      <c r="D9" s="9">
        <v>760089</v>
      </c>
      <c r="E9" s="10">
        <v>8506.5360435000002</v>
      </c>
      <c r="F9" s="10">
        <v>4.4756356479745598</v>
      </c>
    </row>
    <row r="10" spans="1:6" x14ac:dyDescent="0.2">
      <c r="A10" s="9" t="s">
        <v>308</v>
      </c>
      <c r="B10" s="9" t="s">
        <v>309</v>
      </c>
      <c r="C10" s="9" t="s">
        <v>310</v>
      </c>
      <c r="D10" s="9">
        <v>3044188</v>
      </c>
      <c r="E10" s="10">
        <v>6709.3903520000003</v>
      </c>
      <c r="F10" s="10">
        <v>3.5300839827197699</v>
      </c>
    </row>
    <row r="11" spans="1:6" x14ac:dyDescent="0.2">
      <c r="A11" s="9" t="s">
        <v>282</v>
      </c>
      <c r="B11" s="9" t="s">
        <v>283</v>
      </c>
      <c r="C11" s="9" t="s">
        <v>284</v>
      </c>
      <c r="D11" s="9">
        <v>821320</v>
      </c>
      <c r="E11" s="10">
        <v>6290.9005399999996</v>
      </c>
      <c r="F11" s="10">
        <v>3.3098994197762499</v>
      </c>
    </row>
    <row r="12" spans="1:6" x14ac:dyDescent="0.2">
      <c r="A12" s="9" t="s">
        <v>279</v>
      </c>
      <c r="B12" s="9" t="s">
        <v>280</v>
      </c>
      <c r="C12" s="9" t="s">
        <v>281</v>
      </c>
      <c r="D12" s="9">
        <v>3302213</v>
      </c>
      <c r="E12" s="10">
        <v>6140.4650734999996</v>
      </c>
      <c r="F12" s="10">
        <v>3.230749183635</v>
      </c>
    </row>
    <row r="13" spans="1:6" x14ac:dyDescent="0.2">
      <c r="A13" s="9" t="s">
        <v>276</v>
      </c>
      <c r="B13" s="9" t="s">
        <v>277</v>
      </c>
      <c r="C13" s="9" t="s">
        <v>278</v>
      </c>
      <c r="D13" s="9">
        <v>763784</v>
      </c>
      <c r="E13" s="10">
        <v>5242.6133760000002</v>
      </c>
      <c r="F13" s="10">
        <v>2.7583527765221301</v>
      </c>
    </row>
    <row r="14" spans="1:6" x14ac:dyDescent="0.2">
      <c r="A14" s="9" t="s">
        <v>293</v>
      </c>
      <c r="B14" s="9" t="s">
        <v>294</v>
      </c>
      <c r="C14" s="9" t="s">
        <v>295</v>
      </c>
      <c r="D14" s="9">
        <v>600350</v>
      </c>
      <c r="E14" s="10">
        <v>5004.2174249999998</v>
      </c>
      <c r="F14" s="10">
        <v>2.6329229410200901</v>
      </c>
    </row>
    <row r="15" spans="1:6" x14ac:dyDescent="0.2">
      <c r="A15" s="9" t="s">
        <v>299</v>
      </c>
      <c r="B15" s="9" t="s">
        <v>300</v>
      </c>
      <c r="C15" s="9" t="s">
        <v>301</v>
      </c>
      <c r="D15" s="9">
        <v>154688</v>
      </c>
      <c r="E15" s="10">
        <v>3932.8650560000001</v>
      </c>
      <c r="F15" s="10">
        <v>2.0692407524396601</v>
      </c>
    </row>
    <row r="16" spans="1:6" x14ac:dyDescent="0.2">
      <c r="A16" s="9" t="s">
        <v>313</v>
      </c>
      <c r="B16" s="9" t="s">
        <v>314</v>
      </c>
      <c r="C16" s="9" t="s">
        <v>273</v>
      </c>
      <c r="D16" s="9">
        <v>1356840</v>
      </c>
      <c r="E16" s="10">
        <v>3818.1477599999998</v>
      </c>
      <c r="F16" s="10">
        <v>2.00888330296889</v>
      </c>
    </row>
    <row r="17" spans="1:6" x14ac:dyDescent="0.2">
      <c r="A17" s="9" t="s">
        <v>335</v>
      </c>
      <c r="B17" s="9" t="s">
        <v>336</v>
      </c>
      <c r="C17" s="9" t="s">
        <v>273</v>
      </c>
      <c r="D17" s="9">
        <v>1051785</v>
      </c>
      <c r="E17" s="10">
        <v>3733.8367499999999</v>
      </c>
      <c r="F17" s="10">
        <v>1.9645238410277299</v>
      </c>
    </row>
    <row r="18" spans="1:6" x14ac:dyDescent="0.2">
      <c r="A18" s="9" t="s">
        <v>366</v>
      </c>
      <c r="B18" s="9" t="s">
        <v>367</v>
      </c>
      <c r="C18" s="9" t="s">
        <v>317</v>
      </c>
      <c r="D18" s="9">
        <v>2637936</v>
      </c>
      <c r="E18" s="10">
        <v>3652.2223920000001</v>
      </c>
      <c r="F18" s="10">
        <v>1.9215831977172899</v>
      </c>
    </row>
    <row r="19" spans="1:6" x14ac:dyDescent="0.2">
      <c r="A19" s="9" t="s">
        <v>368</v>
      </c>
      <c r="B19" s="9" t="s">
        <v>369</v>
      </c>
      <c r="C19" s="9" t="s">
        <v>281</v>
      </c>
      <c r="D19" s="9">
        <v>2093346</v>
      </c>
      <c r="E19" s="10">
        <v>3342.0268890000002</v>
      </c>
      <c r="F19" s="10">
        <v>1.75837668874951</v>
      </c>
    </row>
    <row r="20" spans="1:6" x14ac:dyDescent="0.2">
      <c r="A20" s="9" t="s">
        <v>370</v>
      </c>
      <c r="B20" s="9" t="s">
        <v>371</v>
      </c>
      <c r="C20" s="9" t="s">
        <v>289</v>
      </c>
      <c r="D20" s="9">
        <v>1446976</v>
      </c>
      <c r="E20" s="10">
        <v>3265.8248319999998</v>
      </c>
      <c r="F20" s="10">
        <v>1.7182836777972099</v>
      </c>
    </row>
    <row r="21" spans="1:6" x14ac:dyDescent="0.2">
      <c r="A21" s="9" t="s">
        <v>372</v>
      </c>
      <c r="B21" s="9" t="s">
        <v>373</v>
      </c>
      <c r="C21" s="9" t="s">
        <v>278</v>
      </c>
      <c r="D21" s="9">
        <v>437745</v>
      </c>
      <c r="E21" s="10">
        <v>3256.3850550000002</v>
      </c>
      <c r="F21" s="10">
        <v>1.7133170260092101</v>
      </c>
    </row>
    <row r="22" spans="1:6" x14ac:dyDescent="0.2">
      <c r="A22" s="9" t="s">
        <v>337</v>
      </c>
      <c r="B22" s="9" t="s">
        <v>338</v>
      </c>
      <c r="C22" s="9" t="s">
        <v>304</v>
      </c>
      <c r="D22" s="9">
        <v>276850</v>
      </c>
      <c r="E22" s="10">
        <v>3093.7987499999999</v>
      </c>
      <c r="F22" s="10">
        <v>1.6277737380234401</v>
      </c>
    </row>
    <row r="23" spans="1:6" x14ac:dyDescent="0.2">
      <c r="A23" s="9" t="s">
        <v>374</v>
      </c>
      <c r="B23" s="9" t="s">
        <v>375</v>
      </c>
      <c r="C23" s="9" t="s">
        <v>376</v>
      </c>
      <c r="D23" s="9">
        <v>535077</v>
      </c>
      <c r="E23" s="10">
        <v>2963.5239645000001</v>
      </c>
      <c r="F23" s="10">
        <v>1.55923085863817</v>
      </c>
    </row>
    <row r="24" spans="1:6" x14ac:dyDescent="0.2">
      <c r="A24" s="9" t="s">
        <v>377</v>
      </c>
      <c r="B24" s="9" t="s">
        <v>378</v>
      </c>
      <c r="C24" s="9" t="s">
        <v>304</v>
      </c>
      <c r="D24" s="9">
        <v>28764</v>
      </c>
      <c r="E24" s="10">
        <v>2918.9275739999998</v>
      </c>
      <c r="F24" s="10">
        <v>1.5357668782268601</v>
      </c>
    </row>
    <row r="25" spans="1:6" x14ac:dyDescent="0.2">
      <c r="A25" s="9" t="s">
        <v>290</v>
      </c>
      <c r="B25" s="9" t="s">
        <v>291</v>
      </c>
      <c r="C25" s="9" t="s">
        <v>292</v>
      </c>
      <c r="D25" s="9">
        <v>985150</v>
      </c>
      <c r="E25" s="10">
        <v>2880.0860250000001</v>
      </c>
      <c r="F25" s="10">
        <v>1.51533075470514</v>
      </c>
    </row>
    <row r="26" spans="1:6" x14ac:dyDescent="0.2">
      <c r="A26" s="9" t="s">
        <v>287</v>
      </c>
      <c r="B26" s="9" t="s">
        <v>288</v>
      </c>
      <c r="C26" s="9" t="s">
        <v>289</v>
      </c>
      <c r="D26" s="9">
        <v>1516102</v>
      </c>
      <c r="E26" s="10">
        <v>2713.82258</v>
      </c>
      <c r="F26" s="10">
        <v>1.42785277335154</v>
      </c>
    </row>
    <row r="27" spans="1:6" x14ac:dyDescent="0.2">
      <c r="A27" s="9" t="s">
        <v>379</v>
      </c>
      <c r="B27" s="9" t="s">
        <v>380</v>
      </c>
      <c r="C27" s="9" t="s">
        <v>317</v>
      </c>
      <c r="D27" s="9">
        <v>998372</v>
      </c>
      <c r="E27" s="10">
        <v>2237.8508379999998</v>
      </c>
      <c r="F27" s="10">
        <v>1.17742462198297</v>
      </c>
    </row>
    <row r="28" spans="1:6" x14ac:dyDescent="0.2">
      <c r="A28" s="9" t="s">
        <v>327</v>
      </c>
      <c r="B28" s="9" t="s">
        <v>328</v>
      </c>
      <c r="C28" s="9" t="s">
        <v>304</v>
      </c>
      <c r="D28" s="9">
        <v>178251</v>
      </c>
      <c r="E28" s="10">
        <v>2174.4839489999999</v>
      </c>
      <c r="F28" s="10">
        <v>1.1440847165432799</v>
      </c>
    </row>
    <row r="29" spans="1:6" x14ac:dyDescent="0.2">
      <c r="A29" s="9" t="s">
        <v>329</v>
      </c>
      <c r="B29" s="9" t="s">
        <v>330</v>
      </c>
      <c r="C29" s="9" t="s">
        <v>331</v>
      </c>
      <c r="D29" s="9">
        <v>1164796</v>
      </c>
      <c r="E29" s="10">
        <v>2097.7975959999999</v>
      </c>
      <c r="F29" s="10">
        <v>1.1037368977078801</v>
      </c>
    </row>
    <row r="30" spans="1:6" x14ac:dyDescent="0.2">
      <c r="A30" s="9" t="s">
        <v>381</v>
      </c>
      <c r="B30" s="9" t="s">
        <v>382</v>
      </c>
      <c r="C30" s="9" t="s">
        <v>723</v>
      </c>
      <c r="D30" s="9">
        <v>1583382</v>
      </c>
      <c r="E30" s="10">
        <v>2039.3960159999999</v>
      </c>
      <c r="F30" s="10">
        <v>1.0730094438994899</v>
      </c>
    </row>
    <row r="31" spans="1:6" x14ac:dyDescent="0.2">
      <c r="A31" s="9" t="s">
        <v>296</v>
      </c>
      <c r="B31" s="9" t="s">
        <v>297</v>
      </c>
      <c r="C31" s="9" t="s">
        <v>298</v>
      </c>
      <c r="D31" s="9">
        <v>180000</v>
      </c>
      <c r="E31" s="10">
        <v>1971.36</v>
      </c>
      <c r="F31" s="10">
        <v>1.0372129202618301</v>
      </c>
    </row>
    <row r="32" spans="1:6" x14ac:dyDescent="0.2">
      <c r="A32" s="9" t="s">
        <v>339</v>
      </c>
      <c r="B32" s="9" t="s">
        <v>340</v>
      </c>
      <c r="C32" s="9" t="s">
        <v>284</v>
      </c>
      <c r="D32" s="9">
        <v>1081483</v>
      </c>
      <c r="E32" s="10">
        <v>1936.9360529999999</v>
      </c>
      <c r="F32" s="10">
        <v>1.0191010773742699</v>
      </c>
    </row>
    <row r="33" spans="1:10" x14ac:dyDescent="0.2">
      <c r="A33" s="9" t="s">
        <v>305</v>
      </c>
      <c r="B33" s="9" t="s">
        <v>306</v>
      </c>
      <c r="C33" s="9" t="s">
        <v>307</v>
      </c>
      <c r="D33" s="9">
        <v>324626</v>
      </c>
      <c r="E33" s="10">
        <v>1753.7919649999999</v>
      </c>
      <c r="F33" s="10">
        <v>0.92274150107001096</v>
      </c>
    </row>
    <row r="34" spans="1:10" x14ac:dyDescent="0.2">
      <c r="A34" s="9" t="s">
        <v>383</v>
      </c>
      <c r="B34" s="9" t="s">
        <v>384</v>
      </c>
      <c r="C34" s="9" t="s">
        <v>385</v>
      </c>
      <c r="D34" s="9">
        <v>721918</v>
      </c>
      <c r="E34" s="10">
        <v>1710.2237419999999</v>
      </c>
      <c r="F34" s="10">
        <v>0.89981848152591504</v>
      </c>
    </row>
    <row r="35" spans="1:10" x14ac:dyDescent="0.2">
      <c r="A35" s="9" t="s">
        <v>325</v>
      </c>
      <c r="B35" s="9" t="s">
        <v>326</v>
      </c>
      <c r="C35" s="9" t="s">
        <v>298</v>
      </c>
      <c r="D35" s="9">
        <v>219383</v>
      </c>
      <c r="E35" s="10">
        <v>1633.8548925</v>
      </c>
      <c r="F35" s="10">
        <v>0.85963771423484203</v>
      </c>
    </row>
    <row r="36" spans="1:10" x14ac:dyDescent="0.2">
      <c r="A36" s="9" t="s">
        <v>386</v>
      </c>
      <c r="B36" s="9" t="s">
        <v>387</v>
      </c>
      <c r="C36" s="9" t="s">
        <v>388</v>
      </c>
      <c r="D36" s="9">
        <v>196933</v>
      </c>
      <c r="E36" s="10">
        <v>1576.054799</v>
      </c>
      <c r="F36" s="10">
        <v>0.82922672701254796</v>
      </c>
    </row>
    <row r="37" spans="1:10" x14ac:dyDescent="0.2">
      <c r="A37" s="9" t="s">
        <v>332</v>
      </c>
      <c r="B37" s="9" t="s">
        <v>333</v>
      </c>
      <c r="C37" s="9" t="s">
        <v>334</v>
      </c>
      <c r="D37" s="9">
        <v>1265151</v>
      </c>
      <c r="E37" s="10">
        <v>1403.6850345</v>
      </c>
      <c r="F37" s="10">
        <v>0.73853596185454096</v>
      </c>
    </row>
    <row r="38" spans="1:10" x14ac:dyDescent="0.2">
      <c r="A38" s="9" t="s">
        <v>318</v>
      </c>
      <c r="B38" s="9" t="s">
        <v>319</v>
      </c>
      <c r="C38" s="9" t="s">
        <v>301</v>
      </c>
      <c r="D38" s="9">
        <v>374001</v>
      </c>
      <c r="E38" s="10">
        <v>1346.5906004999999</v>
      </c>
      <c r="F38" s="10">
        <v>0.70849625088351798</v>
      </c>
    </row>
    <row r="39" spans="1:10" x14ac:dyDescent="0.2">
      <c r="A39" s="9" t="s">
        <v>389</v>
      </c>
      <c r="B39" s="9" t="s">
        <v>390</v>
      </c>
      <c r="C39" s="9" t="s">
        <v>284</v>
      </c>
      <c r="D39" s="9">
        <v>51783</v>
      </c>
      <c r="E39" s="10">
        <v>1343.095671</v>
      </c>
      <c r="F39" s="10">
        <v>0.70665742589325498</v>
      </c>
    </row>
    <row r="40" spans="1:10" x14ac:dyDescent="0.2">
      <c r="A40" s="9" t="s">
        <v>391</v>
      </c>
      <c r="B40" s="9" t="s">
        <v>392</v>
      </c>
      <c r="C40" s="9" t="s">
        <v>393</v>
      </c>
      <c r="D40" s="9">
        <v>147561</v>
      </c>
      <c r="E40" s="10">
        <v>1246.3002059999999</v>
      </c>
      <c r="F40" s="10">
        <v>0.65572938285659399</v>
      </c>
    </row>
    <row r="41" spans="1:10" x14ac:dyDescent="0.2">
      <c r="A41" s="9" t="s">
        <v>311</v>
      </c>
      <c r="B41" s="9" t="s">
        <v>312</v>
      </c>
      <c r="C41" s="9" t="s">
        <v>304</v>
      </c>
      <c r="D41" s="9">
        <v>100000</v>
      </c>
      <c r="E41" s="10">
        <v>1230.4000000000001</v>
      </c>
      <c r="F41" s="10">
        <v>0.64736363580987299</v>
      </c>
    </row>
    <row r="42" spans="1:10" x14ac:dyDescent="0.2">
      <c r="A42" s="9" t="s">
        <v>315</v>
      </c>
      <c r="B42" s="9" t="s">
        <v>316</v>
      </c>
      <c r="C42" s="9" t="s">
        <v>317</v>
      </c>
      <c r="D42" s="9">
        <v>398568</v>
      </c>
      <c r="E42" s="10">
        <v>1096.460568</v>
      </c>
      <c r="F42" s="10">
        <v>0.57689263639681299</v>
      </c>
    </row>
    <row r="43" spans="1:10" x14ac:dyDescent="0.2">
      <c r="A43" s="9" t="s">
        <v>394</v>
      </c>
      <c r="B43" s="9" t="s">
        <v>395</v>
      </c>
      <c r="C43" s="9" t="s">
        <v>322</v>
      </c>
      <c r="D43" s="9">
        <v>377910</v>
      </c>
      <c r="E43" s="10">
        <v>1002.028365</v>
      </c>
      <c r="F43" s="10">
        <v>0.52720800191077899</v>
      </c>
    </row>
    <row r="44" spans="1:10" x14ac:dyDescent="0.2">
      <c r="A44" s="9" t="s">
        <v>396</v>
      </c>
      <c r="B44" s="9" t="s">
        <v>397</v>
      </c>
      <c r="C44" s="9" t="s">
        <v>273</v>
      </c>
      <c r="D44" s="9">
        <v>239628</v>
      </c>
      <c r="E44" s="10">
        <v>605.53995599999996</v>
      </c>
      <c r="F44" s="10">
        <v>0.31859927466215099</v>
      </c>
    </row>
    <row r="45" spans="1:10" x14ac:dyDescent="0.2">
      <c r="A45" s="9" t="s">
        <v>398</v>
      </c>
      <c r="B45" s="9" t="s">
        <v>399</v>
      </c>
      <c r="C45" s="9" t="s">
        <v>400</v>
      </c>
      <c r="D45" s="9">
        <v>270000</v>
      </c>
      <c r="E45" s="10">
        <v>2.7E-2</v>
      </c>
      <c r="F45" s="16" t="s">
        <v>110</v>
      </c>
    </row>
    <row r="46" spans="1:10" x14ac:dyDescent="0.2">
      <c r="A46" s="9" t="s">
        <v>401</v>
      </c>
      <c r="B46" s="9" t="s">
        <v>402</v>
      </c>
      <c r="C46" s="9" t="s">
        <v>400</v>
      </c>
      <c r="D46" s="9">
        <v>27500</v>
      </c>
      <c r="E46" s="10">
        <v>2.7499999999999998E-3</v>
      </c>
      <c r="F46" s="16" t="s">
        <v>110</v>
      </c>
    </row>
    <row r="47" spans="1:10" x14ac:dyDescent="0.2">
      <c r="A47" s="8" t="s">
        <v>28</v>
      </c>
      <c r="B47" s="9"/>
      <c r="C47" s="9"/>
      <c r="D47" s="9"/>
      <c r="E47" s="11">
        <f>SUM(E7:E46)</f>
        <v>125499.37710600001</v>
      </c>
      <c r="F47" s="11">
        <f>SUM(F7:F46)</f>
        <v>66.030326557336096</v>
      </c>
      <c r="I47" s="2"/>
      <c r="J47" s="2"/>
    </row>
    <row r="48" spans="1:10" x14ac:dyDescent="0.2">
      <c r="A48" s="9"/>
      <c r="B48" s="9"/>
      <c r="C48" s="9"/>
      <c r="D48" s="9"/>
      <c r="E48" s="10"/>
      <c r="F48" s="10"/>
    </row>
    <row r="49" spans="1:6" x14ac:dyDescent="0.2">
      <c r="A49" s="8" t="s">
        <v>6</v>
      </c>
      <c r="B49" s="9"/>
      <c r="C49" s="9"/>
      <c r="D49" s="9"/>
      <c r="E49" s="10"/>
      <c r="F49" s="10"/>
    </row>
    <row r="50" spans="1:6" x14ac:dyDescent="0.2">
      <c r="A50" s="8" t="s">
        <v>7</v>
      </c>
      <c r="B50" s="9"/>
      <c r="C50" s="9"/>
      <c r="D50" s="9"/>
      <c r="E50" s="10"/>
      <c r="F50" s="10"/>
    </row>
    <row r="51" spans="1:6" x14ac:dyDescent="0.2">
      <c r="A51" s="8"/>
      <c r="B51" s="9"/>
      <c r="C51" s="9"/>
      <c r="D51" s="9"/>
      <c r="E51" s="10"/>
      <c r="F51" s="10"/>
    </row>
    <row r="52" spans="1:6" x14ac:dyDescent="0.2">
      <c r="A52" s="9" t="s">
        <v>137</v>
      </c>
      <c r="B52" s="10" t="s">
        <v>843</v>
      </c>
      <c r="C52" s="9" t="s">
        <v>97</v>
      </c>
      <c r="D52" s="9">
        <v>1000</v>
      </c>
      <c r="E52" s="10">
        <v>9837.44</v>
      </c>
      <c r="F52" s="10">
        <v>5.1758785154920997</v>
      </c>
    </row>
    <row r="53" spans="1:6" x14ac:dyDescent="0.2">
      <c r="A53" s="9" t="s">
        <v>403</v>
      </c>
      <c r="B53" s="10" t="s">
        <v>1163</v>
      </c>
      <c r="C53" s="9" t="s">
        <v>134</v>
      </c>
      <c r="D53" s="9">
        <v>900</v>
      </c>
      <c r="E53" s="10">
        <v>9176.0849999999991</v>
      </c>
      <c r="F53" s="10">
        <v>4.82791266913235</v>
      </c>
    </row>
    <row r="54" spans="1:6" x14ac:dyDescent="0.2">
      <c r="A54" s="9" t="s">
        <v>22</v>
      </c>
      <c r="B54" s="10" t="s">
        <v>1166</v>
      </c>
      <c r="C54" s="9" t="s">
        <v>23</v>
      </c>
      <c r="D54" s="9">
        <v>900</v>
      </c>
      <c r="E54" s="10">
        <v>8740.9079999999994</v>
      </c>
      <c r="F54" s="10">
        <v>4.5989482958059202</v>
      </c>
    </row>
    <row r="55" spans="1:6" x14ac:dyDescent="0.2">
      <c r="A55" s="9" t="s">
        <v>350</v>
      </c>
      <c r="B55" s="10" t="s">
        <v>996</v>
      </c>
      <c r="C55" s="9" t="s">
        <v>121</v>
      </c>
      <c r="D55" s="9">
        <v>500</v>
      </c>
      <c r="E55" s="10">
        <v>4925.5749999999998</v>
      </c>
      <c r="F55" s="10">
        <v>2.5915459529049198</v>
      </c>
    </row>
    <row r="56" spans="1:6" x14ac:dyDescent="0.2">
      <c r="A56" s="9" t="s">
        <v>404</v>
      </c>
      <c r="B56" s="10" t="s">
        <v>972</v>
      </c>
      <c r="C56" s="9" t="s">
        <v>25</v>
      </c>
      <c r="D56" s="9">
        <v>450</v>
      </c>
      <c r="E56" s="10">
        <v>4485.5865000000003</v>
      </c>
      <c r="F56" s="10">
        <v>2.3600500531369302</v>
      </c>
    </row>
    <row r="57" spans="1:6" x14ac:dyDescent="0.2">
      <c r="A57" s="9" t="s">
        <v>347</v>
      </c>
      <c r="B57" s="10" t="s">
        <v>1162</v>
      </c>
      <c r="C57" s="9" t="s">
        <v>52</v>
      </c>
      <c r="D57" s="9">
        <v>350</v>
      </c>
      <c r="E57" s="10">
        <v>3455.62</v>
      </c>
      <c r="F57" s="10">
        <v>1.81814265862916</v>
      </c>
    </row>
    <row r="58" spans="1:6" x14ac:dyDescent="0.2">
      <c r="A58" s="9" t="s">
        <v>359</v>
      </c>
      <c r="B58" s="10" t="s">
        <v>1168</v>
      </c>
      <c r="C58" s="9" t="s">
        <v>14</v>
      </c>
      <c r="D58" s="9">
        <v>300</v>
      </c>
      <c r="E58" s="10">
        <v>2982.9270000000001</v>
      </c>
      <c r="F58" s="10">
        <v>1.56943958718745</v>
      </c>
    </row>
    <row r="59" spans="1:6" x14ac:dyDescent="0.2">
      <c r="A59" s="9" t="s">
        <v>405</v>
      </c>
      <c r="B59" s="10" t="s">
        <v>1286</v>
      </c>
      <c r="C59" s="9" t="s">
        <v>14</v>
      </c>
      <c r="D59" s="9">
        <v>250</v>
      </c>
      <c r="E59" s="10">
        <v>2438.2624999999998</v>
      </c>
      <c r="F59" s="10">
        <v>1.28286937342236</v>
      </c>
    </row>
    <row r="60" spans="1:6" x14ac:dyDescent="0.2">
      <c r="A60" s="9" t="s">
        <v>356</v>
      </c>
      <c r="B60" s="10" t="s">
        <v>1167</v>
      </c>
      <c r="C60" s="9" t="s">
        <v>9</v>
      </c>
      <c r="D60" s="9">
        <v>210</v>
      </c>
      <c r="E60" s="10">
        <v>1930.0848000000001</v>
      </c>
      <c r="F60" s="10">
        <v>1.0154963536649599</v>
      </c>
    </row>
    <row r="61" spans="1:6" x14ac:dyDescent="0.2">
      <c r="A61" s="9" t="s">
        <v>360</v>
      </c>
      <c r="B61" s="10" t="s">
        <v>1164</v>
      </c>
      <c r="C61" s="9" t="s">
        <v>121</v>
      </c>
      <c r="D61" s="9">
        <v>150</v>
      </c>
      <c r="E61" s="10">
        <v>1453.1324999999999</v>
      </c>
      <c r="F61" s="10">
        <v>0.76455229072942998</v>
      </c>
    </row>
    <row r="62" spans="1:6" x14ac:dyDescent="0.2">
      <c r="A62" s="9" t="s">
        <v>354</v>
      </c>
      <c r="B62" s="10" t="s">
        <v>1169</v>
      </c>
      <c r="C62" s="9" t="s">
        <v>9</v>
      </c>
      <c r="D62" s="9">
        <v>110</v>
      </c>
      <c r="E62" s="10">
        <v>1094.2283</v>
      </c>
      <c r="F62" s="10">
        <v>0.57571814913366104</v>
      </c>
    </row>
    <row r="63" spans="1:6" x14ac:dyDescent="0.2">
      <c r="A63" s="9" t="s">
        <v>361</v>
      </c>
      <c r="B63" s="10" t="s">
        <v>816</v>
      </c>
      <c r="C63" s="9" t="s">
        <v>149</v>
      </c>
      <c r="D63" s="9">
        <v>20</v>
      </c>
      <c r="E63" s="10">
        <v>193.6534</v>
      </c>
      <c r="F63" s="10">
        <v>0.101888954088868</v>
      </c>
    </row>
    <row r="64" spans="1:6" x14ac:dyDescent="0.2">
      <c r="A64" s="8" t="s">
        <v>28</v>
      </c>
      <c r="B64" s="9"/>
      <c r="C64" s="9"/>
      <c r="D64" s="9"/>
      <c r="E64" s="11">
        <f>SUM(E52:E63)</f>
        <v>50713.503000000004</v>
      </c>
      <c r="F64" s="11">
        <f>SUM(F52:F63)</f>
        <v>26.682442853328112</v>
      </c>
    </row>
    <row r="65" spans="1:10" x14ac:dyDescent="0.2">
      <c r="A65" s="9"/>
      <c r="B65" s="9"/>
      <c r="C65" s="9"/>
      <c r="D65" s="9"/>
      <c r="E65" s="10"/>
      <c r="F65" s="10"/>
    </row>
    <row r="66" spans="1:10" x14ac:dyDescent="0.2">
      <c r="A66" s="8" t="s">
        <v>93</v>
      </c>
      <c r="B66" s="9"/>
      <c r="C66" s="9"/>
      <c r="D66" s="9"/>
      <c r="E66" s="10"/>
      <c r="F66" s="10"/>
    </row>
    <row r="67" spans="1:10" x14ac:dyDescent="0.2">
      <c r="A67" s="9" t="s">
        <v>406</v>
      </c>
      <c r="B67" s="10" t="s">
        <v>1111</v>
      </c>
      <c r="C67" s="9" t="s">
        <v>99</v>
      </c>
      <c r="D67" s="9">
        <v>200</v>
      </c>
      <c r="E67" s="10">
        <v>1994.3340000000001</v>
      </c>
      <c r="F67" s="10">
        <v>1.0493004789168101</v>
      </c>
    </row>
    <row r="68" spans="1:10" x14ac:dyDescent="0.2">
      <c r="A68" s="9" t="s">
        <v>407</v>
      </c>
      <c r="B68" s="10" t="s">
        <v>1032</v>
      </c>
      <c r="C68" s="9" t="s">
        <v>52</v>
      </c>
      <c r="D68" s="9">
        <v>14</v>
      </c>
      <c r="E68" s="10">
        <v>1598.3968</v>
      </c>
      <c r="F68" s="10">
        <v>0.84098176521039203</v>
      </c>
    </row>
    <row r="69" spans="1:10" x14ac:dyDescent="0.2">
      <c r="A69" s="8" t="s">
        <v>28</v>
      </c>
      <c r="B69" s="9"/>
      <c r="C69" s="9"/>
      <c r="D69" s="9"/>
      <c r="E69" s="11">
        <f>SUM(E67:E68)</f>
        <v>3592.7308000000003</v>
      </c>
      <c r="F69" s="11">
        <f>SUM(F67:F68)</f>
        <v>1.890282244127202</v>
      </c>
      <c r="I69" s="2"/>
      <c r="J69" s="2"/>
    </row>
    <row r="70" spans="1:10" x14ac:dyDescent="0.2">
      <c r="A70" s="9"/>
      <c r="B70" s="9"/>
      <c r="C70" s="9"/>
      <c r="D70" s="9"/>
      <c r="E70" s="10"/>
      <c r="F70" s="10"/>
    </row>
    <row r="71" spans="1:10" x14ac:dyDescent="0.2">
      <c r="A71" s="8" t="s">
        <v>33</v>
      </c>
      <c r="B71" s="9"/>
      <c r="C71" s="9"/>
      <c r="D71" s="9"/>
      <c r="E71" s="10"/>
      <c r="F71" s="10"/>
    </row>
    <row r="72" spans="1:10" x14ac:dyDescent="0.2">
      <c r="A72" s="9" t="s">
        <v>230</v>
      </c>
      <c r="B72" s="10" t="s">
        <v>1048</v>
      </c>
      <c r="C72" s="9" t="s">
        <v>32</v>
      </c>
      <c r="D72" s="9">
        <v>200</v>
      </c>
      <c r="E72" s="10">
        <v>979.69</v>
      </c>
      <c r="F72" s="10">
        <v>0.51545487676086998</v>
      </c>
    </row>
    <row r="73" spans="1:10" x14ac:dyDescent="0.2">
      <c r="A73" s="8" t="s">
        <v>28</v>
      </c>
      <c r="B73" s="9"/>
      <c r="C73" s="9"/>
      <c r="D73" s="9"/>
      <c r="E73" s="11">
        <f>SUM(E72:E72)</f>
        <v>979.69</v>
      </c>
      <c r="F73" s="11">
        <f>SUM(F72:F72)</f>
        <v>0.51545487676086998</v>
      </c>
      <c r="I73" s="2"/>
      <c r="J73" s="2"/>
    </row>
    <row r="74" spans="1:10" x14ac:dyDescent="0.2">
      <c r="A74" s="9"/>
      <c r="B74" s="9"/>
      <c r="C74" s="9"/>
      <c r="D74" s="9"/>
      <c r="E74" s="10"/>
      <c r="F74" s="10"/>
    </row>
    <row r="75" spans="1:10" x14ac:dyDescent="0.2">
      <c r="A75" s="8" t="s">
        <v>106</v>
      </c>
      <c r="B75" s="9"/>
      <c r="C75" s="9"/>
      <c r="D75" s="9"/>
      <c r="E75" s="10"/>
      <c r="F75" s="10"/>
    </row>
    <row r="76" spans="1:10" x14ac:dyDescent="0.2">
      <c r="A76" s="9" t="s">
        <v>362</v>
      </c>
      <c r="B76" s="10" t="s">
        <v>1170</v>
      </c>
      <c r="C76" s="9" t="s">
        <v>108</v>
      </c>
      <c r="D76" s="9">
        <v>6200000</v>
      </c>
      <c r="E76" s="10">
        <v>5925.34</v>
      </c>
      <c r="F76" s="10">
        <v>3.1175631061522102</v>
      </c>
    </row>
    <row r="77" spans="1:10" x14ac:dyDescent="0.2">
      <c r="A77" s="9" t="s">
        <v>363</v>
      </c>
      <c r="B77" s="10" t="s">
        <v>819</v>
      </c>
      <c r="C77" s="9" t="s">
        <v>108</v>
      </c>
      <c r="D77" s="9">
        <v>1300000</v>
      </c>
      <c r="E77" s="10">
        <v>1277.9649999999999</v>
      </c>
      <c r="F77" s="10">
        <v>0.67238952278751996</v>
      </c>
    </row>
    <row r="78" spans="1:10" x14ac:dyDescent="0.2">
      <c r="A78" s="8" t="s">
        <v>28</v>
      </c>
      <c r="B78" s="9"/>
      <c r="C78" s="9"/>
      <c r="D78" s="9"/>
      <c r="E78" s="11">
        <f>SUM(E76:E77)</f>
        <v>7203.3050000000003</v>
      </c>
      <c r="F78" s="11">
        <f>SUM(F76:F77)</f>
        <v>3.7899526289397301</v>
      </c>
      <c r="I78" s="2"/>
      <c r="J78" s="2"/>
    </row>
    <row r="79" spans="1:10" x14ac:dyDescent="0.2">
      <c r="A79" s="9"/>
      <c r="B79" s="9"/>
      <c r="C79" s="9"/>
      <c r="D79" s="9"/>
      <c r="E79" s="10"/>
      <c r="F79" s="10"/>
    </row>
    <row r="80" spans="1:10" x14ac:dyDescent="0.2">
      <c r="A80" s="8" t="s">
        <v>28</v>
      </c>
      <c r="B80" s="9"/>
      <c r="C80" s="9"/>
      <c r="D80" s="9"/>
      <c r="E80" s="11">
        <v>187988.60590600001</v>
      </c>
      <c r="F80" s="11">
        <v>98.908474813180689</v>
      </c>
    </row>
    <row r="81" spans="1:10" x14ac:dyDescent="0.2">
      <c r="A81" s="9"/>
      <c r="B81" s="9"/>
      <c r="C81" s="9"/>
      <c r="D81" s="9"/>
      <c r="E81" s="10"/>
      <c r="F81" s="10"/>
    </row>
    <row r="82" spans="1:10" x14ac:dyDescent="0.2">
      <c r="A82" s="8" t="s">
        <v>35</v>
      </c>
      <c r="B82" s="9"/>
      <c r="C82" s="9"/>
      <c r="D82" s="9"/>
      <c r="E82" s="11">
        <v>2074.5835342999999</v>
      </c>
      <c r="F82" s="11">
        <v>1.0900000000000001</v>
      </c>
      <c r="I82" s="2"/>
      <c r="J82" s="2"/>
    </row>
    <row r="83" spans="1:10" x14ac:dyDescent="0.2">
      <c r="A83" s="9"/>
      <c r="B83" s="9"/>
      <c r="C83" s="9"/>
      <c r="D83" s="9"/>
      <c r="E83" s="10"/>
      <c r="F83" s="10"/>
    </row>
    <row r="84" spans="1:10" x14ac:dyDescent="0.2">
      <c r="A84" s="12" t="s">
        <v>36</v>
      </c>
      <c r="B84" s="6"/>
      <c r="C84" s="6"/>
      <c r="D84" s="6"/>
      <c r="E84" s="13">
        <v>190063.19353429999</v>
      </c>
      <c r="F84" s="13">
        <f xml:space="preserve"> ROUND(SUM(F80:F83),2)</f>
        <v>100</v>
      </c>
      <c r="I84" s="2"/>
      <c r="J84" s="2"/>
    </row>
    <row r="85" spans="1:10" x14ac:dyDescent="0.2">
      <c r="A85" s="1" t="s">
        <v>37</v>
      </c>
      <c r="F85" s="17" t="s">
        <v>111</v>
      </c>
    </row>
    <row r="86" spans="1:10" x14ac:dyDescent="0.2">
      <c r="A86" s="1"/>
      <c r="F86" s="17"/>
    </row>
    <row r="87" spans="1:10" x14ac:dyDescent="0.2">
      <c r="A87" s="1" t="s">
        <v>38</v>
      </c>
    </row>
    <row r="88" spans="1:10" x14ac:dyDescent="0.2">
      <c r="A88" s="1" t="s">
        <v>39</v>
      </c>
    </row>
    <row r="89" spans="1:10" x14ac:dyDescent="0.2">
      <c r="A89" s="1" t="s">
        <v>40</v>
      </c>
    </row>
    <row r="90" spans="1:10" x14ac:dyDescent="0.2">
      <c r="A90" s="3" t="s">
        <v>710</v>
      </c>
      <c r="D90" s="14">
        <v>23.118400000000001</v>
      </c>
    </row>
    <row r="91" spans="1:10" x14ac:dyDescent="0.2">
      <c r="A91" s="3" t="s">
        <v>709</v>
      </c>
      <c r="D91" s="14">
        <v>122.8211</v>
      </c>
    </row>
    <row r="92" spans="1:10" x14ac:dyDescent="0.2">
      <c r="A92" s="3" t="s">
        <v>706</v>
      </c>
      <c r="D92" s="14">
        <v>21.506900000000002</v>
      </c>
    </row>
    <row r="93" spans="1:10" x14ac:dyDescent="0.2">
      <c r="A93" s="3" t="s">
        <v>705</v>
      </c>
      <c r="D93" s="14">
        <v>115.9637</v>
      </c>
    </row>
    <row r="95" spans="1:10" x14ac:dyDescent="0.2">
      <c r="A95" s="1" t="s">
        <v>41</v>
      </c>
    </row>
    <row r="96" spans="1:10" x14ac:dyDescent="0.2">
      <c r="A96" s="3" t="s">
        <v>710</v>
      </c>
      <c r="D96" s="14">
        <v>22.337700000000002</v>
      </c>
    </row>
    <row r="97" spans="1:5" x14ac:dyDescent="0.2">
      <c r="A97" s="3" t="s">
        <v>709</v>
      </c>
      <c r="D97" s="14">
        <v>118.67610000000001</v>
      </c>
    </row>
    <row r="98" spans="1:5" x14ac:dyDescent="0.2">
      <c r="A98" s="3" t="s">
        <v>706</v>
      </c>
      <c r="D98" s="14">
        <v>20.656600000000001</v>
      </c>
    </row>
    <row r="99" spans="1:5" x14ac:dyDescent="0.2">
      <c r="A99" s="3" t="s">
        <v>705</v>
      </c>
      <c r="D99" s="14">
        <v>111.3785</v>
      </c>
    </row>
    <row r="101" spans="1:5" x14ac:dyDescent="0.2">
      <c r="A101" s="1" t="s">
        <v>46</v>
      </c>
      <c r="D101" s="15" t="s">
        <v>47</v>
      </c>
    </row>
    <row r="103" spans="1:5" x14ac:dyDescent="0.2">
      <c r="A103" s="1" t="s">
        <v>48</v>
      </c>
      <c r="D103" s="33">
        <v>3.1399627647509059</v>
      </c>
      <c r="E103" s="2" t="s">
        <v>759</v>
      </c>
    </row>
    <row r="105" spans="1:5" x14ac:dyDescent="0.2">
      <c r="A105" s="17" t="s">
        <v>760</v>
      </c>
      <c r="B105" s="20"/>
      <c r="D105" s="20">
        <v>0.57504354939189517</v>
      </c>
    </row>
  </sheetData>
  <mergeCells count="1">
    <mergeCell ref="A1:F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5.7109375" style="3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ht="15" customHeight="1" x14ac:dyDescent="0.2">
      <c r="A1" s="52" t="s">
        <v>499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269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270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271</v>
      </c>
      <c r="B7" s="9" t="s">
        <v>272</v>
      </c>
      <c r="C7" s="9" t="s">
        <v>273</v>
      </c>
      <c r="D7" s="9">
        <v>79000</v>
      </c>
      <c r="E7" s="10">
        <v>1510.2825</v>
      </c>
      <c r="F7" s="10">
        <v>3.59753169577903</v>
      </c>
    </row>
    <row r="8" spans="1:6" x14ac:dyDescent="0.2">
      <c r="A8" s="9" t="s">
        <v>274</v>
      </c>
      <c r="B8" s="9" t="s">
        <v>275</v>
      </c>
      <c r="C8" s="9" t="s">
        <v>273</v>
      </c>
      <c r="D8" s="9">
        <v>206475</v>
      </c>
      <c r="E8" s="10">
        <v>1202.5103999999999</v>
      </c>
      <c r="F8" s="10">
        <v>2.8644106506590101</v>
      </c>
    </row>
    <row r="9" spans="1:6" x14ac:dyDescent="0.2">
      <c r="A9" s="9" t="s">
        <v>276</v>
      </c>
      <c r="B9" s="9" t="s">
        <v>277</v>
      </c>
      <c r="C9" s="9" t="s">
        <v>278</v>
      </c>
      <c r="D9" s="9">
        <v>109904</v>
      </c>
      <c r="E9" s="10">
        <v>754.38105599999994</v>
      </c>
      <c r="F9" s="10">
        <v>1.7969550462613799</v>
      </c>
    </row>
    <row r="10" spans="1:6" x14ac:dyDescent="0.2">
      <c r="A10" s="9" t="s">
        <v>293</v>
      </c>
      <c r="B10" s="9" t="s">
        <v>294</v>
      </c>
      <c r="C10" s="9" t="s">
        <v>295</v>
      </c>
      <c r="D10" s="9">
        <v>79950</v>
      </c>
      <c r="E10" s="10">
        <v>666.423225</v>
      </c>
      <c r="F10" s="10">
        <v>1.5874372342530501</v>
      </c>
    </row>
    <row r="11" spans="1:6" x14ac:dyDescent="0.2">
      <c r="A11" s="9" t="s">
        <v>299</v>
      </c>
      <c r="B11" s="9" t="s">
        <v>300</v>
      </c>
      <c r="C11" s="9" t="s">
        <v>301</v>
      </c>
      <c r="D11" s="9">
        <v>25367</v>
      </c>
      <c r="E11" s="10">
        <v>644.94329149999999</v>
      </c>
      <c r="F11" s="10">
        <v>1.5362714810979401</v>
      </c>
    </row>
    <row r="12" spans="1:6" x14ac:dyDescent="0.2">
      <c r="A12" s="9" t="s">
        <v>285</v>
      </c>
      <c r="B12" s="9" t="s">
        <v>286</v>
      </c>
      <c r="C12" s="9" t="s">
        <v>273</v>
      </c>
      <c r="D12" s="9">
        <v>53853</v>
      </c>
      <c r="E12" s="10">
        <v>602.69584950000001</v>
      </c>
      <c r="F12" s="10">
        <v>1.4356369894312599</v>
      </c>
    </row>
    <row r="13" spans="1:6" x14ac:dyDescent="0.2">
      <c r="A13" s="9" t="s">
        <v>308</v>
      </c>
      <c r="B13" s="9" t="s">
        <v>309</v>
      </c>
      <c r="C13" s="9" t="s">
        <v>310</v>
      </c>
      <c r="D13" s="9">
        <v>254936</v>
      </c>
      <c r="E13" s="10">
        <v>561.87894400000005</v>
      </c>
      <c r="F13" s="10">
        <v>1.33841007244065</v>
      </c>
    </row>
    <row r="14" spans="1:6" x14ac:dyDescent="0.2">
      <c r="A14" s="9" t="s">
        <v>282</v>
      </c>
      <c r="B14" s="9" t="s">
        <v>283</v>
      </c>
      <c r="C14" s="9" t="s">
        <v>284</v>
      </c>
      <c r="D14" s="9">
        <v>66526</v>
      </c>
      <c r="E14" s="10">
        <v>509.55589700000002</v>
      </c>
      <c r="F14" s="10">
        <v>1.21377523094429</v>
      </c>
    </row>
    <row r="15" spans="1:6" x14ac:dyDescent="0.2">
      <c r="A15" s="9" t="s">
        <v>313</v>
      </c>
      <c r="B15" s="9" t="s">
        <v>314</v>
      </c>
      <c r="C15" s="9" t="s">
        <v>273</v>
      </c>
      <c r="D15" s="9">
        <v>177510</v>
      </c>
      <c r="E15" s="10">
        <v>499.51314000000002</v>
      </c>
      <c r="F15" s="10">
        <v>1.1898531258940701</v>
      </c>
    </row>
    <row r="16" spans="1:6" x14ac:dyDescent="0.2">
      <c r="A16" s="9" t="s">
        <v>290</v>
      </c>
      <c r="B16" s="9" t="s">
        <v>291</v>
      </c>
      <c r="C16" s="9" t="s">
        <v>292</v>
      </c>
      <c r="D16" s="9">
        <v>160000</v>
      </c>
      <c r="E16" s="10">
        <v>467.76</v>
      </c>
      <c r="F16" s="10">
        <v>1.1142163310622999</v>
      </c>
    </row>
    <row r="17" spans="1:6" x14ac:dyDescent="0.2">
      <c r="A17" s="9" t="s">
        <v>379</v>
      </c>
      <c r="B17" s="9" t="s">
        <v>380</v>
      </c>
      <c r="C17" s="9" t="s">
        <v>317</v>
      </c>
      <c r="D17" s="9">
        <v>203475</v>
      </c>
      <c r="E17" s="10">
        <v>456.08921249999997</v>
      </c>
      <c r="F17" s="10">
        <v>1.08641621555679</v>
      </c>
    </row>
    <row r="18" spans="1:6" x14ac:dyDescent="0.2">
      <c r="A18" s="9" t="s">
        <v>296</v>
      </c>
      <c r="B18" s="9" t="s">
        <v>297</v>
      </c>
      <c r="C18" s="9" t="s">
        <v>298</v>
      </c>
      <c r="D18" s="9">
        <v>40000</v>
      </c>
      <c r="E18" s="10">
        <v>438.08</v>
      </c>
      <c r="F18" s="10">
        <v>1.04351780894427</v>
      </c>
    </row>
    <row r="19" spans="1:6" x14ac:dyDescent="0.2">
      <c r="A19" s="9" t="s">
        <v>370</v>
      </c>
      <c r="B19" s="9" t="s">
        <v>371</v>
      </c>
      <c r="C19" s="9" t="s">
        <v>289</v>
      </c>
      <c r="D19" s="9">
        <v>190244</v>
      </c>
      <c r="E19" s="10">
        <v>429.38070800000003</v>
      </c>
      <c r="F19" s="10">
        <v>1.0227958720213199</v>
      </c>
    </row>
    <row r="20" spans="1:6" x14ac:dyDescent="0.2">
      <c r="A20" s="9" t="s">
        <v>311</v>
      </c>
      <c r="B20" s="9" t="s">
        <v>312</v>
      </c>
      <c r="C20" s="9" t="s">
        <v>304</v>
      </c>
      <c r="D20" s="9">
        <v>34000</v>
      </c>
      <c r="E20" s="10">
        <v>418.33600000000001</v>
      </c>
      <c r="F20" s="10">
        <v>0.99648709396117296</v>
      </c>
    </row>
    <row r="21" spans="1:6" x14ac:dyDescent="0.2">
      <c r="A21" s="9" t="s">
        <v>374</v>
      </c>
      <c r="B21" s="9" t="s">
        <v>375</v>
      </c>
      <c r="C21" s="9" t="s">
        <v>376</v>
      </c>
      <c r="D21" s="9">
        <v>74355</v>
      </c>
      <c r="E21" s="10">
        <v>411.81516749999997</v>
      </c>
      <c r="F21" s="10">
        <v>0.98095430350533697</v>
      </c>
    </row>
    <row r="22" spans="1:6" x14ac:dyDescent="0.2">
      <c r="A22" s="9" t="s">
        <v>279</v>
      </c>
      <c r="B22" s="9" t="s">
        <v>280</v>
      </c>
      <c r="C22" s="9" t="s">
        <v>281</v>
      </c>
      <c r="D22" s="9">
        <v>219265</v>
      </c>
      <c r="E22" s="10">
        <v>407.72326750000002</v>
      </c>
      <c r="F22" s="10">
        <v>0.97120729263422001</v>
      </c>
    </row>
    <row r="23" spans="1:6" x14ac:dyDescent="0.2">
      <c r="A23" s="9" t="s">
        <v>335</v>
      </c>
      <c r="B23" s="9" t="s">
        <v>336</v>
      </c>
      <c r="C23" s="9" t="s">
        <v>273</v>
      </c>
      <c r="D23" s="9">
        <v>106474</v>
      </c>
      <c r="E23" s="10">
        <v>377.98270000000002</v>
      </c>
      <c r="F23" s="10">
        <v>0.90036449717594902</v>
      </c>
    </row>
    <row r="24" spans="1:6" x14ac:dyDescent="0.2">
      <c r="A24" s="9" t="s">
        <v>305</v>
      </c>
      <c r="B24" s="9" t="s">
        <v>306</v>
      </c>
      <c r="C24" s="9" t="s">
        <v>307</v>
      </c>
      <c r="D24" s="9">
        <v>60000</v>
      </c>
      <c r="E24" s="10">
        <v>324.14999999999998</v>
      </c>
      <c r="F24" s="10">
        <v>0.77213362346896797</v>
      </c>
    </row>
    <row r="25" spans="1:6" x14ac:dyDescent="0.2">
      <c r="A25" s="9" t="s">
        <v>287</v>
      </c>
      <c r="B25" s="9" t="s">
        <v>288</v>
      </c>
      <c r="C25" s="9" t="s">
        <v>289</v>
      </c>
      <c r="D25" s="9">
        <v>168573</v>
      </c>
      <c r="E25" s="10">
        <v>301.74567000000002</v>
      </c>
      <c r="F25" s="10">
        <v>0.71876593411436496</v>
      </c>
    </row>
    <row r="26" spans="1:6" x14ac:dyDescent="0.2">
      <c r="A26" s="9" t="s">
        <v>337</v>
      </c>
      <c r="B26" s="9" t="s">
        <v>338</v>
      </c>
      <c r="C26" s="9" t="s">
        <v>304</v>
      </c>
      <c r="D26" s="9">
        <v>26468</v>
      </c>
      <c r="E26" s="10">
        <v>295.7799</v>
      </c>
      <c r="F26" s="10">
        <v>0.70455531678633099</v>
      </c>
    </row>
    <row r="27" spans="1:6" x14ac:dyDescent="0.2">
      <c r="A27" s="9" t="s">
        <v>368</v>
      </c>
      <c r="B27" s="9" t="s">
        <v>369</v>
      </c>
      <c r="C27" s="9" t="s">
        <v>281</v>
      </c>
      <c r="D27" s="9">
        <v>184376</v>
      </c>
      <c r="E27" s="10">
        <v>294.35628400000002</v>
      </c>
      <c r="F27" s="10">
        <v>0.70116422691895897</v>
      </c>
    </row>
    <row r="28" spans="1:6" x14ac:dyDescent="0.2">
      <c r="A28" s="9" t="s">
        <v>318</v>
      </c>
      <c r="B28" s="9" t="s">
        <v>319</v>
      </c>
      <c r="C28" s="9" t="s">
        <v>301</v>
      </c>
      <c r="D28" s="9">
        <v>72000</v>
      </c>
      <c r="E28" s="10">
        <v>259.23599999999999</v>
      </c>
      <c r="F28" s="10">
        <v>0.61750680861823704</v>
      </c>
    </row>
    <row r="29" spans="1:6" x14ac:dyDescent="0.2">
      <c r="A29" s="9" t="s">
        <v>315</v>
      </c>
      <c r="B29" s="9" t="s">
        <v>316</v>
      </c>
      <c r="C29" s="9" t="s">
        <v>317</v>
      </c>
      <c r="D29" s="9">
        <v>93000</v>
      </c>
      <c r="E29" s="10">
        <v>255.84299999999999</v>
      </c>
      <c r="F29" s="10">
        <v>0.60942459549335604</v>
      </c>
    </row>
    <row r="30" spans="1:6" x14ac:dyDescent="0.2">
      <c r="A30" s="9" t="s">
        <v>341</v>
      </c>
      <c r="B30" s="9" t="s">
        <v>342</v>
      </c>
      <c r="C30" s="9" t="s">
        <v>273</v>
      </c>
      <c r="D30" s="9">
        <v>301582</v>
      </c>
      <c r="E30" s="10">
        <v>240.51164499999999</v>
      </c>
      <c r="F30" s="10">
        <v>0.57290491420741096</v>
      </c>
    </row>
    <row r="31" spans="1:6" x14ac:dyDescent="0.2">
      <c r="A31" s="9" t="s">
        <v>320</v>
      </c>
      <c r="B31" s="9" t="s">
        <v>321</v>
      </c>
      <c r="C31" s="9" t="s">
        <v>322</v>
      </c>
      <c r="D31" s="9">
        <v>32100</v>
      </c>
      <c r="E31" s="10">
        <v>239.73885000000001</v>
      </c>
      <c r="F31" s="10">
        <v>0.57106409667371105</v>
      </c>
    </row>
    <row r="32" spans="1:6" x14ac:dyDescent="0.2">
      <c r="A32" s="9" t="s">
        <v>329</v>
      </c>
      <c r="B32" s="9" t="s">
        <v>330</v>
      </c>
      <c r="C32" s="9" t="s">
        <v>331</v>
      </c>
      <c r="D32" s="9">
        <v>122410</v>
      </c>
      <c r="E32" s="10">
        <v>220.46041</v>
      </c>
      <c r="F32" s="10">
        <v>0.52514235756518401</v>
      </c>
    </row>
    <row r="33" spans="1:10" x14ac:dyDescent="0.2">
      <c r="A33" s="9" t="s">
        <v>302</v>
      </c>
      <c r="B33" s="9" t="s">
        <v>303</v>
      </c>
      <c r="C33" s="9" t="s">
        <v>304</v>
      </c>
      <c r="D33" s="9">
        <v>57182</v>
      </c>
      <c r="E33" s="10">
        <v>217.40596400000001</v>
      </c>
      <c r="F33" s="10">
        <v>0.51786658876163505</v>
      </c>
    </row>
    <row r="34" spans="1:10" x14ac:dyDescent="0.2">
      <c r="A34" s="9" t="s">
        <v>325</v>
      </c>
      <c r="B34" s="9" t="s">
        <v>326</v>
      </c>
      <c r="C34" s="9" t="s">
        <v>298</v>
      </c>
      <c r="D34" s="9">
        <v>27000</v>
      </c>
      <c r="E34" s="10">
        <v>201.08250000000001</v>
      </c>
      <c r="F34" s="10">
        <v>0.47898367836248301</v>
      </c>
    </row>
    <row r="35" spans="1:10" x14ac:dyDescent="0.2">
      <c r="A35" s="9" t="s">
        <v>389</v>
      </c>
      <c r="B35" s="9" t="s">
        <v>390</v>
      </c>
      <c r="C35" s="9" t="s">
        <v>284</v>
      </c>
      <c r="D35" s="9">
        <v>7423</v>
      </c>
      <c r="E35" s="10">
        <v>192.530351</v>
      </c>
      <c r="F35" s="10">
        <v>0.45861223984384503</v>
      </c>
    </row>
    <row r="36" spans="1:10" x14ac:dyDescent="0.2">
      <c r="A36" s="9" t="s">
        <v>327</v>
      </c>
      <c r="B36" s="9" t="s">
        <v>328</v>
      </c>
      <c r="C36" s="9" t="s">
        <v>304</v>
      </c>
      <c r="D36" s="9">
        <v>15000</v>
      </c>
      <c r="E36" s="10">
        <v>182.98500000000001</v>
      </c>
      <c r="F36" s="10">
        <v>0.43587496865793401</v>
      </c>
    </row>
    <row r="37" spans="1:10" x14ac:dyDescent="0.2">
      <c r="A37" s="9" t="s">
        <v>332</v>
      </c>
      <c r="B37" s="9" t="s">
        <v>333</v>
      </c>
      <c r="C37" s="9" t="s">
        <v>334</v>
      </c>
      <c r="D37" s="9">
        <v>153047</v>
      </c>
      <c r="E37" s="10">
        <v>169.80564649999999</v>
      </c>
      <c r="F37" s="10">
        <v>0.40448141020372003</v>
      </c>
    </row>
    <row r="38" spans="1:10" x14ac:dyDescent="0.2">
      <c r="A38" s="9" t="s">
        <v>339</v>
      </c>
      <c r="B38" s="9" t="s">
        <v>340</v>
      </c>
      <c r="C38" s="9" t="s">
        <v>284</v>
      </c>
      <c r="D38" s="9">
        <v>74940</v>
      </c>
      <c r="E38" s="10">
        <v>134.21754000000001</v>
      </c>
      <c r="F38" s="10">
        <v>0.31970962669532998</v>
      </c>
    </row>
    <row r="39" spans="1:10" x14ac:dyDescent="0.2">
      <c r="A39" s="9" t="s">
        <v>323</v>
      </c>
      <c r="B39" s="9" t="s">
        <v>324</v>
      </c>
      <c r="C39" s="9" t="s">
        <v>284</v>
      </c>
      <c r="D39" s="9">
        <v>23121</v>
      </c>
      <c r="E39" s="10">
        <v>125.9285265</v>
      </c>
      <c r="F39" s="10">
        <v>0.29996498369444102</v>
      </c>
    </row>
    <row r="40" spans="1:10" x14ac:dyDescent="0.2">
      <c r="A40" s="9" t="s">
        <v>500</v>
      </c>
      <c r="B40" s="9" t="s">
        <v>501</v>
      </c>
      <c r="C40" s="9" t="s">
        <v>301</v>
      </c>
      <c r="D40" s="9">
        <v>7072</v>
      </c>
      <c r="E40" s="10">
        <v>117.932672</v>
      </c>
      <c r="F40" s="10">
        <v>0.28091865295923901</v>
      </c>
    </row>
    <row r="41" spans="1:10" x14ac:dyDescent="0.2">
      <c r="A41" s="9" t="s">
        <v>343</v>
      </c>
      <c r="B41" s="9" t="s">
        <v>344</v>
      </c>
      <c r="C41" s="9" t="s">
        <v>345</v>
      </c>
      <c r="D41" s="9">
        <v>984</v>
      </c>
      <c r="E41" s="10">
        <v>2.618916</v>
      </c>
      <c r="F41" s="16" t="s">
        <v>110</v>
      </c>
    </row>
    <row r="42" spans="1:10" x14ac:dyDescent="0.2">
      <c r="A42" s="8" t="s">
        <v>28</v>
      </c>
      <c r="B42" s="9"/>
      <c r="C42" s="9"/>
      <c r="D42" s="9"/>
      <c r="E42" s="11">
        <f>SUM(E7:E41)</f>
        <v>14135.680233500001</v>
      </c>
      <c r="F42" s="11">
        <f>SUM(F7:F41)</f>
        <v>33.66531496464718</v>
      </c>
      <c r="I42" s="2"/>
      <c r="J42" s="2"/>
    </row>
    <row r="43" spans="1:10" x14ac:dyDescent="0.2">
      <c r="A43" s="9"/>
      <c r="B43" s="9"/>
      <c r="C43" s="9"/>
      <c r="D43" s="9"/>
      <c r="E43" s="10"/>
      <c r="F43" s="10"/>
    </row>
    <row r="44" spans="1:10" x14ac:dyDescent="0.2">
      <c r="A44" s="8" t="s">
        <v>6</v>
      </c>
      <c r="B44" s="9"/>
      <c r="C44" s="9"/>
      <c r="D44" s="9"/>
      <c r="E44" s="10"/>
      <c r="F44" s="10"/>
    </row>
    <row r="45" spans="1:10" x14ac:dyDescent="0.2">
      <c r="A45" s="8" t="s">
        <v>7</v>
      </c>
      <c r="B45" s="9"/>
      <c r="C45" s="9"/>
      <c r="D45" s="9"/>
      <c r="E45" s="10"/>
      <c r="F45" s="10"/>
    </row>
    <row r="46" spans="1:10" x14ac:dyDescent="0.2">
      <c r="A46" s="8"/>
      <c r="B46" s="9"/>
      <c r="C46" s="9"/>
      <c r="D46" s="9"/>
      <c r="E46" s="10"/>
      <c r="F46" s="10"/>
    </row>
    <row r="47" spans="1:10" x14ac:dyDescent="0.2">
      <c r="A47" s="9" t="s">
        <v>347</v>
      </c>
      <c r="B47" s="10" t="s">
        <v>1162</v>
      </c>
      <c r="C47" s="9" t="s">
        <v>52</v>
      </c>
      <c r="D47" s="9">
        <v>250</v>
      </c>
      <c r="E47" s="10">
        <v>2468.3000000000002</v>
      </c>
      <c r="F47" s="10">
        <v>5.8795539805906296</v>
      </c>
    </row>
    <row r="48" spans="1:10" x14ac:dyDescent="0.2">
      <c r="A48" s="9" t="s">
        <v>403</v>
      </c>
      <c r="B48" s="10" t="s">
        <v>1163</v>
      </c>
      <c r="C48" s="9" t="s">
        <v>134</v>
      </c>
      <c r="D48" s="9">
        <v>200</v>
      </c>
      <c r="E48" s="10">
        <v>2039.13</v>
      </c>
      <c r="F48" s="10">
        <v>4.8572600204358398</v>
      </c>
    </row>
    <row r="49" spans="1:10" x14ac:dyDescent="0.2">
      <c r="A49" s="9" t="s">
        <v>348</v>
      </c>
      <c r="B49" s="10" t="s">
        <v>976</v>
      </c>
      <c r="C49" s="9" t="s">
        <v>121</v>
      </c>
      <c r="D49" s="9">
        <v>200</v>
      </c>
      <c r="E49" s="10">
        <v>1961.962</v>
      </c>
      <c r="F49" s="10">
        <v>4.6734438629289601</v>
      </c>
    </row>
    <row r="50" spans="1:10" x14ac:dyDescent="0.2">
      <c r="A50" s="9" t="s">
        <v>360</v>
      </c>
      <c r="B50" s="10" t="s">
        <v>1164</v>
      </c>
      <c r="C50" s="9" t="s">
        <v>121</v>
      </c>
      <c r="D50" s="9">
        <v>200</v>
      </c>
      <c r="E50" s="10">
        <v>1937.51</v>
      </c>
      <c r="F50" s="10">
        <v>4.6151985710546404</v>
      </c>
    </row>
    <row r="51" spans="1:10" x14ac:dyDescent="0.2">
      <c r="A51" s="9" t="s">
        <v>407</v>
      </c>
      <c r="B51" s="10" t="s">
        <v>1032</v>
      </c>
      <c r="C51" s="9" t="s">
        <v>52</v>
      </c>
      <c r="D51" s="9">
        <v>14</v>
      </c>
      <c r="E51" s="10">
        <v>1598.3968</v>
      </c>
      <c r="F51" s="10">
        <v>3.8074222209631499</v>
      </c>
    </row>
    <row r="52" spans="1:10" x14ac:dyDescent="0.2">
      <c r="A52" s="9" t="s">
        <v>352</v>
      </c>
      <c r="B52" s="10" t="s">
        <v>1165</v>
      </c>
      <c r="C52" s="9" t="s">
        <v>353</v>
      </c>
      <c r="D52" s="9">
        <v>150</v>
      </c>
      <c r="E52" s="10">
        <v>1492.6769999999999</v>
      </c>
      <c r="F52" s="10">
        <v>3.5555949427079701</v>
      </c>
    </row>
    <row r="53" spans="1:10" x14ac:dyDescent="0.2">
      <c r="A53" s="9" t="s">
        <v>350</v>
      </c>
      <c r="B53" s="10" t="s">
        <v>996</v>
      </c>
      <c r="C53" s="9" t="s">
        <v>121</v>
      </c>
      <c r="D53" s="9">
        <v>150</v>
      </c>
      <c r="E53" s="10">
        <v>1477.6724999999999</v>
      </c>
      <c r="F53" s="10">
        <v>3.5198538384249498</v>
      </c>
    </row>
    <row r="54" spans="1:10" x14ac:dyDescent="0.2">
      <c r="A54" s="9" t="s">
        <v>137</v>
      </c>
      <c r="B54" s="10" t="s">
        <v>843</v>
      </c>
      <c r="C54" s="9" t="s">
        <v>97</v>
      </c>
      <c r="D54" s="9">
        <v>150</v>
      </c>
      <c r="E54" s="10">
        <v>1475.616</v>
      </c>
      <c r="F54" s="10">
        <v>3.51495520261849</v>
      </c>
    </row>
    <row r="55" spans="1:10" x14ac:dyDescent="0.2">
      <c r="A55" s="9" t="s">
        <v>22</v>
      </c>
      <c r="B55" s="10" t="s">
        <v>1166</v>
      </c>
      <c r="C55" s="9" t="s">
        <v>23</v>
      </c>
      <c r="D55" s="9">
        <v>150</v>
      </c>
      <c r="E55" s="10">
        <v>1456.818</v>
      </c>
      <c r="F55" s="10">
        <v>3.47017788392662</v>
      </c>
    </row>
    <row r="56" spans="1:10" x14ac:dyDescent="0.2">
      <c r="A56" s="9" t="s">
        <v>349</v>
      </c>
      <c r="B56" s="10" t="s">
        <v>984</v>
      </c>
      <c r="C56" s="9" t="s">
        <v>14</v>
      </c>
      <c r="D56" s="9">
        <v>100</v>
      </c>
      <c r="E56" s="10">
        <v>999.77</v>
      </c>
      <c r="F56" s="10">
        <v>2.38147781192525</v>
      </c>
    </row>
    <row r="57" spans="1:10" x14ac:dyDescent="0.2">
      <c r="A57" s="9" t="s">
        <v>356</v>
      </c>
      <c r="B57" s="10" t="s">
        <v>1167</v>
      </c>
      <c r="C57" s="9" t="s">
        <v>9</v>
      </c>
      <c r="D57" s="9">
        <v>100</v>
      </c>
      <c r="E57" s="10">
        <v>919.08799999999997</v>
      </c>
      <c r="F57" s="10">
        <v>2.1892912161864801</v>
      </c>
    </row>
    <row r="58" spans="1:10" x14ac:dyDescent="0.2">
      <c r="A58" s="9" t="s">
        <v>404</v>
      </c>
      <c r="B58" s="10" t="s">
        <v>972</v>
      </c>
      <c r="C58" s="9" t="s">
        <v>25</v>
      </c>
      <c r="D58" s="9">
        <v>50</v>
      </c>
      <c r="E58" s="10">
        <v>498.39850000000001</v>
      </c>
      <c r="F58" s="10">
        <v>1.18719802479253</v>
      </c>
    </row>
    <row r="59" spans="1:10" x14ac:dyDescent="0.2">
      <c r="A59" s="9" t="s">
        <v>359</v>
      </c>
      <c r="B59" s="10" t="s">
        <v>1168</v>
      </c>
      <c r="C59" s="9" t="s">
        <v>14</v>
      </c>
      <c r="D59" s="9">
        <v>50</v>
      </c>
      <c r="E59" s="10">
        <v>497.15449999999998</v>
      </c>
      <c r="F59" s="10">
        <v>1.18423478484931</v>
      </c>
    </row>
    <row r="60" spans="1:10" x14ac:dyDescent="0.2">
      <c r="A60" s="9" t="s">
        <v>361</v>
      </c>
      <c r="B60" s="10" t="s">
        <v>816</v>
      </c>
      <c r="C60" s="9" t="s">
        <v>149</v>
      </c>
      <c r="D60" s="9">
        <v>50</v>
      </c>
      <c r="E60" s="10">
        <v>484.13350000000003</v>
      </c>
      <c r="F60" s="10">
        <v>1.1532184284982701</v>
      </c>
    </row>
    <row r="61" spans="1:10" x14ac:dyDescent="0.2">
      <c r="A61" s="9" t="s">
        <v>502</v>
      </c>
      <c r="B61" s="10" t="s">
        <v>994</v>
      </c>
      <c r="C61" s="9" t="s">
        <v>503</v>
      </c>
      <c r="D61" s="9">
        <v>44</v>
      </c>
      <c r="E61" s="10">
        <v>444.12191999999999</v>
      </c>
      <c r="F61" s="10">
        <v>1.05790981752767</v>
      </c>
    </row>
    <row r="62" spans="1:10" x14ac:dyDescent="0.2">
      <c r="A62" s="9" t="s">
        <v>354</v>
      </c>
      <c r="B62" s="10" t="s">
        <v>1169</v>
      </c>
      <c r="C62" s="9" t="s">
        <v>9</v>
      </c>
      <c r="D62" s="9">
        <v>40</v>
      </c>
      <c r="E62" s="10">
        <v>397.90120000000002</v>
      </c>
      <c r="F62" s="10">
        <v>0.94781087563982902</v>
      </c>
    </row>
    <row r="63" spans="1:10" x14ac:dyDescent="0.2">
      <c r="A63" s="8" t="s">
        <v>28</v>
      </c>
      <c r="B63" s="9"/>
      <c r="C63" s="9"/>
      <c r="D63" s="9"/>
      <c r="E63" s="11">
        <f>SUM(E47:E62)</f>
        <v>20148.64992</v>
      </c>
      <c r="F63" s="11">
        <f>SUM(F47:F62)</f>
        <v>47.994601483070596</v>
      </c>
      <c r="I63" s="2"/>
      <c r="J63" s="2"/>
    </row>
    <row r="64" spans="1:10" x14ac:dyDescent="0.2">
      <c r="A64" s="9"/>
      <c r="B64" s="9"/>
      <c r="C64" s="9"/>
      <c r="D64" s="9"/>
      <c r="E64" s="10"/>
      <c r="F64" s="10"/>
    </row>
    <row r="65" spans="1:10" x14ac:dyDescent="0.2">
      <c r="A65" s="8" t="s">
        <v>106</v>
      </c>
      <c r="B65" s="9"/>
      <c r="C65" s="9"/>
      <c r="D65" s="9"/>
      <c r="E65" s="10"/>
      <c r="F65" s="10"/>
    </row>
    <row r="66" spans="1:10" x14ac:dyDescent="0.2">
      <c r="A66" s="9" t="s">
        <v>362</v>
      </c>
      <c r="B66" s="10" t="s">
        <v>1170</v>
      </c>
      <c r="C66" s="9" t="s">
        <v>108</v>
      </c>
      <c r="D66" s="9">
        <v>4925000</v>
      </c>
      <c r="E66" s="10">
        <v>4706.8225000000002</v>
      </c>
      <c r="F66" s="10">
        <v>11.2117720559934</v>
      </c>
    </row>
    <row r="67" spans="1:10" x14ac:dyDescent="0.2">
      <c r="A67" s="9" t="s">
        <v>363</v>
      </c>
      <c r="B67" s="10" t="s">
        <v>819</v>
      </c>
      <c r="C67" s="9" t="s">
        <v>108</v>
      </c>
      <c r="D67" s="9">
        <v>1700000</v>
      </c>
      <c r="E67" s="10">
        <v>1671.1849999999999</v>
      </c>
      <c r="F67" s="10">
        <v>3.98080558240625</v>
      </c>
    </row>
    <row r="68" spans="1:10" x14ac:dyDescent="0.2">
      <c r="A68" s="8" t="s">
        <v>28</v>
      </c>
      <c r="B68" s="9"/>
      <c r="C68" s="9"/>
      <c r="D68" s="9"/>
      <c r="E68" s="11">
        <f>SUM(E66:E67)</f>
        <v>6378.0074999999997</v>
      </c>
      <c r="F68" s="11">
        <f>SUM(F66:F67)</f>
        <v>15.19257763839965</v>
      </c>
      <c r="I68" s="2"/>
      <c r="J68" s="2"/>
    </row>
    <row r="69" spans="1:10" x14ac:dyDescent="0.2">
      <c r="A69" s="9"/>
      <c r="B69" s="9"/>
      <c r="C69" s="9"/>
      <c r="D69" s="9"/>
      <c r="E69" s="10"/>
      <c r="F69" s="10"/>
    </row>
    <row r="70" spans="1:10" x14ac:dyDescent="0.2">
      <c r="A70" s="8" t="s">
        <v>28</v>
      </c>
      <c r="B70" s="9"/>
      <c r="C70" s="9"/>
      <c r="D70" s="9"/>
      <c r="E70" s="11">
        <v>40662.337653499999</v>
      </c>
      <c r="F70" s="11">
        <v>96.858732411277515</v>
      </c>
      <c r="I70" s="2"/>
      <c r="J70" s="2"/>
    </row>
    <row r="71" spans="1:10" x14ac:dyDescent="0.2">
      <c r="A71" s="9"/>
      <c r="B71" s="9"/>
      <c r="C71" s="9"/>
      <c r="D71" s="9"/>
      <c r="E71" s="10"/>
      <c r="F71" s="10"/>
    </row>
    <row r="72" spans="1:10" x14ac:dyDescent="0.2">
      <c r="A72" s="8" t="s">
        <v>35</v>
      </c>
      <c r="B72" s="9"/>
      <c r="C72" s="9"/>
      <c r="D72" s="9"/>
      <c r="E72" s="11">
        <v>1318.7355739</v>
      </c>
      <c r="F72" s="11">
        <v>3.14</v>
      </c>
      <c r="I72" s="2"/>
      <c r="J72" s="2"/>
    </row>
    <row r="73" spans="1:10" x14ac:dyDescent="0.2">
      <c r="A73" s="9"/>
      <c r="B73" s="9"/>
      <c r="C73" s="9"/>
      <c r="D73" s="9"/>
      <c r="E73" s="10"/>
      <c r="F73" s="10"/>
    </row>
    <row r="74" spans="1:10" x14ac:dyDescent="0.2">
      <c r="A74" s="12" t="s">
        <v>36</v>
      </c>
      <c r="B74" s="6"/>
      <c r="C74" s="6"/>
      <c r="D74" s="6"/>
      <c r="E74" s="13">
        <v>41981.075573900001</v>
      </c>
      <c r="F74" s="13">
        <f xml:space="preserve"> ROUND(SUM(F70:F73),2)</f>
        <v>100</v>
      </c>
      <c r="I74" s="2"/>
      <c r="J74" s="2"/>
    </row>
    <row r="75" spans="1:10" x14ac:dyDescent="0.2">
      <c r="A75" s="1" t="s">
        <v>37</v>
      </c>
      <c r="F75" s="17" t="s">
        <v>111</v>
      </c>
    </row>
    <row r="76" spans="1:10" x14ac:dyDescent="0.2">
      <c r="A76" s="1"/>
      <c r="F76" s="17"/>
    </row>
    <row r="77" spans="1:10" x14ac:dyDescent="0.2">
      <c r="A77" s="1" t="s">
        <v>38</v>
      </c>
    </row>
    <row r="78" spans="1:10" x14ac:dyDescent="0.2">
      <c r="A78" s="1" t="s">
        <v>39</v>
      </c>
    </row>
    <row r="79" spans="1:10" x14ac:dyDescent="0.2">
      <c r="A79" s="1" t="s">
        <v>40</v>
      </c>
    </row>
    <row r="80" spans="1:10" x14ac:dyDescent="0.2">
      <c r="A80" s="3" t="s">
        <v>42</v>
      </c>
      <c r="D80" s="14">
        <v>18.482609</v>
      </c>
    </row>
    <row r="81" spans="1:5" x14ac:dyDescent="0.2">
      <c r="A81" s="3" t="s">
        <v>43</v>
      </c>
      <c r="D81" s="14">
        <v>125.35301920000001</v>
      </c>
    </row>
    <row r="82" spans="1:5" x14ac:dyDescent="0.2">
      <c r="A82" s="3" t="s">
        <v>44</v>
      </c>
      <c r="D82" s="14">
        <v>17.728829099999999</v>
      </c>
    </row>
    <row r="83" spans="1:5" x14ac:dyDescent="0.2">
      <c r="A83" s="3" t="s">
        <v>45</v>
      </c>
      <c r="D83" s="14">
        <v>120.8399198</v>
      </c>
    </row>
    <row r="85" spans="1:5" x14ac:dyDescent="0.2">
      <c r="A85" s="1" t="s">
        <v>41</v>
      </c>
    </row>
    <row r="86" spans="1:5" x14ac:dyDescent="0.2">
      <c r="A86" s="3" t="s">
        <v>710</v>
      </c>
      <c r="D86" s="14">
        <v>18.329000000000001</v>
      </c>
    </row>
    <row r="87" spans="1:5" x14ac:dyDescent="0.2">
      <c r="A87" s="3" t="s">
        <v>709</v>
      </c>
      <c r="D87" s="14">
        <v>124.33880000000001</v>
      </c>
    </row>
    <row r="88" spans="1:5" x14ac:dyDescent="0.2">
      <c r="A88" s="3" t="s">
        <v>706</v>
      </c>
      <c r="D88" s="14">
        <v>17.5184</v>
      </c>
    </row>
    <row r="89" spans="1:5" x14ac:dyDescent="0.2">
      <c r="A89" s="3" t="s">
        <v>705</v>
      </c>
      <c r="D89" s="14">
        <v>119.4058</v>
      </c>
    </row>
    <row r="91" spans="1:5" x14ac:dyDescent="0.2">
      <c r="A91" s="1" t="s">
        <v>46</v>
      </c>
      <c r="D91" s="15" t="s">
        <v>47</v>
      </c>
    </row>
    <row r="93" spans="1:5" x14ac:dyDescent="0.2">
      <c r="A93" s="1" t="s">
        <v>48</v>
      </c>
      <c r="D93" s="33">
        <v>3.6623692762142839</v>
      </c>
      <c r="E93" s="2" t="s">
        <v>759</v>
      </c>
    </row>
  </sheetData>
  <sortState ref="A47:F62">
    <sortCondition descending="1" ref="E47:E62"/>
  </sortState>
  <mergeCells count="1">
    <mergeCell ref="A1:F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7.7109375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ht="15" customHeight="1" x14ac:dyDescent="0.2">
      <c r="A1" s="52" t="s">
        <v>268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269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270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271</v>
      </c>
      <c r="B7" s="9" t="s">
        <v>272</v>
      </c>
      <c r="C7" s="9" t="s">
        <v>273</v>
      </c>
      <c r="D7" s="9">
        <v>29743</v>
      </c>
      <c r="E7" s="10">
        <v>568.61180249999995</v>
      </c>
      <c r="F7" s="10">
        <v>1.6741455950856901</v>
      </c>
    </row>
    <row r="8" spans="1:6" x14ac:dyDescent="0.2">
      <c r="A8" s="9" t="s">
        <v>274</v>
      </c>
      <c r="B8" s="9" t="s">
        <v>275</v>
      </c>
      <c r="C8" s="9" t="s">
        <v>273</v>
      </c>
      <c r="D8" s="9">
        <v>95488</v>
      </c>
      <c r="E8" s="10">
        <v>556.12211200000002</v>
      </c>
      <c r="F8" s="10">
        <v>1.63737259768637</v>
      </c>
    </row>
    <row r="9" spans="1:6" x14ac:dyDescent="0.2">
      <c r="A9" s="9" t="s">
        <v>276</v>
      </c>
      <c r="B9" s="9" t="s">
        <v>277</v>
      </c>
      <c r="C9" s="9" t="s">
        <v>278</v>
      </c>
      <c r="D9" s="9">
        <v>63338</v>
      </c>
      <c r="E9" s="10">
        <v>434.75203199999999</v>
      </c>
      <c r="F9" s="10">
        <v>1.28002654205785</v>
      </c>
    </row>
    <row r="10" spans="1:6" x14ac:dyDescent="0.2">
      <c r="A10" s="9" t="s">
        <v>279</v>
      </c>
      <c r="B10" s="9" t="s">
        <v>280</v>
      </c>
      <c r="C10" s="9" t="s">
        <v>281</v>
      </c>
      <c r="D10" s="9">
        <v>195275</v>
      </c>
      <c r="E10" s="10">
        <v>363.11386249999998</v>
      </c>
      <c r="F10" s="10">
        <v>1.0691045643902699</v>
      </c>
    </row>
    <row r="11" spans="1:6" x14ac:dyDescent="0.2">
      <c r="A11" s="9" t="s">
        <v>282</v>
      </c>
      <c r="B11" s="9" t="s">
        <v>283</v>
      </c>
      <c r="C11" s="9" t="s">
        <v>284</v>
      </c>
      <c r="D11" s="9">
        <v>47341</v>
      </c>
      <c r="E11" s="10">
        <v>362.60838949999999</v>
      </c>
      <c r="F11" s="10">
        <v>1.06761631635767</v>
      </c>
    </row>
    <row r="12" spans="1:6" x14ac:dyDescent="0.2">
      <c r="A12" s="9" t="s">
        <v>285</v>
      </c>
      <c r="B12" s="9" t="s">
        <v>286</v>
      </c>
      <c r="C12" s="9" t="s">
        <v>273</v>
      </c>
      <c r="D12" s="9">
        <v>30909</v>
      </c>
      <c r="E12" s="10">
        <v>345.91807349999999</v>
      </c>
      <c r="F12" s="10">
        <v>1.0184755512713</v>
      </c>
    </row>
    <row r="13" spans="1:6" x14ac:dyDescent="0.2">
      <c r="A13" s="9" t="s">
        <v>287</v>
      </c>
      <c r="B13" s="9" t="s">
        <v>288</v>
      </c>
      <c r="C13" s="9" t="s">
        <v>289</v>
      </c>
      <c r="D13" s="9">
        <v>170586</v>
      </c>
      <c r="E13" s="10">
        <v>305.34894000000003</v>
      </c>
      <c r="F13" s="10">
        <v>0.89902914539851797</v>
      </c>
    </row>
    <row r="14" spans="1:6" x14ac:dyDescent="0.2">
      <c r="A14" s="9" t="s">
        <v>290</v>
      </c>
      <c r="B14" s="9" t="s">
        <v>291</v>
      </c>
      <c r="C14" s="9" t="s">
        <v>292</v>
      </c>
      <c r="D14" s="9">
        <v>100000</v>
      </c>
      <c r="E14" s="10">
        <v>292.35000000000002</v>
      </c>
      <c r="F14" s="10">
        <v>0.86075678093808505</v>
      </c>
    </row>
    <row r="15" spans="1:6" x14ac:dyDescent="0.2">
      <c r="A15" s="9" t="s">
        <v>293</v>
      </c>
      <c r="B15" s="9" t="s">
        <v>294</v>
      </c>
      <c r="C15" s="9" t="s">
        <v>295</v>
      </c>
      <c r="D15" s="9">
        <v>34754</v>
      </c>
      <c r="E15" s="10">
        <v>289.69196699999998</v>
      </c>
      <c r="F15" s="10">
        <v>0.85293081915013502</v>
      </c>
    </row>
    <row r="16" spans="1:6" x14ac:dyDescent="0.2">
      <c r="A16" s="9" t="s">
        <v>296</v>
      </c>
      <c r="B16" s="9" t="s">
        <v>297</v>
      </c>
      <c r="C16" s="9" t="s">
        <v>298</v>
      </c>
      <c r="D16" s="9">
        <v>26000</v>
      </c>
      <c r="E16" s="10">
        <v>284.75200000000001</v>
      </c>
      <c r="F16" s="10">
        <v>0.83838623186482497</v>
      </c>
    </row>
    <row r="17" spans="1:6" x14ac:dyDescent="0.2">
      <c r="A17" s="9" t="s">
        <v>299</v>
      </c>
      <c r="B17" s="9" t="s">
        <v>300</v>
      </c>
      <c r="C17" s="9" t="s">
        <v>301</v>
      </c>
      <c r="D17" s="9">
        <v>10300</v>
      </c>
      <c r="E17" s="10">
        <v>261.87234999999998</v>
      </c>
      <c r="F17" s="10">
        <v>0.77102240808172295</v>
      </c>
    </row>
    <row r="18" spans="1:6" x14ac:dyDescent="0.2">
      <c r="A18" s="9" t="s">
        <v>302</v>
      </c>
      <c r="B18" s="9" t="s">
        <v>303</v>
      </c>
      <c r="C18" s="9" t="s">
        <v>304</v>
      </c>
      <c r="D18" s="9">
        <v>67697</v>
      </c>
      <c r="E18" s="10">
        <v>257.38399399999997</v>
      </c>
      <c r="F18" s="10">
        <v>0.75780748466026204</v>
      </c>
    </row>
    <row r="19" spans="1:6" x14ac:dyDescent="0.2">
      <c r="A19" s="9" t="s">
        <v>305</v>
      </c>
      <c r="B19" s="9" t="s">
        <v>306</v>
      </c>
      <c r="C19" s="9" t="s">
        <v>307</v>
      </c>
      <c r="D19" s="9">
        <v>40000</v>
      </c>
      <c r="E19" s="10">
        <v>216.1</v>
      </c>
      <c r="F19" s="10">
        <v>0.63625633781672697</v>
      </c>
    </row>
    <row r="20" spans="1:6" x14ac:dyDescent="0.2">
      <c r="A20" s="9" t="s">
        <v>308</v>
      </c>
      <c r="B20" s="9" t="s">
        <v>309</v>
      </c>
      <c r="C20" s="9" t="s">
        <v>310</v>
      </c>
      <c r="D20" s="9">
        <v>96457</v>
      </c>
      <c r="E20" s="10">
        <v>212.591228</v>
      </c>
      <c r="F20" s="10">
        <v>0.62592557232411405</v>
      </c>
    </row>
    <row r="21" spans="1:6" x14ac:dyDescent="0.2">
      <c r="A21" s="9" t="s">
        <v>311</v>
      </c>
      <c r="B21" s="9" t="s">
        <v>312</v>
      </c>
      <c r="C21" s="9" t="s">
        <v>304</v>
      </c>
      <c r="D21" s="9">
        <v>16810</v>
      </c>
      <c r="E21" s="10">
        <v>206.83024</v>
      </c>
      <c r="F21" s="10">
        <v>0.60896367909372895</v>
      </c>
    </row>
    <row r="22" spans="1:6" x14ac:dyDescent="0.2">
      <c r="A22" s="9" t="s">
        <v>313</v>
      </c>
      <c r="B22" s="9" t="s">
        <v>314</v>
      </c>
      <c r="C22" s="9" t="s">
        <v>273</v>
      </c>
      <c r="D22" s="9">
        <v>61320</v>
      </c>
      <c r="E22" s="10">
        <v>172.55448000000001</v>
      </c>
      <c r="F22" s="10">
        <v>0.50804665209935096</v>
      </c>
    </row>
    <row r="23" spans="1:6" x14ac:dyDescent="0.2">
      <c r="A23" s="9" t="s">
        <v>315</v>
      </c>
      <c r="B23" s="9" t="s">
        <v>316</v>
      </c>
      <c r="C23" s="9" t="s">
        <v>317</v>
      </c>
      <c r="D23" s="9">
        <v>60000</v>
      </c>
      <c r="E23" s="10">
        <v>165.06</v>
      </c>
      <c r="F23" s="10">
        <v>0.48598089366047698</v>
      </c>
    </row>
    <row r="24" spans="1:6" x14ac:dyDescent="0.2">
      <c r="A24" s="9" t="s">
        <v>318</v>
      </c>
      <c r="B24" s="9" t="s">
        <v>319</v>
      </c>
      <c r="C24" s="9" t="s">
        <v>301</v>
      </c>
      <c r="D24" s="9">
        <v>45000</v>
      </c>
      <c r="E24" s="10">
        <v>162.02250000000001</v>
      </c>
      <c r="F24" s="10">
        <v>0.47703767928695401</v>
      </c>
    </row>
    <row r="25" spans="1:6" x14ac:dyDescent="0.2">
      <c r="A25" s="9" t="s">
        <v>320</v>
      </c>
      <c r="B25" s="9" t="s">
        <v>321</v>
      </c>
      <c r="C25" s="9" t="s">
        <v>322</v>
      </c>
      <c r="D25" s="9">
        <v>20015</v>
      </c>
      <c r="E25" s="10">
        <v>149.48202749999999</v>
      </c>
      <c r="F25" s="10">
        <v>0.44011516606464302</v>
      </c>
    </row>
    <row r="26" spans="1:6" x14ac:dyDescent="0.2">
      <c r="A26" s="9" t="s">
        <v>323</v>
      </c>
      <c r="B26" s="9" t="s">
        <v>324</v>
      </c>
      <c r="C26" s="9" t="s">
        <v>284</v>
      </c>
      <c r="D26" s="9">
        <v>25761</v>
      </c>
      <c r="E26" s="10">
        <v>140.3072865</v>
      </c>
      <c r="F26" s="10">
        <v>0.41310226875285699</v>
      </c>
    </row>
    <row r="27" spans="1:6" x14ac:dyDescent="0.2">
      <c r="A27" s="9" t="s">
        <v>325</v>
      </c>
      <c r="B27" s="9" t="s">
        <v>326</v>
      </c>
      <c r="C27" s="9" t="s">
        <v>298</v>
      </c>
      <c r="D27" s="9">
        <v>17000</v>
      </c>
      <c r="E27" s="10">
        <v>126.6075</v>
      </c>
      <c r="F27" s="10">
        <v>0.37276642429491602</v>
      </c>
    </row>
    <row r="28" spans="1:6" x14ac:dyDescent="0.2">
      <c r="A28" s="9" t="s">
        <v>327</v>
      </c>
      <c r="B28" s="9" t="s">
        <v>328</v>
      </c>
      <c r="C28" s="9" t="s">
        <v>304</v>
      </c>
      <c r="D28" s="9">
        <v>10000</v>
      </c>
      <c r="E28" s="10">
        <v>121.99</v>
      </c>
      <c r="F28" s="10">
        <v>0.35917126631310797</v>
      </c>
    </row>
    <row r="29" spans="1:6" x14ac:dyDescent="0.2">
      <c r="A29" s="9" t="s">
        <v>329</v>
      </c>
      <c r="B29" s="9" t="s">
        <v>330</v>
      </c>
      <c r="C29" s="9" t="s">
        <v>331</v>
      </c>
      <c r="D29" s="9">
        <v>63596</v>
      </c>
      <c r="E29" s="10">
        <v>114.536396</v>
      </c>
      <c r="F29" s="10">
        <v>0.33722585777735498</v>
      </c>
    </row>
    <row r="30" spans="1:6" x14ac:dyDescent="0.2">
      <c r="A30" s="9" t="s">
        <v>332</v>
      </c>
      <c r="B30" s="9" t="s">
        <v>333</v>
      </c>
      <c r="C30" s="9" t="s">
        <v>334</v>
      </c>
      <c r="D30" s="9">
        <v>97694</v>
      </c>
      <c r="E30" s="10">
        <v>108.391493</v>
      </c>
      <c r="F30" s="10">
        <v>0.31913361585686001</v>
      </c>
    </row>
    <row r="31" spans="1:6" x14ac:dyDescent="0.2">
      <c r="A31" s="9" t="s">
        <v>335</v>
      </c>
      <c r="B31" s="9" t="s">
        <v>336</v>
      </c>
      <c r="C31" s="9" t="s">
        <v>273</v>
      </c>
      <c r="D31" s="9">
        <v>30374</v>
      </c>
      <c r="E31" s="10">
        <v>107.82769999999999</v>
      </c>
      <c r="F31" s="10">
        <v>0.31747365810828698</v>
      </c>
    </row>
    <row r="32" spans="1:6" x14ac:dyDescent="0.2">
      <c r="A32" s="9" t="s">
        <v>337</v>
      </c>
      <c r="B32" s="9" t="s">
        <v>338</v>
      </c>
      <c r="C32" s="9" t="s">
        <v>304</v>
      </c>
      <c r="D32" s="9">
        <v>9526</v>
      </c>
      <c r="E32" s="10">
        <v>106.45305</v>
      </c>
      <c r="F32" s="10">
        <v>0.31342631995567299</v>
      </c>
    </row>
    <row r="33" spans="1:10" x14ac:dyDescent="0.2">
      <c r="A33" s="9" t="s">
        <v>339</v>
      </c>
      <c r="B33" s="9" t="s">
        <v>340</v>
      </c>
      <c r="C33" s="9" t="s">
        <v>284</v>
      </c>
      <c r="D33" s="9">
        <v>40000</v>
      </c>
      <c r="E33" s="10">
        <v>71.64</v>
      </c>
      <c r="F33" s="10">
        <v>0.21092736715034899</v>
      </c>
    </row>
    <row r="34" spans="1:10" x14ac:dyDescent="0.2">
      <c r="A34" s="9" t="s">
        <v>341</v>
      </c>
      <c r="B34" s="9" t="s">
        <v>342</v>
      </c>
      <c r="C34" s="9" t="s">
        <v>273</v>
      </c>
      <c r="D34" s="9">
        <v>77000</v>
      </c>
      <c r="E34" s="10">
        <v>61.407499999999999</v>
      </c>
      <c r="F34" s="10">
        <v>0.180800143750489</v>
      </c>
    </row>
    <row r="35" spans="1:10" x14ac:dyDescent="0.2">
      <c r="A35" s="9" t="s">
        <v>343</v>
      </c>
      <c r="B35" s="9" t="s">
        <v>344</v>
      </c>
      <c r="C35" s="9" t="s">
        <v>345</v>
      </c>
      <c r="D35" s="9">
        <v>581</v>
      </c>
      <c r="E35" s="10">
        <v>1.5463315</v>
      </c>
      <c r="F35" s="16" t="s">
        <v>110</v>
      </c>
    </row>
    <row r="36" spans="1:10" x14ac:dyDescent="0.2">
      <c r="A36" s="8" t="s">
        <v>28</v>
      </c>
      <c r="B36" s="9"/>
      <c r="C36" s="9"/>
      <c r="D36" s="9"/>
      <c r="E36" s="11">
        <f>SUM(E7:E35)</f>
        <v>6567.8732555000015</v>
      </c>
      <c r="F36" s="11">
        <f>SUM(F7:F35)</f>
        <v>19.333026939248587</v>
      </c>
      <c r="I36" s="2"/>
      <c r="J36" s="2"/>
    </row>
    <row r="37" spans="1:10" x14ac:dyDescent="0.2">
      <c r="A37" s="9"/>
      <c r="B37" s="9"/>
      <c r="C37" s="9"/>
      <c r="D37" s="9"/>
      <c r="E37" s="10"/>
      <c r="F37" s="10"/>
    </row>
    <row r="38" spans="1:10" x14ac:dyDescent="0.2">
      <c r="A38" s="8" t="s">
        <v>6</v>
      </c>
      <c r="B38" s="9"/>
      <c r="C38" s="9"/>
      <c r="D38" s="9"/>
      <c r="E38" s="10"/>
      <c r="F38" s="10"/>
    </row>
    <row r="39" spans="1:10" x14ac:dyDescent="0.2">
      <c r="A39" s="8" t="s">
        <v>7</v>
      </c>
      <c r="B39" s="9"/>
      <c r="C39" s="9"/>
      <c r="D39" s="9"/>
      <c r="E39" s="10"/>
      <c r="F39" s="10"/>
    </row>
    <row r="40" spans="1:10" x14ac:dyDescent="0.2">
      <c r="A40" s="8"/>
      <c r="B40" s="9"/>
      <c r="C40" s="9"/>
      <c r="D40" s="9"/>
      <c r="E40" s="10"/>
      <c r="F40" s="10"/>
    </row>
    <row r="41" spans="1:10" x14ac:dyDescent="0.2">
      <c r="A41" s="9" t="s">
        <v>346</v>
      </c>
      <c r="B41" s="10" t="s">
        <v>817</v>
      </c>
      <c r="C41" s="9" t="s">
        <v>12</v>
      </c>
      <c r="D41" s="9">
        <v>300</v>
      </c>
      <c r="E41" s="10">
        <v>2999.5097999999998</v>
      </c>
      <c r="F41" s="10">
        <v>8.8313610393030295</v>
      </c>
    </row>
    <row r="42" spans="1:10" x14ac:dyDescent="0.2">
      <c r="A42" s="9" t="s">
        <v>22</v>
      </c>
      <c r="B42" s="10" t="s">
        <v>1166</v>
      </c>
      <c r="C42" s="9" t="s">
        <v>23</v>
      </c>
      <c r="D42" s="9">
        <v>250</v>
      </c>
      <c r="E42" s="10">
        <v>2428.0300000000002</v>
      </c>
      <c r="F42" s="10">
        <v>7.1487712906485399</v>
      </c>
    </row>
    <row r="43" spans="1:10" x14ac:dyDescent="0.2">
      <c r="A43" s="9" t="s">
        <v>347</v>
      </c>
      <c r="B43" s="10" t="s">
        <v>1162</v>
      </c>
      <c r="C43" s="9" t="s">
        <v>52</v>
      </c>
      <c r="D43" s="9">
        <v>200</v>
      </c>
      <c r="E43" s="10">
        <v>1974.64</v>
      </c>
      <c r="F43" s="10">
        <v>5.8138695738381401</v>
      </c>
    </row>
    <row r="44" spans="1:10" x14ac:dyDescent="0.2">
      <c r="A44" s="9" t="s">
        <v>348</v>
      </c>
      <c r="B44" s="10" t="s">
        <v>976</v>
      </c>
      <c r="C44" s="9" t="s">
        <v>121</v>
      </c>
      <c r="D44" s="9">
        <v>200</v>
      </c>
      <c r="E44" s="10">
        <v>1961.962</v>
      </c>
      <c r="F44" s="10">
        <v>5.7765421427838097</v>
      </c>
    </row>
    <row r="45" spans="1:10" x14ac:dyDescent="0.2">
      <c r="A45" s="9" t="s">
        <v>349</v>
      </c>
      <c r="B45" s="10" t="s">
        <v>984</v>
      </c>
      <c r="C45" s="9" t="s">
        <v>14</v>
      </c>
      <c r="D45" s="9">
        <v>170</v>
      </c>
      <c r="E45" s="10">
        <v>1699.6089999999999</v>
      </c>
      <c r="F45" s="10">
        <v>5.0041045722366997</v>
      </c>
    </row>
    <row r="46" spans="1:10" x14ac:dyDescent="0.2">
      <c r="A46" s="9" t="s">
        <v>350</v>
      </c>
      <c r="B46" s="10" t="s">
        <v>996</v>
      </c>
      <c r="C46" s="9" t="s">
        <v>121</v>
      </c>
      <c r="D46" s="9">
        <v>150</v>
      </c>
      <c r="E46" s="10">
        <v>1477.6724999999999</v>
      </c>
      <c r="F46" s="10">
        <v>4.3506640136163304</v>
      </c>
    </row>
    <row r="47" spans="1:10" x14ac:dyDescent="0.2">
      <c r="A47" s="9" t="s">
        <v>137</v>
      </c>
      <c r="B47" s="10" t="s">
        <v>843</v>
      </c>
      <c r="C47" s="9" t="s">
        <v>97</v>
      </c>
      <c r="D47" s="9">
        <v>150</v>
      </c>
      <c r="E47" s="10">
        <v>1475.616</v>
      </c>
      <c r="F47" s="10">
        <v>4.3446091262552899</v>
      </c>
    </row>
    <row r="48" spans="1:10" x14ac:dyDescent="0.2">
      <c r="A48" s="9" t="s">
        <v>351</v>
      </c>
      <c r="B48" s="10" t="s">
        <v>1000</v>
      </c>
      <c r="C48" s="9" t="s">
        <v>121</v>
      </c>
      <c r="D48" s="9">
        <v>130</v>
      </c>
      <c r="E48" s="10">
        <v>1268.9014</v>
      </c>
      <c r="F48" s="10">
        <v>3.7359859223253999</v>
      </c>
    </row>
    <row r="49" spans="1:10" x14ac:dyDescent="0.2">
      <c r="A49" s="9" t="s">
        <v>352</v>
      </c>
      <c r="B49" s="10" t="s">
        <v>1165</v>
      </c>
      <c r="C49" s="9" t="s">
        <v>353</v>
      </c>
      <c r="D49" s="9">
        <v>100</v>
      </c>
      <c r="E49" s="10">
        <v>995.11800000000005</v>
      </c>
      <c r="F49" s="10">
        <v>2.9298941896136301</v>
      </c>
    </row>
    <row r="50" spans="1:10" x14ac:dyDescent="0.2">
      <c r="A50" s="9" t="s">
        <v>354</v>
      </c>
      <c r="B50" s="10" t="s">
        <v>1169</v>
      </c>
      <c r="C50" s="9" t="s">
        <v>9</v>
      </c>
      <c r="D50" s="9">
        <v>100</v>
      </c>
      <c r="E50" s="10">
        <v>994.75300000000004</v>
      </c>
      <c r="F50" s="10">
        <v>2.9288195317547601</v>
      </c>
    </row>
    <row r="51" spans="1:10" x14ac:dyDescent="0.2">
      <c r="A51" s="9" t="s">
        <v>355</v>
      </c>
      <c r="B51" s="10" t="s">
        <v>1214</v>
      </c>
      <c r="C51" s="9" t="s">
        <v>9</v>
      </c>
      <c r="D51" s="9">
        <v>100</v>
      </c>
      <c r="E51" s="10">
        <v>991.58100000000002</v>
      </c>
      <c r="F51" s="10">
        <v>2.9194803133209102</v>
      </c>
    </row>
    <row r="52" spans="1:10" x14ac:dyDescent="0.2">
      <c r="A52" s="9" t="s">
        <v>10</v>
      </c>
      <c r="B52" s="10" t="s">
        <v>882</v>
      </c>
      <c r="C52" s="9" t="s">
        <v>9</v>
      </c>
      <c r="D52" s="9">
        <v>100</v>
      </c>
      <c r="E52" s="10">
        <v>962.05899999999997</v>
      </c>
      <c r="F52" s="10">
        <v>2.8325596302805298</v>
      </c>
    </row>
    <row r="53" spans="1:10" x14ac:dyDescent="0.2">
      <c r="A53" s="9" t="s">
        <v>356</v>
      </c>
      <c r="B53" s="10" t="s">
        <v>1167</v>
      </c>
      <c r="C53" s="9" t="s">
        <v>9</v>
      </c>
      <c r="D53" s="9">
        <v>90</v>
      </c>
      <c r="E53" s="10">
        <v>827.17920000000004</v>
      </c>
      <c r="F53" s="10">
        <v>2.4354373369281399</v>
      </c>
    </row>
    <row r="54" spans="1:10" x14ac:dyDescent="0.2">
      <c r="A54" s="9" t="s">
        <v>246</v>
      </c>
      <c r="B54" s="10" t="s">
        <v>850</v>
      </c>
      <c r="C54" s="9" t="s">
        <v>19</v>
      </c>
      <c r="D54" s="9">
        <v>70</v>
      </c>
      <c r="E54" s="10">
        <v>704.5521</v>
      </c>
      <c r="F54" s="10">
        <v>2.0743902774043699</v>
      </c>
    </row>
    <row r="55" spans="1:10" x14ac:dyDescent="0.2">
      <c r="A55" s="9" t="s">
        <v>357</v>
      </c>
      <c r="B55" s="10" t="s">
        <v>1215</v>
      </c>
      <c r="C55" s="9" t="s">
        <v>19</v>
      </c>
      <c r="D55" s="9">
        <v>50</v>
      </c>
      <c r="E55" s="10">
        <v>500.375</v>
      </c>
      <c r="F55" s="10">
        <v>1.4732381537947501</v>
      </c>
    </row>
    <row r="56" spans="1:10" x14ac:dyDescent="0.2">
      <c r="A56" s="9" t="s">
        <v>358</v>
      </c>
      <c r="B56" s="10" t="s">
        <v>1006</v>
      </c>
      <c r="C56" s="9" t="s">
        <v>9</v>
      </c>
      <c r="D56" s="9">
        <v>5</v>
      </c>
      <c r="E56" s="10">
        <v>499.53379050000001</v>
      </c>
      <c r="F56" s="10">
        <v>1.470761407493</v>
      </c>
    </row>
    <row r="57" spans="1:10" x14ac:dyDescent="0.2">
      <c r="A57" s="9" t="s">
        <v>359</v>
      </c>
      <c r="B57" s="10" t="s">
        <v>1168</v>
      </c>
      <c r="C57" s="9" t="s">
        <v>14</v>
      </c>
      <c r="D57" s="9">
        <v>50</v>
      </c>
      <c r="E57" s="10">
        <v>497.15449999999998</v>
      </c>
      <c r="F57" s="10">
        <v>1.46375613835773</v>
      </c>
    </row>
    <row r="58" spans="1:10" x14ac:dyDescent="0.2">
      <c r="A58" s="9" t="s">
        <v>360</v>
      </c>
      <c r="B58" s="10" t="s">
        <v>1164</v>
      </c>
      <c r="C58" s="9" t="s">
        <v>121</v>
      </c>
      <c r="D58" s="9">
        <v>50</v>
      </c>
      <c r="E58" s="10">
        <v>484.3775</v>
      </c>
      <c r="F58" s="10">
        <v>1.4261372247608599</v>
      </c>
    </row>
    <row r="59" spans="1:10" x14ac:dyDescent="0.2">
      <c r="A59" s="9" t="s">
        <v>361</v>
      </c>
      <c r="B59" s="10" t="s">
        <v>816</v>
      </c>
      <c r="C59" s="9" t="s">
        <v>149</v>
      </c>
      <c r="D59" s="9">
        <v>50</v>
      </c>
      <c r="E59" s="10">
        <v>484.13350000000003</v>
      </c>
      <c r="F59" s="10">
        <v>1.42541882334287</v>
      </c>
    </row>
    <row r="60" spans="1:10" x14ac:dyDescent="0.2">
      <c r="A60" s="8" t="s">
        <v>28</v>
      </c>
      <c r="B60" s="9"/>
      <c r="C60" s="9"/>
      <c r="D60" s="9"/>
      <c r="E60" s="11">
        <f>SUM(E41:E59)</f>
        <v>23226.757290500002</v>
      </c>
      <c r="F60" s="11">
        <f>SUM(F41:F59)</f>
        <v>68.385800708058781</v>
      </c>
      <c r="I60" s="2"/>
      <c r="J60" s="2"/>
    </row>
    <row r="61" spans="1:10" x14ac:dyDescent="0.2">
      <c r="A61" s="9"/>
      <c r="B61" s="9"/>
      <c r="C61" s="9"/>
      <c r="D61" s="9"/>
      <c r="E61" s="10"/>
      <c r="F61" s="10"/>
    </row>
    <row r="62" spans="1:10" x14ac:dyDescent="0.2">
      <c r="A62" s="8" t="s">
        <v>106</v>
      </c>
      <c r="B62" s="9"/>
      <c r="C62" s="9"/>
      <c r="D62" s="9"/>
      <c r="E62" s="10"/>
      <c r="F62" s="10"/>
    </row>
    <row r="63" spans="1:10" x14ac:dyDescent="0.2">
      <c r="A63" s="9" t="s">
        <v>362</v>
      </c>
      <c r="B63" s="10" t="s">
        <v>1170</v>
      </c>
      <c r="C63" s="9" t="s">
        <v>108</v>
      </c>
      <c r="D63" s="9">
        <v>2175000</v>
      </c>
      <c r="E63" s="10">
        <v>2078.6475</v>
      </c>
      <c r="F63" s="10">
        <v>6.1200955389259404</v>
      </c>
    </row>
    <row r="64" spans="1:10" x14ac:dyDescent="0.2">
      <c r="A64" s="9" t="s">
        <v>363</v>
      </c>
      <c r="B64" s="10" t="s">
        <v>819</v>
      </c>
      <c r="C64" s="9" t="s">
        <v>108</v>
      </c>
      <c r="D64" s="9">
        <v>300000</v>
      </c>
      <c r="E64" s="10">
        <v>294.91500000000002</v>
      </c>
      <c r="F64" s="10">
        <v>0.868308828631283</v>
      </c>
    </row>
    <row r="65" spans="1:10" x14ac:dyDescent="0.2">
      <c r="A65" s="8" t="s">
        <v>28</v>
      </c>
      <c r="B65" s="9"/>
      <c r="C65" s="9"/>
      <c r="D65" s="9"/>
      <c r="E65" s="11">
        <f>SUM(E63:E64)</f>
        <v>2373.5625</v>
      </c>
      <c r="F65" s="11">
        <f>SUM(F63:F64)</f>
        <v>6.9884043675572229</v>
      </c>
      <c r="I65" s="2"/>
      <c r="J65" s="2"/>
    </row>
    <row r="66" spans="1:10" x14ac:dyDescent="0.2">
      <c r="A66" s="9"/>
      <c r="B66" s="9"/>
      <c r="C66" s="9"/>
      <c r="D66" s="9"/>
      <c r="E66" s="10"/>
      <c r="F66" s="10"/>
    </row>
    <row r="67" spans="1:10" x14ac:dyDescent="0.2">
      <c r="A67" s="8" t="s">
        <v>28</v>
      </c>
      <c r="B67" s="9"/>
      <c r="C67" s="9"/>
      <c r="D67" s="9"/>
      <c r="E67" s="11">
        <v>32168.193046000004</v>
      </c>
      <c r="F67" s="11">
        <v>94.71178482938214</v>
      </c>
      <c r="I67" s="2"/>
      <c r="J67" s="2"/>
    </row>
    <row r="68" spans="1:10" x14ac:dyDescent="0.2">
      <c r="A68" s="9"/>
      <c r="B68" s="9"/>
      <c r="C68" s="9"/>
      <c r="D68" s="9"/>
      <c r="E68" s="10"/>
      <c r="F68" s="10"/>
    </row>
    <row r="69" spans="1:10" x14ac:dyDescent="0.2">
      <c r="A69" s="8" t="s">
        <v>35</v>
      </c>
      <c r="B69" s="9"/>
      <c r="C69" s="9"/>
      <c r="D69" s="9"/>
      <c r="E69" s="11">
        <v>1796.1082168999999</v>
      </c>
      <c r="F69" s="11">
        <v>5.29</v>
      </c>
      <c r="I69" s="2"/>
      <c r="J69" s="2"/>
    </row>
    <row r="70" spans="1:10" x14ac:dyDescent="0.2">
      <c r="A70" s="9"/>
      <c r="B70" s="9"/>
      <c r="C70" s="9"/>
      <c r="D70" s="9"/>
      <c r="E70" s="10"/>
      <c r="F70" s="10"/>
    </row>
    <row r="71" spans="1:10" x14ac:dyDescent="0.2">
      <c r="A71" s="12" t="s">
        <v>36</v>
      </c>
      <c r="B71" s="6"/>
      <c r="C71" s="6"/>
      <c r="D71" s="6"/>
      <c r="E71" s="13">
        <v>33964.298216900002</v>
      </c>
      <c r="F71" s="13">
        <f xml:space="preserve"> ROUND(SUM(F67:F70),2)</f>
        <v>100</v>
      </c>
      <c r="I71" s="2"/>
      <c r="J71" s="2"/>
    </row>
    <row r="72" spans="1:10" x14ac:dyDescent="0.2">
      <c r="A72" s="1" t="s">
        <v>37</v>
      </c>
      <c r="F72" s="17" t="s">
        <v>111</v>
      </c>
    </row>
    <row r="74" spans="1:10" x14ac:dyDescent="0.2">
      <c r="A74" s="1" t="s">
        <v>38</v>
      </c>
    </row>
    <row r="75" spans="1:10" x14ac:dyDescent="0.2">
      <c r="A75" s="1" t="s">
        <v>39</v>
      </c>
    </row>
    <row r="76" spans="1:10" x14ac:dyDescent="0.2">
      <c r="A76" s="1" t="s">
        <v>40</v>
      </c>
    </row>
    <row r="77" spans="1:10" x14ac:dyDescent="0.2">
      <c r="A77" s="3" t="s">
        <v>709</v>
      </c>
      <c r="D77" s="14">
        <v>54.969200000000001</v>
      </c>
    </row>
    <row r="78" spans="1:10" x14ac:dyDescent="0.2">
      <c r="A78" s="3" t="s">
        <v>708</v>
      </c>
      <c r="D78" s="14">
        <v>14.268700000000001</v>
      </c>
    </row>
    <row r="79" spans="1:10" x14ac:dyDescent="0.2">
      <c r="A79" s="3" t="s">
        <v>707</v>
      </c>
      <c r="D79" s="14">
        <v>13.8195</v>
      </c>
    </row>
    <row r="80" spans="1:10" x14ac:dyDescent="0.2">
      <c r="A80" s="3" t="s">
        <v>705</v>
      </c>
      <c r="D80" s="14">
        <v>52.8157</v>
      </c>
    </row>
    <row r="81" spans="1:4" x14ac:dyDescent="0.2">
      <c r="A81" s="3" t="s">
        <v>704</v>
      </c>
      <c r="D81" s="14">
        <v>13.6028</v>
      </c>
    </row>
    <row r="82" spans="1:4" x14ac:dyDescent="0.2">
      <c r="A82" s="3" t="s">
        <v>703</v>
      </c>
      <c r="D82" s="14">
        <v>13.178000000000001</v>
      </c>
    </row>
    <row r="84" spans="1:4" x14ac:dyDescent="0.2">
      <c r="A84" s="1" t="s">
        <v>41</v>
      </c>
    </row>
    <row r="85" spans="1:4" x14ac:dyDescent="0.2">
      <c r="A85" s="3" t="s">
        <v>709</v>
      </c>
      <c r="D85" s="14">
        <v>55.092300000000002</v>
      </c>
    </row>
    <row r="86" spans="1:4" x14ac:dyDescent="0.2">
      <c r="A86" s="3" t="s">
        <v>708</v>
      </c>
      <c r="D86" s="14">
        <v>13.7683</v>
      </c>
    </row>
    <row r="87" spans="1:4" x14ac:dyDescent="0.2">
      <c r="A87" s="3" t="s">
        <v>707</v>
      </c>
      <c r="D87" s="14">
        <v>13.3132</v>
      </c>
    </row>
    <row r="88" spans="1:4" x14ac:dyDescent="0.2">
      <c r="A88" s="3" t="s">
        <v>705</v>
      </c>
      <c r="D88" s="14">
        <v>52.744900000000001</v>
      </c>
    </row>
    <row r="89" spans="1:4" x14ac:dyDescent="0.2">
      <c r="A89" s="3" t="s">
        <v>704</v>
      </c>
      <c r="D89" s="14">
        <v>13.056900000000001</v>
      </c>
    </row>
    <row r="90" spans="1:4" x14ac:dyDescent="0.2">
      <c r="A90" s="3" t="s">
        <v>703</v>
      </c>
      <c r="D90" s="14">
        <v>12.6274</v>
      </c>
    </row>
    <row r="92" spans="1:4" x14ac:dyDescent="0.2">
      <c r="A92" s="1" t="s">
        <v>46</v>
      </c>
      <c r="D92" s="15"/>
    </row>
    <row r="93" spans="1:4" x14ac:dyDescent="0.2">
      <c r="A93" s="36" t="s">
        <v>761</v>
      </c>
      <c r="B93" s="37"/>
      <c r="C93" s="53" t="s">
        <v>762</v>
      </c>
      <c r="D93" s="54"/>
    </row>
    <row r="94" spans="1:4" x14ac:dyDescent="0.2">
      <c r="A94" s="55"/>
      <c r="B94" s="56"/>
      <c r="C94" s="38" t="s">
        <v>763</v>
      </c>
      <c r="D94" s="38" t="s">
        <v>764</v>
      </c>
    </row>
    <row r="95" spans="1:4" x14ac:dyDescent="0.2">
      <c r="A95" s="39" t="s">
        <v>704</v>
      </c>
      <c r="B95" s="40"/>
      <c r="C95" s="41">
        <v>0.38177103099999998</v>
      </c>
      <c r="D95" s="41">
        <v>0.35352187760000003</v>
      </c>
    </row>
    <row r="96" spans="1:4" x14ac:dyDescent="0.2">
      <c r="A96" s="39" t="s">
        <v>703</v>
      </c>
      <c r="B96" s="40"/>
      <c r="C96" s="41">
        <v>0.38537264449999997</v>
      </c>
      <c r="D96" s="41">
        <v>0.35685698939999999</v>
      </c>
    </row>
    <row r="97" spans="1:5" x14ac:dyDescent="0.2">
      <c r="A97" s="39" t="s">
        <v>708</v>
      </c>
      <c r="B97" s="40"/>
      <c r="C97" s="41">
        <v>0.38177103099999998</v>
      </c>
      <c r="D97" s="41">
        <v>0.35352187760000003</v>
      </c>
    </row>
    <row r="98" spans="1:5" x14ac:dyDescent="0.2">
      <c r="A98" s="39" t="s">
        <v>707</v>
      </c>
      <c r="B98" s="40"/>
      <c r="C98" s="41">
        <v>0.38537264449999997</v>
      </c>
      <c r="D98" s="41">
        <v>0.35685698939999999</v>
      </c>
    </row>
    <row r="100" spans="1:5" x14ac:dyDescent="0.2">
      <c r="A100" s="1" t="s">
        <v>48</v>
      </c>
      <c r="D100" s="33">
        <v>2.6325902484851778</v>
      </c>
      <c r="E100" s="2" t="s">
        <v>759</v>
      </c>
    </row>
  </sheetData>
  <mergeCells count="3">
    <mergeCell ref="A1:F1"/>
    <mergeCell ref="C93:D93"/>
    <mergeCell ref="A94:B9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76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52" t="s">
        <v>697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53</v>
      </c>
      <c r="B8" s="10" t="s">
        <v>821</v>
      </c>
      <c r="C8" s="9" t="s">
        <v>19</v>
      </c>
      <c r="D8" s="9">
        <v>2797</v>
      </c>
      <c r="E8" s="10">
        <v>26474.919590000001</v>
      </c>
      <c r="F8" s="10">
        <v>7.0216034088905799</v>
      </c>
    </row>
    <row r="9" spans="1:6" x14ac:dyDescent="0.2">
      <c r="A9" s="9" t="s">
        <v>232</v>
      </c>
      <c r="B9" s="10" t="s">
        <v>822</v>
      </c>
      <c r="C9" s="9" t="s">
        <v>119</v>
      </c>
      <c r="D9" s="9">
        <v>1850</v>
      </c>
      <c r="E9" s="10">
        <v>18384.152999999998</v>
      </c>
      <c r="F9" s="10">
        <v>4.8757931420922596</v>
      </c>
    </row>
    <row r="10" spans="1:6" x14ac:dyDescent="0.2">
      <c r="A10" s="9" t="s">
        <v>117</v>
      </c>
      <c r="B10" s="10" t="s">
        <v>823</v>
      </c>
      <c r="C10" s="9" t="s">
        <v>97</v>
      </c>
      <c r="D10" s="9">
        <v>1650</v>
      </c>
      <c r="E10" s="10">
        <v>16254.380999999999</v>
      </c>
      <c r="F10" s="10">
        <v>4.3109410266959101</v>
      </c>
    </row>
    <row r="11" spans="1:6" x14ac:dyDescent="0.2">
      <c r="A11" s="9" t="s">
        <v>115</v>
      </c>
      <c r="B11" s="10" t="s">
        <v>824</v>
      </c>
      <c r="C11" s="9" t="s">
        <v>116</v>
      </c>
      <c r="D11" s="9">
        <v>1450</v>
      </c>
      <c r="E11" s="10">
        <v>14485.6595</v>
      </c>
      <c r="F11" s="10">
        <v>3.8418457053084598</v>
      </c>
    </row>
    <row r="12" spans="1:6" x14ac:dyDescent="0.2">
      <c r="A12" s="9" t="s">
        <v>179</v>
      </c>
      <c r="B12" s="10" t="s">
        <v>825</v>
      </c>
      <c r="C12" s="9" t="s">
        <v>157</v>
      </c>
      <c r="D12" s="9">
        <v>12100</v>
      </c>
      <c r="E12" s="10">
        <v>11462.934999999999</v>
      </c>
      <c r="F12" s="10">
        <v>3.0401672495463501</v>
      </c>
    </row>
    <row r="13" spans="1:6" x14ac:dyDescent="0.2">
      <c r="A13" s="9" t="s">
        <v>690</v>
      </c>
      <c r="B13" s="10" t="s">
        <v>826</v>
      </c>
      <c r="C13" s="9" t="s">
        <v>25</v>
      </c>
      <c r="D13" s="9">
        <v>1000</v>
      </c>
      <c r="E13" s="10">
        <v>9792.76</v>
      </c>
      <c r="F13" s="10">
        <v>2.5972081525950799</v>
      </c>
    </row>
    <row r="14" spans="1:6" x14ac:dyDescent="0.2">
      <c r="A14" s="9" t="s">
        <v>691</v>
      </c>
      <c r="B14" s="10" t="s">
        <v>827</v>
      </c>
      <c r="C14" s="9" t="s">
        <v>9</v>
      </c>
      <c r="D14" s="9">
        <v>900</v>
      </c>
      <c r="E14" s="10">
        <v>8947.5750000000007</v>
      </c>
      <c r="F14" s="10">
        <v>2.3730505736846399</v>
      </c>
    </row>
    <row r="15" spans="1:6" x14ac:dyDescent="0.2">
      <c r="A15" s="9" t="s">
        <v>231</v>
      </c>
      <c r="B15" s="10" t="s">
        <v>828</v>
      </c>
      <c r="C15" s="9" t="s">
        <v>132</v>
      </c>
      <c r="D15" s="9">
        <v>75</v>
      </c>
      <c r="E15" s="10">
        <v>8575.9349999999995</v>
      </c>
      <c r="F15" s="10">
        <v>2.2744852623903302</v>
      </c>
    </row>
    <row r="16" spans="1:6" x14ac:dyDescent="0.2">
      <c r="A16" s="9" t="s">
        <v>243</v>
      </c>
      <c r="B16" s="10" t="s">
        <v>829</v>
      </c>
      <c r="C16" s="9" t="s">
        <v>19</v>
      </c>
      <c r="D16" s="9">
        <v>750</v>
      </c>
      <c r="E16" s="10">
        <v>7545.7574999999997</v>
      </c>
      <c r="F16" s="10">
        <v>2.0012644950458802</v>
      </c>
    </row>
    <row r="17" spans="1:6" x14ac:dyDescent="0.2">
      <c r="A17" s="9" t="s">
        <v>71</v>
      </c>
      <c r="B17" s="10" t="s">
        <v>830</v>
      </c>
      <c r="C17" s="9" t="s">
        <v>68</v>
      </c>
      <c r="D17" s="9">
        <v>750</v>
      </c>
      <c r="E17" s="10">
        <v>7094.8950000000004</v>
      </c>
      <c r="F17" s="10">
        <v>1.88168801602471</v>
      </c>
    </row>
    <row r="18" spans="1:6" x14ac:dyDescent="0.2">
      <c r="A18" s="9" t="s">
        <v>159</v>
      </c>
      <c r="B18" s="10" t="s">
        <v>831</v>
      </c>
      <c r="C18" s="9" t="s">
        <v>119</v>
      </c>
      <c r="D18" s="9">
        <v>646</v>
      </c>
      <c r="E18" s="10">
        <v>6451.1045800000002</v>
      </c>
      <c r="F18" s="10">
        <v>1.71094373888664</v>
      </c>
    </row>
    <row r="19" spans="1:6" x14ac:dyDescent="0.2">
      <c r="A19" s="9" t="s">
        <v>124</v>
      </c>
      <c r="B19" s="10" t="s">
        <v>832</v>
      </c>
      <c r="C19" s="9" t="s">
        <v>125</v>
      </c>
      <c r="D19" s="9">
        <v>6700</v>
      </c>
      <c r="E19" s="10">
        <v>6355.62</v>
      </c>
      <c r="F19" s="10">
        <v>1.6856195882260301</v>
      </c>
    </row>
    <row r="20" spans="1:6" x14ac:dyDescent="0.2">
      <c r="A20" s="9" t="s">
        <v>236</v>
      </c>
      <c r="B20" s="10" t="s">
        <v>833</v>
      </c>
      <c r="C20" s="9" t="s">
        <v>128</v>
      </c>
      <c r="D20" s="9">
        <v>11</v>
      </c>
      <c r="E20" s="10">
        <v>5639.7275</v>
      </c>
      <c r="F20" s="10">
        <v>1.49575260104554</v>
      </c>
    </row>
    <row r="21" spans="1:6" x14ac:dyDescent="0.2">
      <c r="A21" s="9" t="s">
        <v>126</v>
      </c>
      <c r="B21" s="10" t="s">
        <v>834</v>
      </c>
      <c r="C21" s="9" t="s">
        <v>68</v>
      </c>
      <c r="D21" s="9">
        <v>514</v>
      </c>
      <c r="E21" s="10">
        <v>5307.4046600000001</v>
      </c>
      <c r="F21" s="10">
        <v>1.4076148758953699</v>
      </c>
    </row>
    <row r="22" spans="1:6" x14ac:dyDescent="0.2">
      <c r="A22" s="9" t="s">
        <v>143</v>
      </c>
      <c r="B22" s="10" t="s">
        <v>835</v>
      </c>
      <c r="C22" s="9" t="s">
        <v>119</v>
      </c>
      <c r="D22" s="9">
        <v>501</v>
      </c>
      <c r="E22" s="10">
        <v>5018.5270200000004</v>
      </c>
      <c r="F22" s="10">
        <v>1.33099956400062</v>
      </c>
    </row>
    <row r="23" spans="1:6" x14ac:dyDescent="0.2">
      <c r="A23" s="9" t="s">
        <v>127</v>
      </c>
      <c r="B23" s="10" t="s">
        <v>836</v>
      </c>
      <c r="C23" s="9" t="s">
        <v>128</v>
      </c>
      <c r="D23" s="9">
        <v>8</v>
      </c>
      <c r="E23" s="10">
        <v>4101.62</v>
      </c>
      <c r="F23" s="10">
        <v>1.08782007348766</v>
      </c>
    </row>
    <row r="24" spans="1:6" x14ac:dyDescent="0.2">
      <c r="A24" s="9" t="s">
        <v>144</v>
      </c>
      <c r="B24" s="10" t="s">
        <v>837</v>
      </c>
      <c r="C24" s="9" t="s">
        <v>105</v>
      </c>
      <c r="D24" s="9">
        <v>400</v>
      </c>
      <c r="E24" s="10">
        <v>3988.3960000000002</v>
      </c>
      <c r="F24" s="10">
        <v>1.05779112395051</v>
      </c>
    </row>
    <row r="25" spans="1:6" x14ac:dyDescent="0.2">
      <c r="A25" s="9" t="s">
        <v>168</v>
      </c>
      <c r="B25" s="10" t="s">
        <v>838</v>
      </c>
      <c r="C25" s="9" t="s">
        <v>19</v>
      </c>
      <c r="D25" s="9">
        <v>419</v>
      </c>
      <c r="E25" s="10">
        <v>3987.4344500000002</v>
      </c>
      <c r="F25" s="10">
        <v>1.0575361043749201</v>
      </c>
    </row>
    <row r="26" spans="1:6" x14ac:dyDescent="0.2">
      <c r="A26" s="9" t="s">
        <v>521</v>
      </c>
      <c r="B26" s="10" t="s">
        <v>839</v>
      </c>
      <c r="C26" s="9" t="s">
        <v>147</v>
      </c>
      <c r="D26" s="9">
        <v>4000</v>
      </c>
      <c r="E26" s="10">
        <v>3929.212</v>
      </c>
      <c r="F26" s="10">
        <v>1.04209451060523</v>
      </c>
    </row>
    <row r="27" spans="1:6" x14ac:dyDescent="0.2">
      <c r="A27" s="9" t="s">
        <v>692</v>
      </c>
      <c r="B27" s="10" t="s">
        <v>840</v>
      </c>
      <c r="C27" s="9" t="s">
        <v>166</v>
      </c>
      <c r="D27" s="9">
        <v>400</v>
      </c>
      <c r="E27" s="10">
        <v>3904</v>
      </c>
      <c r="F27" s="10">
        <v>1.03540785516353</v>
      </c>
    </row>
    <row r="28" spans="1:6" x14ac:dyDescent="0.2">
      <c r="A28" s="9" t="s">
        <v>138</v>
      </c>
      <c r="B28" s="10" t="s">
        <v>841</v>
      </c>
      <c r="C28" s="9" t="s">
        <v>119</v>
      </c>
      <c r="D28" s="9">
        <v>350</v>
      </c>
      <c r="E28" s="10">
        <v>3512.8519999999999</v>
      </c>
      <c r="F28" s="10">
        <v>0.93166868719951701</v>
      </c>
    </row>
    <row r="29" spans="1:6" x14ac:dyDescent="0.2">
      <c r="A29" s="9" t="s">
        <v>156</v>
      </c>
      <c r="B29" s="10" t="s">
        <v>842</v>
      </c>
      <c r="C29" s="9" t="s">
        <v>157</v>
      </c>
      <c r="D29" s="9">
        <v>300</v>
      </c>
      <c r="E29" s="10">
        <v>2986.2269999999999</v>
      </c>
      <c r="F29" s="10">
        <v>0.79199869188048699</v>
      </c>
    </row>
    <row r="30" spans="1:6" x14ac:dyDescent="0.2">
      <c r="A30" s="9" t="s">
        <v>137</v>
      </c>
      <c r="B30" s="10" t="s">
        <v>843</v>
      </c>
      <c r="C30" s="9" t="s">
        <v>97</v>
      </c>
      <c r="D30" s="9">
        <v>250</v>
      </c>
      <c r="E30" s="10">
        <v>2459.36</v>
      </c>
      <c r="F30" s="10">
        <v>0.65226451400486096</v>
      </c>
    </row>
    <row r="31" spans="1:6" x14ac:dyDescent="0.2">
      <c r="A31" s="9" t="s">
        <v>173</v>
      </c>
      <c r="B31" s="10" t="s">
        <v>844</v>
      </c>
      <c r="C31" s="9" t="s">
        <v>25</v>
      </c>
      <c r="D31" s="9">
        <v>200</v>
      </c>
      <c r="E31" s="10">
        <v>2035.702</v>
      </c>
      <c r="F31" s="10">
        <v>0.53990313564859305</v>
      </c>
    </row>
    <row r="32" spans="1:6" x14ac:dyDescent="0.2">
      <c r="A32" s="9" t="s">
        <v>531</v>
      </c>
      <c r="B32" s="10" t="s">
        <v>845</v>
      </c>
      <c r="C32" s="9" t="s">
        <v>147</v>
      </c>
      <c r="D32" s="9">
        <v>2000</v>
      </c>
      <c r="E32" s="10">
        <v>1967.182</v>
      </c>
      <c r="F32" s="10">
        <v>0.52173045474802804</v>
      </c>
    </row>
    <row r="33" spans="1:6" x14ac:dyDescent="0.2">
      <c r="A33" s="9" t="s">
        <v>161</v>
      </c>
      <c r="B33" s="10" t="s">
        <v>846</v>
      </c>
      <c r="C33" s="9" t="s">
        <v>119</v>
      </c>
      <c r="D33" s="9">
        <v>150</v>
      </c>
      <c r="E33" s="10">
        <v>1503.1605</v>
      </c>
      <c r="F33" s="10">
        <v>0.39866398290766902</v>
      </c>
    </row>
    <row r="34" spans="1:6" x14ac:dyDescent="0.2">
      <c r="A34" s="9" t="s">
        <v>145</v>
      </c>
      <c r="B34" s="10" t="s">
        <v>847</v>
      </c>
      <c r="C34" s="9" t="s">
        <v>119</v>
      </c>
      <c r="D34" s="9">
        <v>150</v>
      </c>
      <c r="E34" s="10">
        <v>1485.366</v>
      </c>
      <c r="F34" s="10">
        <v>0.393944575869066</v>
      </c>
    </row>
    <row r="35" spans="1:6" x14ac:dyDescent="0.2">
      <c r="A35" s="9" t="s">
        <v>527</v>
      </c>
      <c r="B35" s="10" t="s">
        <v>840</v>
      </c>
      <c r="C35" s="9" t="s">
        <v>166</v>
      </c>
      <c r="D35" s="9">
        <v>150</v>
      </c>
      <c r="E35" s="10">
        <v>1464</v>
      </c>
      <c r="F35" s="10">
        <v>0.38827794568632401</v>
      </c>
    </row>
    <row r="36" spans="1:6" x14ac:dyDescent="0.2">
      <c r="A36" s="9" t="s">
        <v>130</v>
      </c>
      <c r="B36" s="10" t="s">
        <v>848</v>
      </c>
      <c r="C36" s="9" t="s">
        <v>25</v>
      </c>
      <c r="D36" s="9">
        <v>150</v>
      </c>
      <c r="E36" s="10">
        <v>1412.6025</v>
      </c>
      <c r="F36" s="10">
        <v>0.37464644588208001</v>
      </c>
    </row>
    <row r="37" spans="1:6" x14ac:dyDescent="0.2">
      <c r="A37" s="9" t="s">
        <v>526</v>
      </c>
      <c r="B37" s="10" t="s">
        <v>849</v>
      </c>
      <c r="C37" s="9" t="s">
        <v>121</v>
      </c>
      <c r="D37" s="9">
        <v>110000</v>
      </c>
      <c r="E37" s="10">
        <v>1056.8480999999999</v>
      </c>
      <c r="F37" s="10">
        <v>0.28029426855908102</v>
      </c>
    </row>
    <row r="38" spans="1:6" x14ac:dyDescent="0.2">
      <c r="A38" s="9" t="s">
        <v>246</v>
      </c>
      <c r="B38" s="10" t="s">
        <v>850</v>
      </c>
      <c r="C38" s="9" t="s">
        <v>19</v>
      </c>
      <c r="D38" s="9">
        <v>90</v>
      </c>
      <c r="E38" s="10">
        <v>905.85270000000003</v>
      </c>
      <c r="F38" s="10">
        <v>0.24024769497978801</v>
      </c>
    </row>
    <row r="39" spans="1:6" x14ac:dyDescent="0.2">
      <c r="A39" s="9" t="s">
        <v>51</v>
      </c>
      <c r="B39" s="10" t="s">
        <v>1258</v>
      </c>
      <c r="C39" s="9" t="s">
        <v>52</v>
      </c>
      <c r="D39" s="9">
        <v>50</v>
      </c>
      <c r="E39" s="10">
        <v>486.80349999999999</v>
      </c>
      <c r="F39" s="10">
        <v>0.12910864954433901</v>
      </c>
    </row>
    <row r="40" spans="1:6" x14ac:dyDescent="0.2">
      <c r="A40" s="9" t="s">
        <v>233</v>
      </c>
      <c r="B40" s="10" t="s">
        <v>840</v>
      </c>
      <c r="C40" s="9" t="s">
        <v>166</v>
      </c>
      <c r="D40" s="9">
        <v>40</v>
      </c>
      <c r="E40" s="10">
        <v>390.4</v>
      </c>
      <c r="F40" s="10">
        <v>0.103540785516353</v>
      </c>
    </row>
    <row r="41" spans="1:6" x14ac:dyDescent="0.2">
      <c r="A41" s="9" t="s">
        <v>54</v>
      </c>
      <c r="B41" s="10" t="s">
        <v>851</v>
      </c>
      <c r="C41" s="9" t="s">
        <v>9</v>
      </c>
      <c r="D41" s="9">
        <v>40</v>
      </c>
      <c r="E41" s="10">
        <v>386.1832</v>
      </c>
      <c r="F41" s="10">
        <v>0.102422417728532</v>
      </c>
    </row>
    <row r="42" spans="1:6" x14ac:dyDescent="0.2">
      <c r="A42" s="9" t="s">
        <v>632</v>
      </c>
      <c r="B42" s="10" t="s">
        <v>852</v>
      </c>
      <c r="C42" s="9" t="s">
        <v>9</v>
      </c>
      <c r="D42" s="9">
        <v>5</v>
      </c>
      <c r="E42" s="10">
        <v>51.351799999999997</v>
      </c>
      <c r="F42" s="16" t="s">
        <v>110</v>
      </c>
    </row>
    <row r="43" spans="1:6" x14ac:dyDescent="0.2">
      <c r="A43" s="8" t="s">
        <v>28</v>
      </c>
      <c r="B43" s="9"/>
      <c r="C43" s="9"/>
      <c r="D43" s="9"/>
      <c r="E43" s="11">
        <f>SUM(E8:E42)</f>
        <v>199805.90810000003</v>
      </c>
      <c r="F43" s="11">
        <f>SUM(F8:F42)</f>
        <v>52.978339318064982</v>
      </c>
    </row>
    <row r="44" spans="1:6" x14ac:dyDescent="0.2">
      <c r="A44" s="9"/>
      <c r="B44" s="9"/>
      <c r="C44" s="9"/>
      <c r="D44" s="9"/>
      <c r="E44" s="10"/>
      <c r="F44" s="10"/>
    </row>
    <row r="45" spans="1:6" x14ac:dyDescent="0.2">
      <c r="A45" s="8" t="s">
        <v>93</v>
      </c>
      <c r="B45" s="9"/>
      <c r="C45" s="9"/>
      <c r="D45" s="9"/>
      <c r="E45" s="10"/>
      <c r="F45" s="10"/>
    </row>
    <row r="46" spans="1:6" x14ac:dyDescent="0.2">
      <c r="A46" s="9" t="s">
        <v>215</v>
      </c>
      <c r="B46" s="10" t="s">
        <v>853</v>
      </c>
      <c r="C46" s="9" t="s">
        <v>184</v>
      </c>
      <c r="D46" s="9">
        <v>1850</v>
      </c>
      <c r="E46" s="10">
        <v>17736.0425</v>
      </c>
      <c r="F46" s="10">
        <v>4.7039031055364298</v>
      </c>
    </row>
    <row r="47" spans="1:6" x14ac:dyDescent="0.2">
      <c r="A47" s="9" t="s">
        <v>696</v>
      </c>
      <c r="B47" s="10" t="s">
        <v>854</v>
      </c>
      <c r="C47" s="9" t="s">
        <v>105</v>
      </c>
      <c r="D47" s="9">
        <v>1650</v>
      </c>
      <c r="E47" s="10">
        <v>16447.695</v>
      </c>
      <c r="F47" s="10">
        <v>4.3622112198601197</v>
      </c>
    </row>
    <row r="48" spans="1:6" x14ac:dyDescent="0.2">
      <c r="A48" s="9" t="s">
        <v>257</v>
      </c>
      <c r="B48" s="10" t="s">
        <v>855</v>
      </c>
      <c r="C48" s="9" t="s">
        <v>188</v>
      </c>
      <c r="D48" s="9">
        <v>1450</v>
      </c>
      <c r="E48" s="10">
        <v>14108.1085</v>
      </c>
      <c r="F48" s="10">
        <v>3.7417126952867199</v>
      </c>
    </row>
    <row r="49" spans="1:6" x14ac:dyDescent="0.2">
      <c r="A49" s="9" t="s">
        <v>103</v>
      </c>
      <c r="B49" s="10" t="s">
        <v>856</v>
      </c>
      <c r="C49" s="9" t="s">
        <v>102</v>
      </c>
      <c r="D49" s="9">
        <v>1250</v>
      </c>
      <c r="E49" s="10">
        <v>13601.612499999999</v>
      </c>
      <c r="F49" s="10">
        <v>3.6073812565036998</v>
      </c>
    </row>
    <row r="50" spans="1:6" x14ac:dyDescent="0.2">
      <c r="A50" s="9" t="s">
        <v>252</v>
      </c>
      <c r="B50" s="10" t="s">
        <v>857</v>
      </c>
      <c r="C50" s="9" t="s">
        <v>227</v>
      </c>
      <c r="D50" s="9">
        <v>12673</v>
      </c>
      <c r="E50" s="10">
        <v>12189.639107000001</v>
      </c>
      <c r="F50" s="10">
        <v>3.2329016606035799</v>
      </c>
    </row>
    <row r="51" spans="1:6" x14ac:dyDescent="0.2">
      <c r="A51" s="9" t="s">
        <v>263</v>
      </c>
      <c r="B51" s="10" t="s">
        <v>858</v>
      </c>
      <c r="C51" s="9" t="s">
        <v>95</v>
      </c>
      <c r="D51" s="9">
        <v>1000</v>
      </c>
      <c r="E51" s="10">
        <v>10251.709999999999</v>
      </c>
      <c r="F51" s="10">
        <v>2.7189295755272802</v>
      </c>
    </row>
    <row r="52" spans="1:6" x14ac:dyDescent="0.2">
      <c r="A52" s="9" t="s">
        <v>693</v>
      </c>
      <c r="B52" s="10" t="s">
        <v>859</v>
      </c>
      <c r="C52" s="9" t="s">
        <v>813</v>
      </c>
      <c r="D52" s="9">
        <v>1000</v>
      </c>
      <c r="E52" s="10">
        <v>10206.76</v>
      </c>
      <c r="F52" s="10">
        <v>2.7070080634654001</v>
      </c>
    </row>
    <row r="53" spans="1:6" x14ac:dyDescent="0.2">
      <c r="A53" s="9" t="s">
        <v>218</v>
      </c>
      <c r="B53" s="10" t="s">
        <v>860</v>
      </c>
      <c r="C53" s="9" t="s">
        <v>188</v>
      </c>
      <c r="D53" s="9">
        <v>100</v>
      </c>
      <c r="E53" s="10">
        <v>10051.74</v>
      </c>
      <c r="F53" s="10">
        <v>2.66589409683951</v>
      </c>
    </row>
    <row r="54" spans="1:6" x14ac:dyDescent="0.2">
      <c r="A54" s="9" t="s">
        <v>189</v>
      </c>
      <c r="B54" s="10" t="s">
        <v>861</v>
      </c>
      <c r="C54" s="9" t="s">
        <v>188</v>
      </c>
      <c r="D54" s="9">
        <v>850</v>
      </c>
      <c r="E54" s="10">
        <v>8436.5645000000004</v>
      </c>
      <c r="F54" s="10">
        <v>2.2375218119604998</v>
      </c>
    </row>
    <row r="55" spans="1:6" x14ac:dyDescent="0.2">
      <c r="A55" s="9" t="s">
        <v>94</v>
      </c>
      <c r="B55" s="10" t="s">
        <v>862</v>
      </c>
      <c r="C55" s="9" t="s">
        <v>95</v>
      </c>
      <c r="D55" s="9">
        <v>770</v>
      </c>
      <c r="E55" s="10">
        <v>7239.3474999999999</v>
      </c>
      <c r="F55" s="10">
        <v>1.91999930014305</v>
      </c>
    </row>
    <row r="56" spans="1:6" x14ac:dyDescent="0.2">
      <c r="A56" s="9" t="s">
        <v>260</v>
      </c>
      <c r="B56" s="10" t="s">
        <v>863</v>
      </c>
      <c r="C56" s="9" t="s">
        <v>192</v>
      </c>
      <c r="D56" s="9">
        <v>688</v>
      </c>
      <c r="E56" s="10">
        <v>6880.8049600000004</v>
      </c>
      <c r="F56" s="10">
        <v>1.82490766020291</v>
      </c>
    </row>
    <row r="57" spans="1:6" x14ac:dyDescent="0.2">
      <c r="A57" s="9" t="s">
        <v>226</v>
      </c>
      <c r="B57" s="10" t="s">
        <v>864</v>
      </c>
      <c r="C57" s="9" t="s">
        <v>227</v>
      </c>
      <c r="D57" s="9">
        <v>44</v>
      </c>
      <c r="E57" s="10">
        <v>6365.8275999999996</v>
      </c>
      <c r="F57" s="10">
        <v>1.6883268190719301</v>
      </c>
    </row>
    <row r="58" spans="1:6" x14ac:dyDescent="0.2">
      <c r="A58" s="9" t="s">
        <v>254</v>
      </c>
      <c r="B58" s="10" t="s">
        <v>865</v>
      </c>
      <c r="C58" s="9" t="s">
        <v>95</v>
      </c>
      <c r="D58" s="9">
        <v>6000</v>
      </c>
      <c r="E58" s="10">
        <v>6139.8540000000003</v>
      </c>
      <c r="F58" s="10">
        <v>1.6283947390259299</v>
      </c>
    </row>
    <row r="59" spans="1:6" x14ac:dyDescent="0.2">
      <c r="A59" s="9" t="s">
        <v>211</v>
      </c>
      <c r="B59" s="10" t="s">
        <v>866</v>
      </c>
      <c r="C59" s="9" t="s">
        <v>68</v>
      </c>
      <c r="D59" s="9">
        <v>420</v>
      </c>
      <c r="E59" s="10">
        <v>4050.9713999999999</v>
      </c>
      <c r="F59" s="10">
        <v>1.07438719482654</v>
      </c>
    </row>
    <row r="60" spans="1:6" x14ac:dyDescent="0.2">
      <c r="A60" s="9" t="s">
        <v>694</v>
      </c>
      <c r="B60" s="10" t="s">
        <v>867</v>
      </c>
      <c r="C60" s="9" t="s">
        <v>192</v>
      </c>
      <c r="D60" s="9">
        <v>400</v>
      </c>
      <c r="E60" s="10">
        <v>3999.8679999999999</v>
      </c>
      <c r="F60" s="10">
        <v>1.06083369539376</v>
      </c>
    </row>
    <row r="61" spans="1:6" x14ac:dyDescent="0.2">
      <c r="A61" s="9" t="s">
        <v>695</v>
      </c>
      <c r="B61" s="10" t="s">
        <v>868</v>
      </c>
      <c r="C61" s="9" t="s">
        <v>227</v>
      </c>
      <c r="D61" s="9">
        <v>3559</v>
      </c>
      <c r="E61" s="10">
        <v>3423.2561810000002</v>
      </c>
      <c r="F61" s="10">
        <v>0.90790633710156399</v>
      </c>
    </row>
    <row r="62" spans="1:6" x14ac:dyDescent="0.2">
      <c r="A62" s="9" t="s">
        <v>562</v>
      </c>
      <c r="B62" s="10" t="s">
        <v>869</v>
      </c>
      <c r="C62" s="9" t="s">
        <v>105</v>
      </c>
      <c r="D62" s="9">
        <v>350</v>
      </c>
      <c r="E62" s="10">
        <v>3361.2705000000001</v>
      </c>
      <c r="F62" s="10">
        <v>0.89146666983336198</v>
      </c>
    </row>
    <row r="63" spans="1:6" x14ac:dyDescent="0.2">
      <c r="A63" s="9" t="s">
        <v>556</v>
      </c>
      <c r="B63" s="10" t="s">
        <v>870</v>
      </c>
      <c r="C63" s="9" t="s">
        <v>813</v>
      </c>
      <c r="D63" s="9">
        <v>320</v>
      </c>
      <c r="E63" s="10">
        <v>3266.1632</v>
      </c>
      <c r="F63" s="10">
        <v>0.86624258030892698</v>
      </c>
    </row>
    <row r="64" spans="1:6" x14ac:dyDescent="0.2">
      <c r="A64" s="9" t="s">
        <v>551</v>
      </c>
      <c r="B64" s="10" t="s">
        <v>871</v>
      </c>
      <c r="C64" s="9" t="s">
        <v>105</v>
      </c>
      <c r="D64" s="9">
        <v>300</v>
      </c>
      <c r="E64" s="10">
        <v>2967.6149999999998</v>
      </c>
      <c r="F64" s="10">
        <v>0.78706246980049099</v>
      </c>
    </row>
    <row r="65" spans="1:11" x14ac:dyDescent="0.2">
      <c r="A65" s="9" t="s">
        <v>210</v>
      </c>
      <c r="B65" s="10" t="s">
        <v>872</v>
      </c>
      <c r="C65" s="9" t="s">
        <v>95</v>
      </c>
      <c r="D65" s="9">
        <v>250</v>
      </c>
      <c r="E65" s="10">
        <v>2407.44</v>
      </c>
      <c r="F65" s="10">
        <v>0.63849443822615004</v>
      </c>
    </row>
    <row r="66" spans="1:11" x14ac:dyDescent="0.2">
      <c r="A66" s="9" t="s">
        <v>198</v>
      </c>
      <c r="B66" s="10" t="s">
        <v>873</v>
      </c>
      <c r="C66" s="9" t="s">
        <v>95</v>
      </c>
      <c r="D66" s="9">
        <v>110</v>
      </c>
      <c r="E66" s="10">
        <v>1067.7568000000001</v>
      </c>
      <c r="F66" s="10">
        <v>0.283187443167078</v>
      </c>
    </row>
    <row r="67" spans="1:11" x14ac:dyDescent="0.2">
      <c r="A67" s="9" t="s">
        <v>183</v>
      </c>
      <c r="B67" s="10" t="s">
        <v>874</v>
      </c>
      <c r="C67" s="9" t="s">
        <v>184</v>
      </c>
      <c r="D67" s="9">
        <v>10</v>
      </c>
      <c r="E67" s="10">
        <v>998.423</v>
      </c>
      <c r="F67" s="10">
        <v>0.26479892852867198</v>
      </c>
    </row>
    <row r="68" spans="1:11" x14ac:dyDescent="0.2">
      <c r="A68" s="9" t="s">
        <v>208</v>
      </c>
      <c r="B68" s="10" t="s">
        <v>875</v>
      </c>
      <c r="C68" s="9" t="s">
        <v>95</v>
      </c>
      <c r="D68" s="9">
        <v>100</v>
      </c>
      <c r="E68" s="10">
        <v>993.18799999999999</v>
      </c>
      <c r="F68" s="10">
        <v>0.26341051661223303</v>
      </c>
    </row>
    <row r="69" spans="1:11" x14ac:dyDescent="0.2">
      <c r="A69" s="9" t="s">
        <v>204</v>
      </c>
      <c r="B69" s="10" t="s">
        <v>876</v>
      </c>
      <c r="C69" s="9" t="s">
        <v>205</v>
      </c>
      <c r="D69" s="9">
        <v>100</v>
      </c>
      <c r="E69" s="10">
        <v>982.22</v>
      </c>
      <c r="F69" s="10">
        <v>0.26050161462569699</v>
      </c>
    </row>
    <row r="70" spans="1:11" x14ac:dyDescent="0.2">
      <c r="A70" s="9" t="s">
        <v>264</v>
      </c>
      <c r="B70" s="10" t="s">
        <v>877</v>
      </c>
      <c r="C70" s="9" t="s">
        <v>147</v>
      </c>
      <c r="D70" s="9">
        <v>50</v>
      </c>
      <c r="E70" s="10">
        <v>588.57600000000002</v>
      </c>
      <c r="F70" s="10">
        <v>0.15610046459035101</v>
      </c>
    </row>
    <row r="71" spans="1:11" x14ac:dyDescent="0.2">
      <c r="A71" s="8" t="s">
        <v>28</v>
      </c>
      <c r="B71" s="9"/>
      <c r="C71" s="9"/>
      <c r="D71" s="9"/>
      <c r="E71" s="11">
        <f>SUM(E46:E70)</f>
        <v>167762.45424800002</v>
      </c>
      <c r="F71" s="11">
        <f>SUM(F46:F70)</f>
        <v>44.493484357041879</v>
      </c>
      <c r="J71" s="2"/>
      <c r="K71" s="2"/>
    </row>
    <row r="72" spans="1:11" x14ac:dyDescent="0.2">
      <c r="A72" s="9"/>
      <c r="B72" s="9"/>
      <c r="C72" s="9"/>
      <c r="D72" s="9"/>
      <c r="E72" s="10"/>
      <c r="F72" s="10"/>
    </row>
    <row r="73" spans="1:11" x14ac:dyDescent="0.2">
      <c r="A73" s="8" t="s">
        <v>28</v>
      </c>
      <c r="B73" s="9"/>
      <c r="C73" s="9"/>
      <c r="D73" s="9"/>
      <c r="E73" s="11">
        <v>367568.36234800005</v>
      </c>
      <c r="F73" s="11">
        <v>97.485443054486169</v>
      </c>
      <c r="J73" s="2"/>
      <c r="K73" s="2"/>
    </row>
    <row r="74" spans="1:11" x14ac:dyDescent="0.2">
      <c r="A74" s="9"/>
      <c r="B74" s="9"/>
      <c r="C74" s="9"/>
      <c r="D74" s="9"/>
      <c r="E74" s="10"/>
      <c r="F74" s="10"/>
    </row>
    <row r="75" spans="1:11" x14ac:dyDescent="0.2">
      <c r="A75" s="8" t="s">
        <v>35</v>
      </c>
      <c r="B75" s="9"/>
      <c r="C75" s="9"/>
      <c r="D75" s="9"/>
      <c r="E75" s="11">
        <v>9481.1263961999994</v>
      </c>
      <c r="F75" s="11">
        <v>2.5099999999999998</v>
      </c>
      <c r="J75" s="2"/>
      <c r="K75" s="2"/>
    </row>
    <row r="76" spans="1:11" x14ac:dyDescent="0.2">
      <c r="A76" s="9"/>
      <c r="B76" s="9"/>
      <c r="C76" s="9"/>
      <c r="D76" s="9"/>
      <c r="E76" s="10"/>
      <c r="F76" s="10"/>
    </row>
    <row r="77" spans="1:11" x14ac:dyDescent="0.2">
      <c r="A77" s="12" t="s">
        <v>36</v>
      </c>
      <c r="B77" s="6"/>
      <c r="C77" s="6"/>
      <c r="D77" s="6"/>
      <c r="E77" s="13">
        <v>377049.48639620002</v>
      </c>
      <c r="F77" s="13">
        <f xml:space="preserve"> ROUND(SUM(F73:F76),2)</f>
        <v>100</v>
      </c>
      <c r="J77" s="2"/>
      <c r="K77" s="2"/>
    </row>
    <row r="78" spans="1:11" x14ac:dyDescent="0.2">
      <c r="A78" s="1" t="s">
        <v>37</v>
      </c>
      <c r="F78" s="17" t="s">
        <v>111</v>
      </c>
    </row>
    <row r="79" spans="1:11" x14ac:dyDescent="0.2">
      <c r="A79" s="1" t="s">
        <v>812</v>
      </c>
      <c r="F79" s="17"/>
    </row>
    <row r="81" spans="1:4" x14ac:dyDescent="0.2">
      <c r="A81" s="1" t="s">
        <v>38</v>
      </c>
    </row>
    <row r="82" spans="1:4" x14ac:dyDescent="0.2">
      <c r="A82" s="1" t="s">
        <v>39</v>
      </c>
    </row>
    <row r="83" spans="1:4" x14ac:dyDescent="0.2">
      <c r="A83" s="1" t="s">
        <v>807</v>
      </c>
    </row>
    <row r="84" spans="1:4" x14ac:dyDescent="0.2">
      <c r="A84" s="3" t="s">
        <v>710</v>
      </c>
      <c r="D84" s="3">
        <v>11.532299999999999</v>
      </c>
    </row>
    <row r="85" spans="1:4" x14ac:dyDescent="0.2">
      <c r="A85" s="3" t="s">
        <v>709</v>
      </c>
      <c r="D85" s="3">
        <v>21.507100000000001</v>
      </c>
    </row>
    <row r="86" spans="1:4" x14ac:dyDescent="0.2">
      <c r="A86" s="3" t="s">
        <v>706</v>
      </c>
      <c r="D86" s="3">
        <v>11.0091</v>
      </c>
    </row>
    <row r="87" spans="1:4" x14ac:dyDescent="0.2">
      <c r="A87" s="3" t="s">
        <v>705</v>
      </c>
      <c r="D87" s="3">
        <v>20.628499999999999</v>
      </c>
    </row>
    <row r="89" spans="1:4" x14ac:dyDescent="0.2">
      <c r="A89" s="1" t="s">
        <v>41</v>
      </c>
    </row>
    <row r="90" spans="1:4" x14ac:dyDescent="0.2">
      <c r="A90" s="3" t="s">
        <v>710</v>
      </c>
      <c r="D90" s="14">
        <v>11.5092</v>
      </c>
    </row>
    <row r="91" spans="1:4" x14ac:dyDescent="0.2">
      <c r="A91" s="3" t="s">
        <v>709</v>
      </c>
      <c r="D91" s="14">
        <v>22.298999999999999</v>
      </c>
    </row>
    <row r="92" spans="1:4" x14ac:dyDescent="0.2">
      <c r="A92" s="3" t="s">
        <v>706</v>
      </c>
      <c r="D92" s="14">
        <v>10.9214</v>
      </c>
    </row>
    <row r="93" spans="1:4" x14ac:dyDescent="0.2">
      <c r="A93" s="3" t="s">
        <v>705</v>
      </c>
      <c r="D93" s="14">
        <v>21.304300000000001</v>
      </c>
    </row>
    <row r="95" spans="1:4" x14ac:dyDescent="0.2">
      <c r="A95" s="1" t="s">
        <v>46</v>
      </c>
      <c r="D95" s="15"/>
    </row>
    <row r="96" spans="1:4" x14ac:dyDescent="0.2">
      <c r="A96" s="36" t="s">
        <v>761</v>
      </c>
      <c r="B96" s="37"/>
      <c r="C96" s="53" t="s">
        <v>762</v>
      </c>
      <c r="D96" s="54"/>
    </row>
    <row r="97" spans="1:5" x14ac:dyDescent="0.2">
      <c r="A97" s="55"/>
      <c r="B97" s="56"/>
      <c r="C97" s="38" t="s">
        <v>763</v>
      </c>
      <c r="D97" s="38" t="s">
        <v>764</v>
      </c>
    </row>
    <row r="98" spans="1:5" x14ac:dyDescent="0.2">
      <c r="A98" s="39" t="s">
        <v>706</v>
      </c>
      <c r="B98" s="40"/>
      <c r="C98" s="41">
        <v>0.31694198800000001</v>
      </c>
      <c r="D98" s="41">
        <v>0.29348986040000002</v>
      </c>
    </row>
    <row r="99" spans="1:5" x14ac:dyDescent="0.2">
      <c r="A99" s="39" t="s">
        <v>710</v>
      </c>
      <c r="B99" s="40"/>
      <c r="C99" s="41">
        <v>0.31694198800000001</v>
      </c>
      <c r="D99" s="41">
        <v>0.29348986040000002</v>
      </c>
    </row>
    <row r="101" spans="1:5" x14ac:dyDescent="0.2">
      <c r="A101" s="1" t="s">
        <v>48</v>
      </c>
      <c r="D101" s="33">
        <v>4.5003618486037453</v>
      </c>
      <c r="E101" s="2" t="s">
        <v>759</v>
      </c>
    </row>
  </sheetData>
  <sortState ref="A83:D86">
    <sortCondition ref="A83:A86"/>
  </sortState>
  <mergeCells count="3">
    <mergeCell ref="A1:F1"/>
    <mergeCell ref="C96:D96"/>
    <mergeCell ref="A97:B9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showGridLines="0" workbookViewId="0">
      <selection sqref="A1:F1"/>
    </sheetView>
  </sheetViews>
  <sheetFormatPr defaultRowHeight="11.25" x14ac:dyDescent="0.2"/>
  <cols>
    <col min="1" max="1" width="44.140625" style="3" bestFit="1" customWidth="1"/>
    <col min="2" max="2" width="83.7109375" style="3" bestFit="1" customWidth="1"/>
    <col min="3" max="3" width="11.5703125" style="3" bestFit="1" customWidth="1"/>
    <col min="4" max="4" width="7.71093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614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248</v>
      </c>
      <c r="B8" s="10" t="s">
        <v>971</v>
      </c>
      <c r="C8" s="9" t="s">
        <v>99</v>
      </c>
      <c r="D8" s="9">
        <v>6740</v>
      </c>
      <c r="E8" s="10">
        <v>66943.028000000006</v>
      </c>
      <c r="F8" s="10">
        <f>E8/$E$133*100</f>
        <v>4.5715807056569142</v>
      </c>
    </row>
    <row r="9" spans="1:6" x14ac:dyDescent="0.2">
      <c r="A9" s="9" t="s">
        <v>404</v>
      </c>
      <c r="B9" s="10" t="s">
        <v>972</v>
      </c>
      <c r="C9" s="9" t="s">
        <v>25</v>
      </c>
      <c r="D9" s="9">
        <v>4400</v>
      </c>
      <c r="E9" s="10">
        <v>43859.067999999999</v>
      </c>
      <c r="F9" s="10">
        <f t="shared" ref="F9:F51" si="0">E9/$E$133*100</f>
        <v>2.995162827664362</v>
      </c>
    </row>
    <row r="10" spans="1:6" x14ac:dyDescent="0.2">
      <c r="A10" s="9" t="s">
        <v>568</v>
      </c>
      <c r="B10" s="10" t="s">
        <v>973</v>
      </c>
      <c r="C10" s="9" t="s">
        <v>19</v>
      </c>
      <c r="D10" s="9">
        <v>2500</v>
      </c>
      <c r="E10" s="10">
        <v>24984.525000000001</v>
      </c>
      <c r="F10" s="10">
        <f t="shared" si="0"/>
        <v>1.7062086350501326</v>
      </c>
    </row>
    <row r="11" spans="1:6" x14ac:dyDescent="0.2">
      <c r="A11" s="9" t="s">
        <v>410</v>
      </c>
      <c r="B11" s="10" t="s">
        <v>974</v>
      </c>
      <c r="C11" s="9" t="s">
        <v>25</v>
      </c>
      <c r="D11" s="9">
        <v>2400</v>
      </c>
      <c r="E11" s="10">
        <v>23999.894344799999</v>
      </c>
      <c r="F11" s="10">
        <f t="shared" si="0"/>
        <v>1.6389675997998201</v>
      </c>
    </row>
    <row r="12" spans="1:6" x14ac:dyDescent="0.2">
      <c r="A12" s="9" t="s">
        <v>411</v>
      </c>
      <c r="B12" s="10" t="s">
        <v>975</v>
      </c>
      <c r="C12" s="9" t="s">
        <v>128</v>
      </c>
      <c r="D12" s="9">
        <v>2400</v>
      </c>
      <c r="E12" s="10">
        <v>23958.959999999999</v>
      </c>
      <c r="F12" s="10">
        <f t="shared" si="0"/>
        <v>1.636172168124898</v>
      </c>
    </row>
    <row r="13" spans="1:6" x14ac:dyDescent="0.2">
      <c r="A13" s="9" t="s">
        <v>569</v>
      </c>
      <c r="B13" s="10" t="s">
        <v>818</v>
      </c>
      <c r="C13" s="9" t="s">
        <v>121</v>
      </c>
      <c r="D13" s="9">
        <v>2200</v>
      </c>
      <c r="E13" s="10">
        <v>21725.66</v>
      </c>
      <c r="F13" s="10">
        <f t="shared" si="0"/>
        <v>1.4836587325219615</v>
      </c>
    </row>
    <row r="14" spans="1:6" x14ac:dyDescent="0.2">
      <c r="A14" s="9" t="s">
        <v>348</v>
      </c>
      <c r="B14" s="10" t="s">
        <v>976</v>
      </c>
      <c r="C14" s="9" t="s">
        <v>121</v>
      </c>
      <c r="D14" s="9">
        <v>2100</v>
      </c>
      <c r="E14" s="10">
        <v>20600.600999999999</v>
      </c>
      <c r="F14" s="10">
        <f t="shared" si="0"/>
        <v>1.4068277589196669</v>
      </c>
    </row>
    <row r="15" spans="1:6" x14ac:dyDescent="0.2">
      <c r="A15" s="9" t="s">
        <v>428</v>
      </c>
      <c r="B15" s="10" t="s">
        <v>977</v>
      </c>
      <c r="C15" s="9" t="s">
        <v>128</v>
      </c>
      <c r="D15" s="9">
        <v>40</v>
      </c>
      <c r="E15" s="10">
        <v>20249.259999999998</v>
      </c>
      <c r="F15" s="10">
        <f t="shared" si="0"/>
        <v>1.3828344651489368</v>
      </c>
    </row>
    <row r="16" spans="1:6" x14ac:dyDescent="0.2">
      <c r="A16" s="9" t="s">
        <v>431</v>
      </c>
      <c r="B16" s="10" t="s">
        <v>978</v>
      </c>
      <c r="C16" s="9" t="s">
        <v>432</v>
      </c>
      <c r="D16" s="9">
        <v>1740</v>
      </c>
      <c r="E16" s="10">
        <v>17320.447199999999</v>
      </c>
      <c r="F16" s="10">
        <f t="shared" si="0"/>
        <v>1.1828240310980451</v>
      </c>
    </row>
    <row r="17" spans="1:6" x14ac:dyDescent="0.2">
      <c r="A17" s="9" t="s">
        <v>161</v>
      </c>
      <c r="B17" s="10" t="s">
        <v>846</v>
      </c>
      <c r="C17" s="9" t="s">
        <v>119</v>
      </c>
      <c r="D17" s="9">
        <v>1558</v>
      </c>
      <c r="E17" s="10">
        <v>15612.82706</v>
      </c>
      <c r="F17" s="10">
        <f t="shared" si="0"/>
        <v>1.0662095976335901</v>
      </c>
    </row>
    <row r="18" spans="1:6" x14ac:dyDescent="0.2">
      <c r="A18" s="9" t="s">
        <v>570</v>
      </c>
      <c r="B18" s="10" t="s">
        <v>979</v>
      </c>
      <c r="C18" s="9" t="s">
        <v>503</v>
      </c>
      <c r="D18" s="9">
        <v>1515</v>
      </c>
      <c r="E18" s="10">
        <v>15276.18435</v>
      </c>
      <c r="F18" s="10">
        <f t="shared" si="0"/>
        <v>1.0432200591601279</v>
      </c>
    </row>
    <row r="19" spans="1:6" x14ac:dyDescent="0.2">
      <c r="A19" s="9" t="s">
        <v>419</v>
      </c>
      <c r="B19" s="10" t="s">
        <v>980</v>
      </c>
      <c r="C19" s="9" t="s">
        <v>119</v>
      </c>
      <c r="D19" s="9">
        <v>1412</v>
      </c>
      <c r="E19" s="10">
        <v>14141.64596</v>
      </c>
      <c r="F19" s="10">
        <f t="shared" si="0"/>
        <v>0.96574173216316184</v>
      </c>
    </row>
    <row r="20" spans="1:6" x14ac:dyDescent="0.2">
      <c r="A20" s="9" t="s">
        <v>430</v>
      </c>
      <c r="B20" s="10" t="s">
        <v>981</v>
      </c>
      <c r="C20" s="9" t="s">
        <v>353</v>
      </c>
      <c r="D20" s="9">
        <v>1280</v>
      </c>
      <c r="E20" s="10">
        <v>12814.9632</v>
      </c>
      <c r="F20" s="10">
        <f t="shared" si="0"/>
        <v>0.87514174752930785</v>
      </c>
    </row>
    <row r="21" spans="1:6" x14ac:dyDescent="0.2">
      <c r="A21" s="9" t="s">
        <v>571</v>
      </c>
      <c r="B21" s="10" t="s">
        <v>982</v>
      </c>
      <c r="C21" s="9" t="s">
        <v>128</v>
      </c>
      <c r="D21" s="9">
        <v>1000</v>
      </c>
      <c r="E21" s="10">
        <v>9742.52</v>
      </c>
      <c r="F21" s="10">
        <f t="shared" si="0"/>
        <v>0.66532270480021605</v>
      </c>
    </row>
    <row r="22" spans="1:6" x14ac:dyDescent="0.2">
      <c r="A22" s="9" t="s">
        <v>412</v>
      </c>
      <c r="B22" s="10" t="s">
        <v>983</v>
      </c>
      <c r="C22" s="9" t="s">
        <v>128</v>
      </c>
      <c r="D22" s="9">
        <v>840</v>
      </c>
      <c r="E22" s="10">
        <v>8383.6286796999993</v>
      </c>
      <c r="F22" s="10">
        <f t="shared" si="0"/>
        <v>0.57252317770132033</v>
      </c>
    </row>
    <row r="23" spans="1:6" x14ac:dyDescent="0.2">
      <c r="A23" s="9" t="s">
        <v>349</v>
      </c>
      <c r="B23" s="10" t="s">
        <v>984</v>
      </c>
      <c r="C23" s="9" t="s">
        <v>14</v>
      </c>
      <c r="D23" s="9">
        <v>830</v>
      </c>
      <c r="E23" s="10">
        <v>8298.0910000000003</v>
      </c>
      <c r="F23" s="10">
        <f t="shared" si="0"/>
        <v>0.56668175675270149</v>
      </c>
    </row>
    <row r="24" spans="1:6" x14ac:dyDescent="0.2">
      <c r="A24" s="9" t="s">
        <v>572</v>
      </c>
      <c r="B24" s="10" t="s">
        <v>985</v>
      </c>
      <c r="C24" s="9" t="s">
        <v>128</v>
      </c>
      <c r="D24" s="9">
        <v>800</v>
      </c>
      <c r="E24" s="10">
        <v>7984.4082663999998</v>
      </c>
      <c r="F24" s="10">
        <f t="shared" si="0"/>
        <v>0.54526016924065346</v>
      </c>
    </row>
    <row r="25" spans="1:6" x14ac:dyDescent="0.2">
      <c r="A25" s="9" t="s">
        <v>573</v>
      </c>
      <c r="B25" s="10" t="s">
        <v>986</v>
      </c>
      <c r="C25" s="9" t="s">
        <v>128</v>
      </c>
      <c r="D25" s="9">
        <v>800</v>
      </c>
      <c r="E25" s="10">
        <v>7984.4082663999998</v>
      </c>
      <c r="F25" s="10">
        <f t="shared" si="0"/>
        <v>0.54526016924065346</v>
      </c>
    </row>
    <row r="26" spans="1:6" x14ac:dyDescent="0.2">
      <c r="A26" s="9" t="s">
        <v>421</v>
      </c>
      <c r="B26" s="10" t="s">
        <v>987</v>
      </c>
      <c r="C26" s="9" t="s">
        <v>119</v>
      </c>
      <c r="D26" s="9">
        <v>794</v>
      </c>
      <c r="E26" s="10">
        <v>7950.4172799999997</v>
      </c>
      <c r="F26" s="10">
        <f t="shared" si="0"/>
        <v>0.54293890379696175</v>
      </c>
    </row>
    <row r="27" spans="1:6" x14ac:dyDescent="0.2">
      <c r="A27" s="9" t="s">
        <v>574</v>
      </c>
      <c r="B27" s="10" t="s">
        <v>988</v>
      </c>
      <c r="C27" s="9" t="s">
        <v>128</v>
      </c>
      <c r="D27" s="9">
        <v>800</v>
      </c>
      <c r="E27" s="10">
        <v>7904.44</v>
      </c>
      <c r="F27" s="10">
        <f t="shared" si="0"/>
        <v>0.5397990869642576</v>
      </c>
    </row>
    <row r="28" spans="1:6" x14ac:dyDescent="0.2">
      <c r="A28" s="9" t="s">
        <v>575</v>
      </c>
      <c r="B28" s="10" t="s">
        <v>989</v>
      </c>
      <c r="C28" s="9" t="s">
        <v>128</v>
      </c>
      <c r="D28" s="9">
        <v>800</v>
      </c>
      <c r="E28" s="10">
        <v>7904.44</v>
      </c>
      <c r="F28" s="10">
        <f t="shared" si="0"/>
        <v>0.5397990869642576</v>
      </c>
    </row>
    <row r="29" spans="1:6" x14ac:dyDescent="0.2">
      <c r="A29" s="9" t="s">
        <v>435</v>
      </c>
      <c r="B29" s="10" t="s">
        <v>990</v>
      </c>
      <c r="C29" s="9" t="s">
        <v>119</v>
      </c>
      <c r="D29" s="9">
        <v>750</v>
      </c>
      <c r="E29" s="10">
        <v>7466.3474999999999</v>
      </c>
      <c r="F29" s="10">
        <f t="shared" si="0"/>
        <v>0.50988147970733766</v>
      </c>
    </row>
    <row r="30" spans="1:6" x14ac:dyDescent="0.2">
      <c r="A30" s="9" t="s">
        <v>576</v>
      </c>
      <c r="B30" s="10" t="s">
        <v>991</v>
      </c>
      <c r="C30" s="9" t="s">
        <v>14</v>
      </c>
      <c r="D30" s="9">
        <v>750</v>
      </c>
      <c r="E30" s="10">
        <v>7372.5450000000001</v>
      </c>
      <c r="F30" s="10">
        <f t="shared" si="0"/>
        <v>0.50347564907860687</v>
      </c>
    </row>
    <row r="31" spans="1:6" x14ac:dyDescent="0.2">
      <c r="A31" s="9" t="s">
        <v>72</v>
      </c>
      <c r="B31" s="10" t="s">
        <v>992</v>
      </c>
      <c r="C31" s="9" t="s">
        <v>25</v>
      </c>
      <c r="D31" s="9">
        <v>650</v>
      </c>
      <c r="E31" s="10">
        <v>6629.558</v>
      </c>
      <c r="F31" s="10">
        <f t="shared" si="0"/>
        <v>0.45273660820710759</v>
      </c>
    </row>
    <row r="32" spans="1:6" x14ac:dyDescent="0.2">
      <c r="A32" s="9" t="s">
        <v>245</v>
      </c>
      <c r="B32" s="10" t="s">
        <v>993</v>
      </c>
      <c r="C32" s="9" t="s">
        <v>128</v>
      </c>
      <c r="D32" s="9">
        <v>520</v>
      </c>
      <c r="E32" s="10">
        <v>5137.8860000000004</v>
      </c>
      <c r="F32" s="10">
        <f t="shared" si="0"/>
        <v>0.35086940652676751</v>
      </c>
    </row>
    <row r="33" spans="1:6" x14ac:dyDescent="0.2">
      <c r="A33" s="9" t="s">
        <v>502</v>
      </c>
      <c r="B33" s="10" t="s">
        <v>994</v>
      </c>
      <c r="C33" s="9" t="s">
        <v>503</v>
      </c>
      <c r="D33" s="9">
        <v>500</v>
      </c>
      <c r="E33" s="10">
        <v>5046.84</v>
      </c>
      <c r="F33" s="10">
        <f t="shared" si="0"/>
        <v>0.34465181898460789</v>
      </c>
    </row>
    <row r="34" spans="1:6" x14ac:dyDescent="0.2">
      <c r="A34" s="9" t="s">
        <v>577</v>
      </c>
      <c r="B34" s="10" t="s">
        <v>995</v>
      </c>
      <c r="C34" s="9" t="s">
        <v>9</v>
      </c>
      <c r="D34" s="9">
        <v>50</v>
      </c>
      <c r="E34" s="10">
        <v>4979.6899999999996</v>
      </c>
      <c r="F34" s="10">
        <f t="shared" si="0"/>
        <v>0.34006610403330834</v>
      </c>
    </row>
    <row r="35" spans="1:6" x14ac:dyDescent="0.2">
      <c r="A35" s="9" t="s">
        <v>578</v>
      </c>
      <c r="B35" s="10" t="s">
        <v>1272</v>
      </c>
      <c r="C35" s="9" t="s">
        <v>9</v>
      </c>
      <c r="D35" s="9">
        <v>500</v>
      </c>
      <c r="E35" s="10">
        <v>4979.4949999999999</v>
      </c>
      <c r="F35" s="10">
        <f t="shared" si="0"/>
        <v>0.34005278736293604</v>
      </c>
    </row>
    <row r="36" spans="1:6" x14ac:dyDescent="0.2">
      <c r="A36" s="9" t="s">
        <v>350</v>
      </c>
      <c r="B36" s="10" t="s">
        <v>996</v>
      </c>
      <c r="C36" s="9" t="s">
        <v>121</v>
      </c>
      <c r="D36" s="9">
        <v>450</v>
      </c>
      <c r="E36" s="10">
        <v>4433.0174999999999</v>
      </c>
      <c r="F36" s="10">
        <f t="shared" si="0"/>
        <v>0.30273350155059386</v>
      </c>
    </row>
    <row r="37" spans="1:6" x14ac:dyDescent="0.2">
      <c r="A37" s="9" t="s">
        <v>433</v>
      </c>
      <c r="B37" s="10" t="s">
        <v>997</v>
      </c>
      <c r="C37" s="9" t="s">
        <v>149</v>
      </c>
      <c r="D37" s="9">
        <v>400</v>
      </c>
      <c r="E37" s="10">
        <v>4011.9360000000001</v>
      </c>
      <c r="F37" s="10">
        <f t="shared" si="0"/>
        <v>0.27397758598446392</v>
      </c>
    </row>
    <row r="38" spans="1:6" x14ac:dyDescent="0.2">
      <c r="A38" s="9" t="s">
        <v>579</v>
      </c>
      <c r="B38" s="10" t="s">
        <v>998</v>
      </c>
      <c r="C38" s="9" t="s">
        <v>9</v>
      </c>
      <c r="D38" s="9">
        <v>40</v>
      </c>
      <c r="E38" s="10">
        <v>3987.7559999999999</v>
      </c>
      <c r="F38" s="10">
        <f t="shared" si="0"/>
        <v>0.27232631885829234</v>
      </c>
    </row>
    <row r="39" spans="1:6" x14ac:dyDescent="0.2">
      <c r="A39" s="9" t="s">
        <v>244</v>
      </c>
      <c r="B39" s="10" t="s">
        <v>999</v>
      </c>
      <c r="C39" s="9" t="s">
        <v>128</v>
      </c>
      <c r="D39" s="9">
        <v>400</v>
      </c>
      <c r="E39" s="10">
        <v>3955.0880000000002</v>
      </c>
      <c r="F39" s="10">
        <f t="shared" si="0"/>
        <v>0.27009540097252832</v>
      </c>
    </row>
    <row r="40" spans="1:6" x14ac:dyDescent="0.2">
      <c r="A40" s="9" t="s">
        <v>351</v>
      </c>
      <c r="B40" s="10" t="s">
        <v>1000</v>
      </c>
      <c r="C40" s="9" t="s">
        <v>121</v>
      </c>
      <c r="D40" s="9">
        <v>350</v>
      </c>
      <c r="E40" s="10">
        <v>3416.2730000000001</v>
      </c>
      <c r="F40" s="10">
        <f t="shared" si="0"/>
        <v>0.23329939201520225</v>
      </c>
    </row>
    <row r="41" spans="1:6" x14ac:dyDescent="0.2">
      <c r="A41" s="9" t="s">
        <v>249</v>
      </c>
      <c r="B41" s="10" t="s">
        <v>1001</v>
      </c>
      <c r="C41" s="9" t="s">
        <v>250</v>
      </c>
      <c r="D41" s="9">
        <v>200</v>
      </c>
      <c r="E41" s="10">
        <v>2002.492</v>
      </c>
      <c r="F41" s="10">
        <f t="shared" si="0"/>
        <v>0.13675141480651762</v>
      </c>
    </row>
    <row r="42" spans="1:6" x14ac:dyDescent="0.2">
      <c r="A42" s="9" t="s">
        <v>580</v>
      </c>
      <c r="B42" s="10" t="s">
        <v>1002</v>
      </c>
      <c r="C42" s="9" t="s">
        <v>9</v>
      </c>
      <c r="D42" s="9">
        <v>200</v>
      </c>
      <c r="E42" s="10">
        <v>1989.8219999999999</v>
      </c>
      <c r="F42" s="10">
        <f t="shared" si="0"/>
        <v>0.13588617268540124</v>
      </c>
    </row>
    <row r="43" spans="1:6" x14ac:dyDescent="0.2">
      <c r="A43" s="9" t="s">
        <v>581</v>
      </c>
      <c r="B43" s="10" t="s">
        <v>1003</v>
      </c>
      <c r="C43" s="9" t="s">
        <v>105</v>
      </c>
      <c r="D43" s="9">
        <v>150</v>
      </c>
      <c r="E43" s="10">
        <v>1532.5785000000001</v>
      </c>
      <c r="F43" s="10">
        <f t="shared" si="0"/>
        <v>0.1046607318166817</v>
      </c>
    </row>
    <row r="44" spans="1:6" x14ac:dyDescent="0.2">
      <c r="A44" s="9" t="s">
        <v>582</v>
      </c>
      <c r="B44" s="10" t="s">
        <v>1004</v>
      </c>
      <c r="C44" s="9" t="s">
        <v>105</v>
      </c>
      <c r="D44" s="9">
        <v>150</v>
      </c>
      <c r="E44" s="10">
        <v>1520.2665</v>
      </c>
      <c r="F44" s="10">
        <f t="shared" si="0"/>
        <v>0.10381993773655662</v>
      </c>
    </row>
    <row r="45" spans="1:6" x14ac:dyDescent="0.2">
      <c r="A45" s="9" t="s">
        <v>583</v>
      </c>
      <c r="B45" s="10" t="s">
        <v>1005</v>
      </c>
      <c r="C45" s="9" t="s">
        <v>149</v>
      </c>
      <c r="D45" s="9">
        <v>150</v>
      </c>
      <c r="E45" s="10">
        <v>1508.0445</v>
      </c>
      <c r="F45" s="10">
        <f t="shared" si="0"/>
        <v>0.10298528981198801</v>
      </c>
    </row>
    <row r="46" spans="1:6" x14ac:dyDescent="0.2">
      <c r="A46" s="9" t="s">
        <v>346</v>
      </c>
      <c r="B46" s="10" t="s">
        <v>817</v>
      </c>
      <c r="C46" s="9" t="s">
        <v>12</v>
      </c>
      <c r="D46" s="9">
        <v>150</v>
      </c>
      <c r="E46" s="10">
        <v>1499.7548999999999</v>
      </c>
      <c r="F46" s="10">
        <f t="shared" si="0"/>
        <v>0.10241918791086674</v>
      </c>
    </row>
    <row r="47" spans="1:6" x14ac:dyDescent="0.2">
      <c r="A47" s="9" t="s">
        <v>358</v>
      </c>
      <c r="B47" s="10" t="s">
        <v>1006</v>
      </c>
      <c r="C47" s="9" t="s">
        <v>9</v>
      </c>
      <c r="D47" s="9">
        <v>10</v>
      </c>
      <c r="E47" s="10">
        <v>999.06758100000002</v>
      </c>
      <c r="F47" s="10">
        <f t="shared" si="0"/>
        <v>6.8226941825023604E-2</v>
      </c>
    </row>
    <row r="48" spans="1:6" x14ac:dyDescent="0.2">
      <c r="A48" s="9" t="s">
        <v>158</v>
      </c>
      <c r="B48" s="10" t="s">
        <v>1007</v>
      </c>
      <c r="C48" s="9" t="s">
        <v>149</v>
      </c>
      <c r="D48" s="9">
        <v>70</v>
      </c>
      <c r="E48" s="10">
        <v>678.63250000000005</v>
      </c>
      <c r="F48" s="10">
        <f t="shared" si="0"/>
        <v>4.6344232340845351E-2</v>
      </c>
    </row>
    <row r="49" spans="1:6" x14ac:dyDescent="0.2">
      <c r="A49" s="9" t="s">
        <v>143</v>
      </c>
      <c r="B49" s="10" t="s">
        <v>835</v>
      </c>
      <c r="C49" s="9" t="s">
        <v>119</v>
      </c>
      <c r="D49" s="9">
        <v>61</v>
      </c>
      <c r="E49" s="10">
        <v>611.03822000000002</v>
      </c>
      <c r="F49" s="10">
        <f t="shared" si="0"/>
        <v>4.1728177234094409E-2</v>
      </c>
    </row>
    <row r="50" spans="1:6" x14ac:dyDescent="0.2">
      <c r="A50" s="9" t="s">
        <v>11</v>
      </c>
      <c r="B50" s="10" t="s">
        <v>1008</v>
      </c>
      <c r="C50" s="9" t="s">
        <v>12</v>
      </c>
      <c r="D50" s="9">
        <v>50</v>
      </c>
      <c r="E50" s="10">
        <v>498.09300000000002</v>
      </c>
      <c r="F50" s="10">
        <f t="shared" si="0"/>
        <v>3.4015078439875307E-2</v>
      </c>
    </row>
    <row r="51" spans="1:6" x14ac:dyDescent="0.2">
      <c r="A51" s="9" t="s">
        <v>409</v>
      </c>
      <c r="B51" s="10" t="s">
        <v>1273</v>
      </c>
      <c r="C51" s="9" t="s">
        <v>9</v>
      </c>
      <c r="D51" s="9">
        <v>50</v>
      </c>
      <c r="E51" s="10">
        <v>492.34300000000002</v>
      </c>
      <c r="F51" s="10">
        <f t="shared" si="0"/>
        <v>3.3622407390434171E-2</v>
      </c>
    </row>
    <row r="52" spans="1:6" x14ac:dyDescent="0.2">
      <c r="A52" s="8" t="s">
        <v>28</v>
      </c>
      <c r="B52" s="9"/>
      <c r="C52" s="9"/>
      <c r="D52" s="9"/>
      <c r="E52" s="11">
        <f>SUM(E8:E51)</f>
        <v>462387.98230830004</v>
      </c>
      <c r="F52" s="11">
        <f>SUM(F8:F51)</f>
        <v>31.576760741211992</v>
      </c>
    </row>
    <row r="53" spans="1:6" x14ac:dyDescent="0.2">
      <c r="A53" s="9"/>
      <c r="B53" s="9"/>
      <c r="C53" s="9"/>
      <c r="D53" s="9"/>
      <c r="E53" s="10"/>
      <c r="F53" s="10"/>
    </row>
    <row r="54" spans="1:6" x14ac:dyDescent="0.2">
      <c r="A54" s="8" t="s">
        <v>93</v>
      </c>
      <c r="B54" s="9"/>
      <c r="C54" s="9"/>
      <c r="D54" s="9"/>
      <c r="E54" s="10"/>
      <c r="F54" s="10"/>
    </row>
    <row r="55" spans="1:6" x14ac:dyDescent="0.2">
      <c r="A55" s="9" t="s">
        <v>211</v>
      </c>
      <c r="B55" s="10" t="s">
        <v>866</v>
      </c>
      <c r="C55" s="9" t="s">
        <v>68</v>
      </c>
      <c r="D55" s="9">
        <v>6060</v>
      </c>
      <c r="E55" s="10">
        <v>58449.730199999998</v>
      </c>
      <c r="F55" s="10">
        <f t="shared" ref="F55:F84" si="1">E55/$E$133*100</f>
        <v>3.9915681560322041</v>
      </c>
    </row>
    <row r="56" spans="1:6" x14ac:dyDescent="0.2">
      <c r="A56" s="9" t="s">
        <v>590</v>
      </c>
      <c r="B56" s="10" t="s">
        <v>1009</v>
      </c>
      <c r="C56" s="9" t="s">
        <v>188</v>
      </c>
      <c r="D56" s="9">
        <v>500</v>
      </c>
      <c r="E56" s="10">
        <v>52713.9</v>
      </c>
      <c r="F56" s="10">
        <f t="shared" si="1"/>
        <v>3.599864770980004</v>
      </c>
    </row>
    <row r="57" spans="1:6" x14ac:dyDescent="0.2">
      <c r="A57" s="9" t="s">
        <v>591</v>
      </c>
      <c r="B57" s="10" t="s">
        <v>1010</v>
      </c>
      <c r="C57" s="9" t="s">
        <v>592</v>
      </c>
      <c r="D57" s="9">
        <v>400</v>
      </c>
      <c r="E57" s="10">
        <v>48720.800000000003</v>
      </c>
      <c r="F57" s="10">
        <f t="shared" si="1"/>
        <v>3.3271735070628914</v>
      </c>
    </row>
    <row r="58" spans="1:6" x14ac:dyDescent="0.2">
      <c r="A58" s="9" t="s">
        <v>593</v>
      </c>
      <c r="B58" s="10" t="s">
        <v>1011</v>
      </c>
      <c r="C58" s="9" t="s">
        <v>266</v>
      </c>
      <c r="D58" s="9">
        <v>3500</v>
      </c>
      <c r="E58" s="10">
        <v>34991.772665500001</v>
      </c>
      <c r="F58" s="10">
        <f t="shared" si="1"/>
        <v>2.3896097555421725</v>
      </c>
    </row>
    <row r="59" spans="1:6" x14ac:dyDescent="0.2">
      <c r="A59" s="9" t="s">
        <v>451</v>
      </c>
      <c r="B59" s="10" t="s">
        <v>1012</v>
      </c>
      <c r="C59" s="9" t="s">
        <v>266</v>
      </c>
      <c r="D59" s="9">
        <v>2900</v>
      </c>
      <c r="E59" s="10">
        <v>28991.811365699999</v>
      </c>
      <c r="F59" s="10">
        <f t="shared" si="1"/>
        <v>1.9798686946380575</v>
      </c>
    </row>
    <row r="60" spans="1:6" x14ac:dyDescent="0.2">
      <c r="A60" s="9" t="s">
        <v>584</v>
      </c>
      <c r="B60" s="10" t="s">
        <v>1274</v>
      </c>
      <c r="C60" s="9" t="s">
        <v>186</v>
      </c>
      <c r="D60" s="9">
        <v>2500</v>
      </c>
      <c r="E60" s="10">
        <v>24793.775000000001</v>
      </c>
      <c r="F60" s="10">
        <f t="shared" si="1"/>
        <v>1.693182199801281</v>
      </c>
    </row>
    <row r="61" spans="1:6" x14ac:dyDescent="0.2">
      <c r="A61" s="9" t="s">
        <v>585</v>
      </c>
      <c r="B61" s="10" t="s">
        <v>1275</v>
      </c>
      <c r="C61" s="9" t="s">
        <v>186</v>
      </c>
      <c r="D61" s="9">
        <v>2500</v>
      </c>
      <c r="E61" s="10">
        <v>24726.625</v>
      </c>
      <c r="F61" s="10">
        <f t="shared" si="1"/>
        <v>1.6885964848499815</v>
      </c>
    </row>
    <row r="62" spans="1:6" x14ac:dyDescent="0.2">
      <c r="A62" s="9" t="s">
        <v>265</v>
      </c>
      <c r="B62" s="10" t="s">
        <v>1013</v>
      </c>
      <c r="C62" s="9" t="s">
        <v>266</v>
      </c>
      <c r="D62" s="9">
        <v>2350</v>
      </c>
      <c r="E62" s="10">
        <v>23490.6783326</v>
      </c>
      <c r="F62" s="10">
        <f t="shared" si="1"/>
        <v>1.604192923990637</v>
      </c>
    </row>
    <row r="63" spans="1:6" x14ac:dyDescent="0.2">
      <c r="A63" s="9" t="s">
        <v>448</v>
      </c>
      <c r="B63" s="10" t="s">
        <v>1014</v>
      </c>
      <c r="C63" s="9" t="s">
        <v>25</v>
      </c>
      <c r="D63" s="9">
        <v>2350</v>
      </c>
      <c r="E63" s="10">
        <v>23374.087</v>
      </c>
      <c r="F63" s="10">
        <f t="shared" si="1"/>
        <v>1.5962308299162402</v>
      </c>
    </row>
    <row r="64" spans="1:6" x14ac:dyDescent="0.2">
      <c r="A64" s="9" t="s">
        <v>225</v>
      </c>
      <c r="B64" s="10" t="s">
        <v>1015</v>
      </c>
      <c r="C64" s="9" t="s">
        <v>116</v>
      </c>
      <c r="D64" s="9">
        <v>1820</v>
      </c>
      <c r="E64" s="10">
        <v>19683.827799999999</v>
      </c>
      <c r="F64" s="10">
        <f t="shared" si="1"/>
        <v>1.3442207511729702</v>
      </c>
    </row>
    <row r="65" spans="1:6" x14ac:dyDescent="0.2">
      <c r="A65" s="9" t="s">
        <v>193</v>
      </c>
      <c r="B65" s="10" t="s">
        <v>1016</v>
      </c>
      <c r="C65" s="9" t="s">
        <v>95</v>
      </c>
      <c r="D65" s="9">
        <v>17000</v>
      </c>
      <c r="E65" s="10">
        <v>17260.219000000001</v>
      </c>
      <c r="F65" s="10">
        <f t="shared" si="1"/>
        <v>1.1787110101415321</v>
      </c>
    </row>
    <row r="66" spans="1:6" x14ac:dyDescent="0.2">
      <c r="A66" s="9" t="s">
        <v>586</v>
      </c>
      <c r="B66" s="10" t="s">
        <v>1017</v>
      </c>
      <c r="C66" s="9" t="s">
        <v>95</v>
      </c>
      <c r="D66" s="9">
        <v>15000</v>
      </c>
      <c r="E66" s="10">
        <v>15048.705</v>
      </c>
      <c r="F66" s="10">
        <f t="shared" si="1"/>
        <v>1.0276853539269648</v>
      </c>
    </row>
    <row r="67" spans="1:6" x14ac:dyDescent="0.2">
      <c r="A67" s="9" t="s">
        <v>594</v>
      </c>
      <c r="B67" s="10" t="s">
        <v>1018</v>
      </c>
      <c r="C67" s="9" t="s">
        <v>266</v>
      </c>
      <c r="D67" s="9">
        <v>1500</v>
      </c>
      <c r="E67" s="10">
        <v>14995.151749500001</v>
      </c>
      <c r="F67" s="10">
        <f t="shared" si="1"/>
        <v>1.024028169392214</v>
      </c>
    </row>
    <row r="68" spans="1:6" x14ac:dyDescent="0.2">
      <c r="A68" s="9" t="s">
        <v>595</v>
      </c>
      <c r="B68" s="10" t="s">
        <v>1019</v>
      </c>
      <c r="C68" s="9" t="s">
        <v>186</v>
      </c>
      <c r="D68" s="9">
        <v>100</v>
      </c>
      <c r="E68" s="10">
        <v>14050.9258242</v>
      </c>
      <c r="F68" s="10">
        <f t="shared" si="1"/>
        <v>0.95954639808837427</v>
      </c>
    </row>
    <row r="69" spans="1:6" x14ac:dyDescent="0.2">
      <c r="A69" s="9" t="s">
        <v>446</v>
      </c>
      <c r="B69" s="10" t="s">
        <v>1020</v>
      </c>
      <c r="C69" s="9" t="s">
        <v>181</v>
      </c>
      <c r="D69" s="9">
        <v>120</v>
      </c>
      <c r="E69" s="10">
        <v>13959.42</v>
      </c>
      <c r="F69" s="10">
        <f t="shared" si="1"/>
        <v>0.95329740886774994</v>
      </c>
    </row>
    <row r="70" spans="1:6" x14ac:dyDescent="0.2">
      <c r="A70" s="9" t="s">
        <v>587</v>
      </c>
      <c r="B70" s="10" t="s">
        <v>1021</v>
      </c>
      <c r="C70" s="9" t="s">
        <v>68</v>
      </c>
      <c r="D70" s="9">
        <v>1300</v>
      </c>
      <c r="E70" s="10">
        <v>12800.268</v>
      </c>
      <c r="F70" s="10">
        <f t="shared" si="1"/>
        <v>0.87413820325004732</v>
      </c>
    </row>
    <row r="71" spans="1:6" x14ac:dyDescent="0.2">
      <c r="A71" s="9" t="s">
        <v>216</v>
      </c>
      <c r="B71" s="10" t="s">
        <v>1022</v>
      </c>
      <c r="C71" s="9" t="s">
        <v>217</v>
      </c>
      <c r="D71" s="9">
        <v>780</v>
      </c>
      <c r="E71" s="10">
        <v>12630.391799999999</v>
      </c>
      <c r="F71" s="10">
        <f t="shared" si="1"/>
        <v>0.86253725268846948</v>
      </c>
    </row>
    <row r="72" spans="1:6" x14ac:dyDescent="0.2">
      <c r="A72" s="9" t="s">
        <v>264</v>
      </c>
      <c r="B72" s="10" t="s">
        <v>877</v>
      </c>
      <c r="C72" s="9" t="s">
        <v>147</v>
      </c>
      <c r="D72" s="9">
        <v>1000</v>
      </c>
      <c r="E72" s="10">
        <v>11771.52</v>
      </c>
      <c r="F72" s="10">
        <f t="shared" si="1"/>
        <v>0.80388436728996604</v>
      </c>
    </row>
    <row r="73" spans="1:6" x14ac:dyDescent="0.2">
      <c r="A73" s="9" t="s">
        <v>447</v>
      </c>
      <c r="B73" s="10" t="s">
        <v>1023</v>
      </c>
      <c r="C73" s="9" t="s">
        <v>97</v>
      </c>
      <c r="D73" s="9">
        <v>1000</v>
      </c>
      <c r="E73" s="10">
        <v>10970.759794</v>
      </c>
      <c r="F73" s="10">
        <f t="shared" si="1"/>
        <v>0.74919995851766696</v>
      </c>
    </row>
    <row r="74" spans="1:6" x14ac:dyDescent="0.2">
      <c r="A74" s="9" t="s">
        <v>588</v>
      </c>
      <c r="B74" s="10" t="s">
        <v>1024</v>
      </c>
      <c r="C74" s="9" t="s">
        <v>95</v>
      </c>
      <c r="D74" s="9">
        <v>10000</v>
      </c>
      <c r="E74" s="10">
        <v>9999.0949799999999</v>
      </c>
      <c r="F74" s="10">
        <f t="shared" si="1"/>
        <v>0.68284436856663999</v>
      </c>
    </row>
    <row r="75" spans="1:6" x14ac:dyDescent="0.2">
      <c r="A75" s="9" t="s">
        <v>589</v>
      </c>
      <c r="B75" s="10" t="s">
        <v>1025</v>
      </c>
      <c r="C75" s="9" t="s">
        <v>95</v>
      </c>
      <c r="D75" s="9">
        <v>1000</v>
      </c>
      <c r="E75" s="10">
        <v>9837.84</v>
      </c>
      <c r="F75" s="10">
        <f t="shared" si="1"/>
        <v>0.67183216644069066</v>
      </c>
    </row>
    <row r="76" spans="1:6" x14ac:dyDescent="0.2">
      <c r="A76" s="9" t="s">
        <v>185</v>
      </c>
      <c r="B76" s="10" t="s">
        <v>1276</v>
      </c>
      <c r="C76" s="9" t="s">
        <v>186</v>
      </c>
      <c r="D76" s="9">
        <v>950</v>
      </c>
      <c r="E76" s="10">
        <v>9384.1380000000008</v>
      </c>
      <c r="F76" s="10">
        <f t="shared" si="1"/>
        <v>0.64084857679311824</v>
      </c>
    </row>
    <row r="77" spans="1:6" x14ac:dyDescent="0.2">
      <c r="A77" s="9" t="s">
        <v>596</v>
      </c>
      <c r="B77" s="10" t="s">
        <v>1026</v>
      </c>
      <c r="C77" s="9" t="s">
        <v>266</v>
      </c>
      <c r="D77" s="9">
        <v>875</v>
      </c>
      <c r="E77" s="10">
        <v>8987.4750000000004</v>
      </c>
      <c r="F77" s="10">
        <f t="shared" si="1"/>
        <v>0.61376021566538452</v>
      </c>
    </row>
    <row r="78" spans="1:6" x14ac:dyDescent="0.2">
      <c r="A78" s="9" t="s">
        <v>597</v>
      </c>
      <c r="B78" s="10" t="s">
        <v>1027</v>
      </c>
      <c r="C78" s="9" t="s">
        <v>147</v>
      </c>
      <c r="D78" s="9">
        <v>650</v>
      </c>
      <c r="E78" s="10">
        <v>8650.1154999999999</v>
      </c>
      <c r="F78" s="10">
        <f t="shared" si="1"/>
        <v>0.59072172716035198</v>
      </c>
    </row>
    <row r="79" spans="1:6" x14ac:dyDescent="0.2">
      <c r="A79" s="9" t="s">
        <v>598</v>
      </c>
      <c r="B79" s="10" t="s">
        <v>1028</v>
      </c>
      <c r="C79" s="9" t="s">
        <v>188</v>
      </c>
      <c r="D79" s="9">
        <v>290</v>
      </c>
      <c r="E79" s="10">
        <v>4118.5735916000003</v>
      </c>
      <c r="F79" s="10">
        <f t="shared" si="1"/>
        <v>0.28125993294158519</v>
      </c>
    </row>
    <row r="80" spans="1:6" x14ac:dyDescent="0.2">
      <c r="A80" s="9" t="s">
        <v>599</v>
      </c>
      <c r="B80" s="10" t="s">
        <v>1029</v>
      </c>
      <c r="C80" s="9" t="s">
        <v>188</v>
      </c>
      <c r="D80" s="9">
        <v>285</v>
      </c>
      <c r="E80" s="10">
        <v>4032.62745</v>
      </c>
      <c r="F80" s="10">
        <f t="shared" si="1"/>
        <v>0.2753906178776741</v>
      </c>
    </row>
    <row r="81" spans="1:11" x14ac:dyDescent="0.2">
      <c r="A81" s="9" t="s">
        <v>600</v>
      </c>
      <c r="B81" s="10" t="s">
        <v>1030</v>
      </c>
      <c r="C81" s="9" t="s">
        <v>188</v>
      </c>
      <c r="D81" s="9">
        <v>278</v>
      </c>
      <c r="E81" s="10">
        <v>3921.6848399999999</v>
      </c>
      <c r="F81" s="10">
        <f t="shared" si="1"/>
        <v>0.26781427855655437</v>
      </c>
    </row>
    <row r="82" spans="1:11" x14ac:dyDescent="0.2">
      <c r="A82" s="9" t="s">
        <v>198</v>
      </c>
      <c r="B82" s="10" t="s">
        <v>873</v>
      </c>
      <c r="C82" s="9" t="s">
        <v>95</v>
      </c>
      <c r="D82" s="9">
        <v>155</v>
      </c>
      <c r="E82" s="10">
        <v>1504.5663999999999</v>
      </c>
      <c r="F82" s="10">
        <f t="shared" si="1"/>
        <v>0.10274776821597735</v>
      </c>
    </row>
    <row r="83" spans="1:11" x14ac:dyDescent="0.2">
      <c r="A83" s="9" t="s">
        <v>228</v>
      </c>
      <c r="B83" s="10" t="s">
        <v>1031</v>
      </c>
      <c r="C83" s="9" t="s">
        <v>192</v>
      </c>
      <c r="D83" s="9">
        <v>100</v>
      </c>
      <c r="E83" s="10">
        <v>981.85799999999995</v>
      </c>
      <c r="F83" s="10">
        <f t="shared" si="1"/>
        <v>6.7051688915160598E-2</v>
      </c>
    </row>
    <row r="84" spans="1:11" x14ac:dyDescent="0.2">
      <c r="A84" s="9" t="s">
        <v>407</v>
      </c>
      <c r="B84" s="10" t="s">
        <v>1032</v>
      </c>
      <c r="C84" s="9" t="s">
        <v>52</v>
      </c>
      <c r="D84" s="9">
        <v>7</v>
      </c>
      <c r="E84" s="10">
        <v>799.19839999999999</v>
      </c>
      <c r="F84" s="10">
        <f t="shared" si="1"/>
        <v>5.457775207646532E-2</v>
      </c>
    </row>
    <row r="85" spans="1:11" x14ac:dyDescent="0.2">
      <c r="A85" s="8" t="s">
        <v>28</v>
      </c>
      <c r="B85" s="9"/>
      <c r="C85" s="9"/>
      <c r="D85" s="9"/>
      <c r="E85" s="11">
        <f>SUM(E55:E84)</f>
        <v>525641.54069309996</v>
      </c>
      <c r="F85" s="11">
        <f>SUM(F55:F84)</f>
        <v>35.896385289359038</v>
      </c>
      <c r="J85" s="2"/>
      <c r="K85" s="2"/>
    </row>
    <row r="86" spans="1:11" x14ac:dyDescent="0.2">
      <c r="A86" s="9"/>
      <c r="B86" s="9"/>
      <c r="C86" s="9"/>
      <c r="D86" s="9"/>
      <c r="E86" s="10"/>
      <c r="F86" s="10"/>
    </row>
    <row r="87" spans="1:11" x14ac:dyDescent="0.2">
      <c r="A87" s="8" t="s">
        <v>29</v>
      </c>
      <c r="B87" s="9"/>
      <c r="C87" s="9"/>
      <c r="D87" s="9"/>
      <c r="E87" s="10"/>
      <c r="F87" s="10"/>
    </row>
    <row r="88" spans="1:11" x14ac:dyDescent="0.2">
      <c r="A88" s="8" t="s">
        <v>30</v>
      </c>
      <c r="B88" s="9"/>
      <c r="C88" s="9"/>
      <c r="D88" s="9"/>
      <c r="E88" s="10"/>
      <c r="F88" s="10"/>
    </row>
    <row r="89" spans="1:11" x14ac:dyDescent="0.2">
      <c r="A89" s="9" t="s">
        <v>505</v>
      </c>
      <c r="B89" s="10" t="s">
        <v>1033</v>
      </c>
      <c r="C89" s="9" t="s">
        <v>32</v>
      </c>
      <c r="D89" s="9">
        <v>25000</v>
      </c>
      <c r="E89" s="10">
        <v>24357.174999999999</v>
      </c>
      <c r="F89" s="10">
        <f t="shared" ref="F89:F99" si="2">E89/$E$133*100</f>
        <v>1.6633665162906721</v>
      </c>
    </row>
    <row r="90" spans="1:11" x14ac:dyDescent="0.2">
      <c r="A90" s="9" t="s">
        <v>601</v>
      </c>
      <c r="B90" s="10" t="s">
        <v>1034</v>
      </c>
      <c r="C90" s="9" t="s">
        <v>415</v>
      </c>
      <c r="D90" s="9">
        <v>15000</v>
      </c>
      <c r="E90" s="10">
        <v>14846.924999999999</v>
      </c>
      <c r="F90" s="10">
        <f t="shared" si="2"/>
        <v>1.0139056731693594</v>
      </c>
    </row>
    <row r="91" spans="1:11" x14ac:dyDescent="0.2">
      <c r="A91" s="9" t="s">
        <v>602</v>
      </c>
      <c r="B91" s="10" t="s">
        <v>1035</v>
      </c>
      <c r="C91" s="9" t="s">
        <v>32</v>
      </c>
      <c r="D91" s="9">
        <v>10000</v>
      </c>
      <c r="E91" s="10">
        <v>9820.41</v>
      </c>
      <c r="F91" s="10">
        <f t="shared" si="2"/>
        <v>0.67064186098125422</v>
      </c>
    </row>
    <row r="92" spans="1:11" x14ac:dyDescent="0.2">
      <c r="A92" s="9" t="s">
        <v>509</v>
      </c>
      <c r="B92" s="10" t="s">
        <v>1036</v>
      </c>
      <c r="C92" s="9" t="s">
        <v>415</v>
      </c>
      <c r="D92" s="9">
        <v>8500</v>
      </c>
      <c r="E92" s="10">
        <v>8406.7890000000007</v>
      </c>
      <c r="F92" s="10">
        <f t="shared" si="2"/>
        <v>0.57410481027133675</v>
      </c>
    </row>
    <row r="93" spans="1:11" x14ac:dyDescent="0.2">
      <c r="A93" s="9" t="s">
        <v>414</v>
      </c>
      <c r="B93" s="10" t="s">
        <v>1037</v>
      </c>
      <c r="C93" s="9" t="s">
        <v>415</v>
      </c>
      <c r="D93" s="9">
        <v>8100</v>
      </c>
      <c r="E93" s="10">
        <v>7895.4264000000003</v>
      </c>
      <c r="F93" s="10">
        <f t="shared" si="2"/>
        <v>0.53918354265621549</v>
      </c>
    </row>
    <row r="94" spans="1:11" x14ac:dyDescent="0.2">
      <c r="A94" s="9" t="s">
        <v>603</v>
      </c>
      <c r="B94" s="10" t="s">
        <v>1038</v>
      </c>
      <c r="C94" s="9" t="s">
        <v>32</v>
      </c>
      <c r="D94" s="9">
        <v>7500</v>
      </c>
      <c r="E94" s="10">
        <v>7423.47</v>
      </c>
      <c r="F94" s="10">
        <f t="shared" si="2"/>
        <v>0.50695334876430942</v>
      </c>
    </row>
    <row r="95" spans="1:11" x14ac:dyDescent="0.2">
      <c r="A95" s="9" t="s">
        <v>604</v>
      </c>
      <c r="B95" s="10" t="s">
        <v>1039</v>
      </c>
      <c r="C95" s="9" t="s">
        <v>32</v>
      </c>
      <c r="D95" s="9">
        <v>7500</v>
      </c>
      <c r="E95" s="10">
        <v>7327.0424999999996</v>
      </c>
      <c r="F95" s="10">
        <f t="shared" si="2"/>
        <v>0.50036825526518158</v>
      </c>
    </row>
    <row r="96" spans="1:11" x14ac:dyDescent="0.2">
      <c r="A96" s="9" t="s">
        <v>474</v>
      </c>
      <c r="B96" s="10" t="s">
        <v>1040</v>
      </c>
      <c r="C96" s="9" t="s">
        <v>415</v>
      </c>
      <c r="D96" s="9">
        <v>5000</v>
      </c>
      <c r="E96" s="10">
        <v>4992.6499999999996</v>
      </c>
      <c r="F96" s="10">
        <f t="shared" si="2"/>
        <v>0.34095115043344004</v>
      </c>
    </row>
    <row r="97" spans="1:11" x14ac:dyDescent="0.2">
      <c r="A97" s="9" t="s">
        <v>457</v>
      </c>
      <c r="B97" s="10" t="s">
        <v>1041</v>
      </c>
      <c r="C97" s="9" t="s">
        <v>32</v>
      </c>
      <c r="D97" s="9">
        <v>2300</v>
      </c>
      <c r="E97" s="10">
        <v>2260.9069</v>
      </c>
      <c r="F97" s="10">
        <f t="shared" si="2"/>
        <v>0.15439872784551342</v>
      </c>
    </row>
    <row r="98" spans="1:11" x14ac:dyDescent="0.2">
      <c r="A98" s="9" t="s">
        <v>31</v>
      </c>
      <c r="B98" s="10" t="s">
        <v>1042</v>
      </c>
      <c r="C98" s="9" t="s">
        <v>32</v>
      </c>
      <c r="D98" s="9">
        <v>300</v>
      </c>
      <c r="E98" s="10">
        <v>291.98340000000002</v>
      </c>
      <c r="F98" s="10">
        <f t="shared" si="2"/>
        <v>1.993972662563314E-2</v>
      </c>
    </row>
    <row r="99" spans="1:11" x14ac:dyDescent="0.2">
      <c r="A99" s="9" t="s">
        <v>756</v>
      </c>
      <c r="B99" s="10" t="s">
        <v>1043</v>
      </c>
      <c r="C99" s="9" t="s">
        <v>32</v>
      </c>
      <c r="D99" s="9">
        <v>300</v>
      </c>
      <c r="E99" s="10">
        <v>299.54520000000002</v>
      </c>
      <c r="F99" s="10">
        <f t="shared" si="2"/>
        <v>2.0456126615487746E-2</v>
      </c>
    </row>
    <row r="100" spans="1:11" x14ac:dyDescent="0.2">
      <c r="A100" s="8" t="s">
        <v>28</v>
      </c>
      <c r="B100" s="9"/>
      <c r="C100" s="9"/>
      <c r="D100" s="9"/>
      <c r="E100" s="11">
        <f>SUM(E89:E99)</f>
        <v>87922.323399999979</v>
      </c>
      <c r="F100" s="11">
        <f>SUM(F89:F99)</f>
        <v>6.0042697389184037</v>
      </c>
      <c r="J100" s="2"/>
      <c r="K100" s="2"/>
    </row>
    <row r="101" spans="1:11" x14ac:dyDescent="0.2">
      <c r="A101" s="9"/>
      <c r="B101" s="9"/>
      <c r="C101" s="9"/>
      <c r="D101" s="9"/>
      <c r="E101" s="10"/>
      <c r="F101" s="10"/>
    </row>
    <row r="102" spans="1:11" x14ac:dyDescent="0.2">
      <c r="A102" s="8" t="s">
        <v>33</v>
      </c>
      <c r="B102" s="9"/>
      <c r="C102" s="9"/>
      <c r="D102" s="9"/>
      <c r="E102" s="10"/>
      <c r="F102" s="10"/>
    </row>
    <row r="103" spans="1:11" x14ac:dyDescent="0.2">
      <c r="A103" s="9" t="s">
        <v>488</v>
      </c>
      <c r="B103" s="10" t="s">
        <v>1044</v>
      </c>
      <c r="C103" s="9" t="s">
        <v>489</v>
      </c>
      <c r="D103" s="9">
        <v>13400</v>
      </c>
      <c r="E103" s="10">
        <v>66949.146999999997</v>
      </c>
      <c r="F103" s="10">
        <f t="shared" ref="F103:F126" si="3">E103/$E$133*100</f>
        <v>4.5719985759441357</v>
      </c>
    </row>
    <row r="104" spans="1:11" x14ac:dyDescent="0.2">
      <c r="A104" s="9" t="s">
        <v>497</v>
      </c>
      <c r="B104" s="10" t="s">
        <v>1045</v>
      </c>
      <c r="C104" s="9" t="s">
        <v>32</v>
      </c>
      <c r="D104" s="9">
        <v>7000</v>
      </c>
      <c r="E104" s="10">
        <v>34832.175000000003</v>
      </c>
      <c r="F104" s="10">
        <f t="shared" si="3"/>
        <v>2.3787107324464785</v>
      </c>
    </row>
    <row r="105" spans="1:11" x14ac:dyDescent="0.2">
      <c r="A105" s="9" t="s">
        <v>459</v>
      </c>
      <c r="B105" s="10" t="s">
        <v>820</v>
      </c>
      <c r="C105" s="9" t="s">
        <v>415</v>
      </c>
      <c r="D105" s="9">
        <v>6900</v>
      </c>
      <c r="E105" s="10">
        <v>33854.712</v>
      </c>
      <c r="F105" s="10">
        <f t="shared" si="3"/>
        <v>2.3119591807943252</v>
      </c>
    </row>
    <row r="106" spans="1:11" x14ac:dyDescent="0.2">
      <c r="A106" s="9" t="s">
        <v>463</v>
      </c>
      <c r="B106" s="10" t="s">
        <v>1046</v>
      </c>
      <c r="C106" s="9" t="s">
        <v>455</v>
      </c>
      <c r="D106" s="9">
        <v>4400</v>
      </c>
      <c r="E106" s="10">
        <v>21773.333999999999</v>
      </c>
      <c r="F106" s="10">
        <f t="shared" si="3"/>
        <v>1.4869144194108408</v>
      </c>
    </row>
    <row r="107" spans="1:11" x14ac:dyDescent="0.2">
      <c r="A107" s="9" t="s">
        <v>605</v>
      </c>
      <c r="B107" s="10" t="s">
        <v>1047</v>
      </c>
      <c r="C107" s="9" t="s">
        <v>32</v>
      </c>
      <c r="D107" s="9">
        <v>4000</v>
      </c>
      <c r="E107" s="10">
        <v>19449.919999999998</v>
      </c>
      <c r="F107" s="10">
        <f t="shared" si="3"/>
        <v>1.3282470431210627</v>
      </c>
    </row>
    <row r="108" spans="1:11" x14ac:dyDescent="0.2">
      <c r="A108" s="9" t="s">
        <v>230</v>
      </c>
      <c r="B108" s="10" t="s">
        <v>1048</v>
      </c>
      <c r="C108" s="9" t="s">
        <v>32</v>
      </c>
      <c r="D108" s="9">
        <v>3400</v>
      </c>
      <c r="E108" s="10">
        <v>16654.73</v>
      </c>
      <c r="F108" s="10">
        <f t="shared" si="3"/>
        <v>1.1373617925667385</v>
      </c>
    </row>
    <row r="109" spans="1:11" x14ac:dyDescent="0.2">
      <c r="A109" s="9" t="s">
        <v>512</v>
      </c>
      <c r="B109" s="10" t="s">
        <v>1049</v>
      </c>
      <c r="C109" s="9" t="s">
        <v>415</v>
      </c>
      <c r="D109" s="9">
        <v>3000</v>
      </c>
      <c r="E109" s="10">
        <v>14652.27</v>
      </c>
      <c r="F109" s="10">
        <f t="shared" si="3"/>
        <v>1.0006125630599745</v>
      </c>
    </row>
    <row r="110" spans="1:11" x14ac:dyDescent="0.2">
      <c r="A110" s="9" t="s">
        <v>606</v>
      </c>
      <c r="B110" s="10" t="s">
        <v>1050</v>
      </c>
      <c r="C110" s="9" t="s">
        <v>32</v>
      </c>
      <c r="D110" s="9">
        <v>3000</v>
      </c>
      <c r="E110" s="10">
        <v>14612.46</v>
      </c>
      <c r="F110" s="10">
        <f t="shared" si="3"/>
        <v>0.99789391358549562</v>
      </c>
    </row>
    <row r="111" spans="1:11" x14ac:dyDescent="0.2">
      <c r="A111" s="9" t="s">
        <v>607</v>
      </c>
      <c r="B111" s="10" t="s">
        <v>1051</v>
      </c>
      <c r="C111" s="9" t="s">
        <v>32</v>
      </c>
      <c r="D111" s="9">
        <v>2000</v>
      </c>
      <c r="E111" s="10">
        <v>9915.7800000000007</v>
      </c>
      <c r="F111" s="10">
        <f t="shared" si="3"/>
        <v>0.67715473715259356</v>
      </c>
    </row>
    <row r="112" spans="1:11" x14ac:dyDescent="0.2">
      <c r="A112" s="9" t="s">
        <v>478</v>
      </c>
      <c r="B112" s="10" t="s">
        <v>1052</v>
      </c>
      <c r="C112" s="9" t="s">
        <v>415</v>
      </c>
      <c r="D112" s="9">
        <v>1500</v>
      </c>
      <c r="E112" s="10">
        <v>7449.18</v>
      </c>
      <c r="F112" s="10">
        <f t="shared" si="3"/>
        <v>0.50870910053494089</v>
      </c>
    </row>
    <row r="113" spans="1:11" x14ac:dyDescent="0.2">
      <c r="A113" s="9" t="s">
        <v>481</v>
      </c>
      <c r="B113" s="10" t="s">
        <v>1053</v>
      </c>
      <c r="C113" s="9" t="s">
        <v>415</v>
      </c>
      <c r="D113" s="9">
        <v>1200</v>
      </c>
      <c r="E113" s="10">
        <v>5956.6379999999999</v>
      </c>
      <c r="F113" s="10">
        <f t="shared" si="3"/>
        <v>0.4067824860175549</v>
      </c>
    </row>
    <row r="114" spans="1:11" x14ac:dyDescent="0.2">
      <c r="A114" s="9" t="s">
        <v>487</v>
      </c>
      <c r="B114" s="10" t="s">
        <v>1054</v>
      </c>
      <c r="C114" s="9" t="s">
        <v>32</v>
      </c>
      <c r="D114" s="9">
        <v>1200</v>
      </c>
      <c r="E114" s="10">
        <v>5953.6139999999996</v>
      </c>
      <c r="F114" s="10">
        <f t="shared" si="3"/>
        <v>0.40657597519085747</v>
      </c>
    </row>
    <row r="115" spans="1:11" x14ac:dyDescent="0.2">
      <c r="A115" s="9" t="s">
        <v>608</v>
      </c>
      <c r="B115" s="10" t="s">
        <v>1055</v>
      </c>
      <c r="C115" s="9" t="s">
        <v>32</v>
      </c>
      <c r="D115" s="9">
        <v>1000</v>
      </c>
      <c r="E115" s="10">
        <v>4959.8050000000003</v>
      </c>
      <c r="F115" s="10">
        <f t="shared" si="3"/>
        <v>0.33870814510841502</v>
      </c>
    </row>
    <row r="116" spans="1:11" x14ac:dyDescent="0.2">
      <c r="A116" s="9" t="s">
        <v>609</v>
      </c>
      <c r="B116" s="10" t="s">
        <v>1056</v>
      </c>
      <c r="C116" s="9" t="s">
        <v>462</v>
      </c>
      <c r="D116" s="9">
        <v>1000</v>
      </c>
      <c r="E116" s="10">
        <v>4724.34</v>
      </c>
      <c r="F116" s="10">
        <f t="shared" si="3"/>
        <v>0.32262809490725736</v>
      </c>
    </row>
    <row r="117" spans="1:11" x14ac:dyDescent="0.2">
      <c r="A117" s="9" t="s">
        <v>610</v>
      </c>
      <c r="B117" s="10" t="s">
        <v>1057</v>
      </c>
      <c r="C117" s="9" t="s">
        <v>496</v>
      </c>
      <c r="D117" s="9">
        <v>1000</v>
      </c>
      <c r="E117" s="10">
        <v>4701.47</v>
      </c>
      <c r="F117" s="10">
        <f t="shared" si="3"/>
        <v>0.321066288489741</v>
      </c>
    </row>
    <row r="118" spans="1:11" x14ac:dyDescent="0.2">
      <c r="A118" s="9" t="s">
        <v>611</v>
      </c>
      <c r="B118" s="10" t="s">
        <v>1058</v>
      </c>
      <c r="C118" s="9" t="s">
        <v>496</v>
      </c>
      <c r="D118" s="9">
        <v>1000</v>
      </c>
      <c r="E118" s="10">
        <v>4698.9399999999996</v>
      </c>
      <c r="F118" s="10">
        <f t="shared" si="3"/>
        <v>0.32089351322798687</v>
      </c>
    </row>
    <row r="119" spans="1:11" x14ac:dyDescent="0.2">
      <c r="A119" s="9" t="s">
        <v>470</v>
      </c>
      <c r="B119" s="10" t="s">
        <v>1059</v>
      </c>
      <c r="C119" s="9" t="s">
        <v>462</v>
      </c>
      <c r="D119" s="9">
        <v>700</v>
      </c>
      <c r="E119" s="10">
        <v>3315.1019999999999</v>
      </c>
      <c r="F119" s="10">
        <f t="shared" si="3"/>
        <v>0.22639036197293982</v>
      </c>
    </row>
    <row r="120" spans="1:11" x14ac:dyDescent="0.2">
      <c r="A120" s="9" t="s">
        <v>612</v>
      </c>
      <c r="B120" s="10" t="s">
        <v>1060</v>
      </c>
      <c r="C120" s="9" t="s">
        <v>496</v>
      </c>
      <c r="D120" s="9">
        <v>600</v>
      </c>
      <c r="E120" s="10">
        <v>2916.5219999999999</v>
      </c>
      <c r="F120" s="10">
        <f t="shared" si="3"/>
        <v>0.19917108773185332</v>
      </c>
    </row>
    <row r="121" spans="1:11" x14ac:dyDescent="0.2">
      <c r="A121" s="9" t="s">
        <v>460</v>
      </c>
      <c r="B121" s="10" t="s">
        <v>1061</v>
      </c>
      <c r="C121" s="9" t="s">
        <v>32</v>
      </c>
      <c r="D121" s="9">
        <v>580</v>
      </c>
      <c r="E121" s="10">
        <v>2828.3989999999999</v>
      </c>
      <c r="F121" s="10">
        <f t="shared" si="3"/>
        <v>0.19315311366404442</v>
      </c>
    </row>
    <row r="122" spans="1:11" x14ac:dyDescent="0.2">
      <c r="A122" s="9" t="s">
        <v>613</v>
      </c>
      <c r="B122" s="10" t="s">
        <v>1062</v>
      </c>
      <c r="C122" s="9" t="s">
        <v>32</v>
      </c>
      <c r="D122" s="9">
        <v>500</v>
      </c>
      <c r="E122" s="10">
        <v>2443.6624999999999</v>
      </c>
      <c r="F122" s="10">
        <f t="shared" si="3"/>
        <v>0.16687922058346893</v>
      </c>
    </row>
    <row r="123" spans="1:11" x14ac:dyDescent="0.2">
      <c r="A123" s="9" t="s">
        <v>468</v>
      </c>
      <c r="B123" s="10" t="s">
        <v>1063</v>
      </c>
      <c r="C123" s="9" t="s">
        <v>462</v>
      </c>
      <c r="D123" s="9">
        <v>500</v>
      </c>
      <c r="E123" s="10">
        <v>2354.5324999999998</v>
      </c>
      <c r="F123" s="10">
        <f t="shared" si="3"/>
        <v>0.16079247786404488</v>
      </c>
    </row>
    <row r="124" spans="1:11" x14ac:dyDescent="0.2">
      <c r="A124" s="9" t="s">
        <v>517</v>
      </c>
      <c r="B124" s="10" t="s">
        <v>1064</v>
      </c>
      <c r="C124" s="9" t="s">
        <v>455</v>
      </c>
      <c r="D124" s="9">
        <v>400</v>
      </c>
      <c r="E124" s="10">
        <v>1981.442</v>
      </c>
      <c r="F124" s="10">
        <f t="shared" si="3"/>
        <v>0.13531389731247662</v>
      </c>
    </row>
    <row r="125" spans="1:11" x14ac:dyDescent="0.2">
      <c r="A125" s="9" t="s">
        <v>458</v>
      </c>
      <c r="B125" s="10" t="s">
        <v>1065</v>
      </c>
      <c r="C125" s="9" t="s">
        <v>32</v>
      </c>
      <c r="D125" s="9">
        <v>100</v>
      </c>
      <c r="E125" s="10">
        <v>486.904</v>
      </c>
      <c r="F125" s="10">
        <f t="shared" si="3"/>
        <v>3.3250974722971505E-2</v>
      </c>
    </row>
    <row r="126" spans="1:11" x14ac:dyDescent="0.2">
      <c r="A126" s="9" t="s">
        <v>515</v>
      </c>
      <c r="B126" s="10" t="s">
        <v>1066</v>
      </c>
      <c r="C126" s="9" t="s">
        <v>496</v>
      </c>
      <c r="D126" s="9">
        <v>60</v>
      </c>
      <c r="E126" s="10">
        <v>291.0351</v>
      </c>
      <c r="F126" s="10">
        <f t="shared" si="3"/>
        <v>1.9874966633253135E-2</v>
      </c>
    </row>
    <row r="127" spans="1:11" x14ac:dyDescent="0.2">
      <c r="A127" s="8" t="s">
        <v>28</v>
      </c>
      <c r="B127" s="9"/>
      <c r="C127" s="9"/>
      <c r="D127" s="9"/>
      <c r="E127" s="11">
        <f>SUM(E103:E126)</f>
        <v>287756.11409999983</v>
      </c>
      <c r="F127" s="11">
        <f>SUM(F103:F126)</f>
        <v>19.651042662043452</v>
      </c>
      <c r="J127" s="2"/>
      <c r="K127" s="2"/>
    </row>
    <row r="128" spans="1:11" x14ac:dyDescent="0.2">
      <c r="A128" s="9"/>
      <c r="B128" s="9"/>
      <c r="C128" s="9"/>
      <c r="D128" s="9"/>
      <c r="E128" s="10"/>
      <c r="F128" s="10"/>
    </row>
    <row r="129" spans="1:11" x14ac:dyDescent="0.2">
      <c r="A129" s="8" t="s">
        <v>28</v>
      </c>
      <c r="B129" s="9"/>
      <c r="C129" s="9"/>
      <c r="D129" s="9"/>
      <c r="E129" s="11">
        <f>E52+E85+E100+E127</f>
        <v>1363707.9605013998</v>
      </c>
      <c r="F129" s="11">
        <f>F52+F85+F100+F127</f>
        <v>93.128458431532891</v>
      </c>
      <c r="J129" s="2"/>
      <c r="K129" s="2"/>
    </row>
    <row r="130" spans="1:11" x14ac:dyDescent="0.2">
      <c r="A130" s="9"/>
      <c r="B130" s="9"/>
      <c r="C130" s="9"/>
      <c r="D130" s="9"/>
      <c r="E130" s="10"/>
      <c r="F130" s="10"/>
    </row>
    <row r="131" spans="1:11" x14ac:dyDescent="0.2">
      <c r="A131" s="8" t="s">
        <v>35</v>
      </c>
      <c r="B131" s="9"/>
      <c r="C131" s="9"/>
      <c r="D131" s="9"/>
      <c r="E131" s="11">
        <v>100622.04502960001</v>
      </c>
      <c r="F131" s="11">
        <v>6.87</v>
      </c>
      <c r="J131" s="2"/>
      <c r="K131" s="2"/>
    </row>
    <row r="132" spans="1:11" x14ac:dyDescent="0.2">
      <c r="A132" s="9"/>
      <c r="B132" s="9"/>
      <c r="C132" s="9"/>
      <c r="D132" s="9"/>
      <c r="E132" s="10"/>
      <c r="F132" s="10"/>
    </row>
    <row r="133" spans="1:11" x14ac:dyDescent="0.2">
      <c r="A133" s="12" t="s">
        <v>36</v>
      </c>
      <c r="B133" s="6"/>
      <c r="C133" s="6"/>
      <c r="D133" s="6"/>
      <c r="E133" s="13">
        <f>E129+E131</f>
        <v>1464330.0055309997</v>
      </c>
      <c r="F133" s="13">
        <f xml:space="preserve"> ROUND(SUM(F129:F132),2)</f>
        <v>100</v>
      </c>
      <c r="J133" s="2"/>
      <c r="K133" s="2"/>
    </row>
    <row r="134" spans="1:11" x14ac:dyDescent="0.2">
      <c r="A134" s="1" t="s">
        <v>37</v>
      </c>
    </row>
    <row r="136" spans="1:11" x14ac:dyDescent="0.2">
      <c r="A136" s="1" t="s">
        <v>38</v>
      </c>
    </row>
    <row r="137" spans="1:11" x14ac:dyDescent="0.2">
      <c r="A137" s="1" t="s">
        <v>39</v>
      </c>
    </row>
    <row r="138" spans="1:11" x14ac:dyDescent="0.2">
      <c r="A138" s="1" t="s">
        <v>807</v>
      </c>
    </row>
    <row r="139" spans="1:11" x14ac:dyDescent="0.2">
      <c r="A139" s="3" t="s">
        <v>792</v>
      </c>
      <c r="D139" s="44">
        <v>10.052899999999999</v>
      </c>
    </row>
    <row r="140" spans="1:11" x14ac:dyDescent="0.2">
      <c r="A140" s="3" t="s">
        <v>793</v>
      </c>
      <c r="D140" s="44">
        <v>24.244599999999998</v>
      </c>
    </row>
    <row r="141" spans="1:11" x14ac:dyDescent="0.2">
      <c r="A141" s="3" t="s">
        <v>773</v>
      </c>
      <c r="D141" s="44">
        <v>10.092599999999999</v>
      </c>
    </row>
    <row r="142" spans="1:11" x14ac:dyDescent="0.2">
      <c r="A142" s="3" t="s">
        <v>794</v>
      </c>
      <c r="D142" s="44">
        <v>9.9968000000000004</v>
      </c>
    </row>
    <row r="143" spans="1:11" x14ac:dyDescent="0.2">
      <c r="A143" s="3" t="s">
        <v>795</v>
      </c>
      <c r="D143" s="44">
        <v>23.469200000000001</v>
      </c>
    </row>
    <row r="144" spans="1:11" x14ac:dyDescent="0.2">
      <c r="A144" s="3" t="s">
        <v>767</v>
      </c>
      <c r="D144" s="44">
        <v>10.041399999999999</v>
      </c>
    </row>
    <row r="145" spans="1:4" x14ac:dyDescent="0.2">
      <c r="A145" s="3" t="s">
        <v>796</v>
      </c>
      <c r="D145" s="44">
        <v>22.988700000000001</v>
      </c>
    </row>
    <row r="146" spans="1:4" x14ac:dyDescent="0.2">
      <c r="A146" s="3" t="s">
        <v>770</v>
      </c>
      <c r="D146" s="44">
        <v>10.127000000000001</v>
      </c>
    </row>
    <row r="147" spans="1:4" x14ac:dyDescent="0.2">
      <c r="A147" s="3" t="s">
        <v>797</v>
      </c>
      <c r="D147" s="44">
        <v>10.070399999999999</v>
      </c>
    </row>
    <row r="148" spans="1:4" x14ac:dyDescent="0.2">
      <c r="A148" s="3" t="s">
        <v>798</v>
      </c>
      <c r="D148" s="44">
        <v>24.154900000000001</v>
      </c>
    </row>
    <row r="149" spans="1:4" x14ac:dyDescent="0.2">
      <c r="A149" s="3" t="s">
        <v>771</v>
      </c>
      <c r="D149" s="44">
        <v>10.100099999999999</v>
      </c>
    </row>
    <row r="150" spans="1:4" x14ac:dyDescent="0.2">
      <c r="A150" s="1"/>
    </row>
    <row r="151" spans="1:4" x14ac:dyDescent="0.2">
      <c r="A151" s="1" t="s">
        <v>41</v>
      </c>
    </row>
    <row r="152" spans="1:4" x14ac:dyDescent="0.2">
      <c r="A152" s="3" t="s">
        <v>792</v>
      </c>
      <c r="D152" s="14">
        <v>10.0366</v>
      </c>
    </row>
    <row r="153" spans="1:4" x14ac:dyDescent="0.2">
      <c r="A153" s="3" t="s">
        <v>793</v>
      </c>
      <c r="D153" s="14">
        <v>25.240600000000001</v>
      </c>
    </row>
    <row r="154" spans="1:4" x14ac:dyDescent="0.2">
      <c r="A154" s="3" t="s">
        <v>773</v>
      </c>
      <c r="D154" s="14">
        <v>10.098000000000001</v>
      </c>
    </row>
    <row r="155" spans="1:4" x14ac:dyDescent="0.2">
      <c r="A155" s="3" t="s">
        <v>794</v>
      </c>
      <c r="D155" s="14">
        <v>10</v>
      </c>
    </row>
    <row r="156" spans="1:4" x14ac:dyDescent="0.2">
      <c r="A156" s="3" t="s">
        <v>795</v>
      </c>
      <c r="D156" s="14">
        <v>24.3934</v>
      </c>
    </row>
    <row r="157" spans="1:4" x14ac:dyDescent="0.2">
      <c r="A157" s="3" t="s">
        <v>767</v>
      </c>
      <c r="D157" s="14">
        <v>10.0237</v>
      </c>
    </row>
    <row r="158" spans="1:4" x14ac:dyDescent="0.2">
      <c r="A158" s="3" t="s">
        <v>796</v>
      </c>
      <c r="D158" s="14">
        <v>23.869499999999999</v>
      </c>
    </row>
    <row r="159" spans="1:4" x14ac:dyDescent="0.2">
      <c r="A159" s="3" t="s">
        <v>770</v>
      </c>
      <c r="D159" s="14">
        <v>10.1326</v>
      </c>
    </row>
    <row r="160" spans="1:4" x14ac:dyDescent="0.2">
      <c r="A160" s="3" t="s">
        <v>797</v>
      </c>
      <c r="D160" s="14">
        <v>10.053800000000001</v>
      </c>
    </row>
    <row r="161" spans="1:5" x14ac:dyDescent="0.2">
      <c r="A161" s="3" t="s">
        <v>798</v>
      </c>
      <c r="D161" s="14">
        <v>25.138300000000001</v>
      </c>
    </row>
    <row r="162" spans="1:5" x14ac:dyDescent="0.2">
      <c r="A162" s="3" t="s">
        <v>771</v>
      </c>
      <c r="D162" s="14">
        <v>10.105499999999999</v>
      </c>
    </row>
    <row r="164" spans="1:5" x14ac:dyDescent="0.2">
      <c r="A164" s="1" t="s">
        <v>46</v>
      </c>
      <c r="D164" s="15"/>
    </row>
    <row r="165" spans="1:5" x14ac:dyDescent="0.2">
      <c r="A165" s="36" t="s">
        <v>761</v>
      </c>
      <c r="B165" s="37"/>
      <c r="C165" s="53" t="s">
        <v>762</v>
      </c>
      <c r="D165" s="54"/>
    </row>
    <row r="166" spans="1:5" x14ac:dyDescent="0.2">
      <c r="A166" s="55"/>
      <c r="B166" s="56"/>
      <c r="C166" s="38" t="s">
        <v>763</v>
      </c>
      <c r="D166" s="38" t="s">
        <v>764</v>
      </c>
    </row>
    <row r="167" spans="1:5" x14ac:dyDescent="0.2">
      <c r="A167" s="39" t="s">
        <v>767</v>
      </c>
      <c r="B167" s="40"/>
      <c r="C167" s="41">
        <v>0.28444225449999994</v>
      </c>
      <c r="D167" s="41">
        <v>0.26339494550000009</v>
      </c>
    </row>
    <row r="168" spans="1:5" x14ac:dyDescent="0.2">
      <c r="A168" s="39" t="s">
        <v>768</v>
      </c>
      <c r="B168" s="40"/>
      <c r="C168" s="41">
        <v>0.27599817599999993</v>
      </c>
      <c r="D168" s="41">
        <v>0.25557568670000014</v>
      </c>
    </row>
    <row r="169" spans="1:5" x14ac:dyDescent="0.2">
      <c r="A169" s="39" t="s">
        <v>769</v>
      </c>
      <c r="B169" s="40"/>
      <c r="C169" s="41">
        <v>0.30117455399999993</v>
      </c>
      <c r="D169" s="41">
        <v>0.27888913760000006</v>
      </c>
    </row>
    <row r="170" spans="1:5" x14ac:dyDescent="0.2">
      <c r="A170" s="39" t="s">
        <v>770</v>
      </c>
      <c r="B170" s="40"/>
      <c r="C170" s="41">
        <v>0.27048117399999994</v>
      </c>
      <c r="D170" s="41">
        <v>0.25046691499999996</v>
      </c>
    </row>
    <row r="171" spans="1:5" x14ac:dyDescent="0.2">
      <c r="A171" s="39" t="s">
        <v>771</v>
      </c>
      <c r="B171" s="40"/>
      <c r="C171" s="41">
        <v>0.28668843469999999</v>
      </c>
      <c r="D171" s="41">
        <v>0.2654749193</v>
      </c>
    </row>
    <row r="172" spans="1:5" x14ac:dyDescent="0.2">
      <c r="A172" s="39" t="s">
        <v>772</v>
      </c>
      <c r="B172" s="40"/>
      <c r="C172" s="41">
        <v>0.30295251049999994</v>
      </c>
      <c r="D172" s="41">
        <v>0.28053553510000007</v>
      </c>
    </row>
    <row r="173" spans="1:5" x14ac:dyDescent="0.2">
      <c r="A173" s="39" t="s">
        <v>773</v>
      </c>
      <c r="B173" s="40"/>
      <c r="C173" s="41">
        <v>0.28892143499999995</v>
      </c>
      <c r="D173" s="41">
        <v>0.26754268870000003</v>
      </c>
    </row>
    <row r="175" spans="1:5" x14ac:dyDescent="0.2">
      <c r="A175" s="1" t="s">
        <v>48</v>
      </c>
      <c r="D175" s="33">
        <v>0.55740832760659209</v>
      </c>
      <c r="E175" s="2" t="s">
        <v>759</v>
      </c>
    </row>
  </sheetData>
  <sortState ref="A55:F84">
    <sortCondition descending="1" ref="E55:E84"/>
  </sortState>
  <mergeCells count="3">
    <mergeCell ref="A1:F1"/>
    <mergeCell ref="C165:D165"/>
    <mergeCell ref="A166:B1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showGridLines="0" workbookViewId="0">
      <selection sqref="A1:F1"/>
    </sheetView>
  </sheetViews>
  <sheetFormatPr defaultRowHeight="11.25" x14ac:dyDescent="0.2"/>
  <cols>
    <col min="1" max="1" width="49.5703125" style="2" customWidth="1"/>
    <col min="2" max="2" width="35" style="2" bestFit="1" customWidth="1"/>
    <col min="3" max="3" width="32.7109375" style="2" bestFit="1" customWidth="1"/>
    <col min="4" max="4" width="9" style="59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51" t="s">
        <v>1347</v>
      </c>
      <c r="B1" s="51"/>
      <c r="C1" s="51"/>
      <c r="D1" s="51"/>
      <c r="E1" s="51"/>
      <c r="F1" s="51"/>
    </row>
    <row r="3" spans="1:6" s="1" customFormat="1" x14ac:dyDescent="0.2">
      <c r="A3" s="5" t="s">
        <v>0</v>
      </c>
      <c r="B3" s="5" t="s">
        <v>1</v>
      </c>
      <c r="C3" s="5" t="s">
        <v>1292</v>
      </c>
      <c r="D3" s="57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58"/>
      <c r="E4" s="7"/>
      <c r="F4" s="7"/>
    </row>
    <row r="5" spans="1:6" x14ac:dyDescent="0.2">
      <c r="A5" s="11" t="s">
        <v>270</v>
      </c>
      <c r="B5" s="10"/>
      <c r="C5" s="10"/>
      <c r="D5" s="27"/>
      <c r="E5" s="10"/>
      <c r="F5" s="10"/>
    </row>
    <row r="6" spans="1:6" x14ac:dyDescent="0.2">
      <c r="A6" s="11" t="s">
        <v>7</v>
      </c>
      <c r="B6" s="10"/>
      <c r="C6" s="10"/>
      <c r="D6" s="27"/>
      <c r="E6" s="10"/>
      <c r="F6" s="10"/>
    </row>
    <row r="7" spans="1:6" x14ac:dyDescent="0.2">
      <c r="A7" s="11"/>
      <c r="B7" s="10"/>
      <c r="C7" s="10"/>
      <c r="D7" s="27"/>
      <c r="E7" s="10"/>
      <c r="F7" s="10"/>
    </row>
    <row r="8" spans="1:6" x14ac:dyDescent="0.2">
      <c r="A8" s="10" t="s">
        <v>271</v>
      </c>
      <c r="B8" s="10" t="s">
        <v>272</v>
      </c>
      <c r="C8" s="10" t="s">
        <v>273</v>
      </c>
      <c r="D8" s="27">
        <v>1445052</v>
      </c>
      <c r="E8" s="10">
        <v>27625.781609999998</v>
      </c>
      <c r="F8" s="10">
        <v>7.7750421484695558</v>
      </c>
    </row>
    <row r="9" spans="1:6" x14ac:dyDescent="0.2">
      <c r="A9" s="10" t="s">
        <v>274</v>
      </c>
      <c r="B9" s="10" t="s">
        <v>275</v>
      </c>
      <c r="C9" s="10" t="s">
        <v>273</v>
      </c>
      <c r="D9" s="27">
        <v>4614527</v>
      </c>
      <c r="E9" s="10">
        <v>26875.005248000001</v>
      </c>
      <c r="F9" s="10">
        <v>7.5637425030502348</v>
      </c>
    </row>
    <row r="10" spans="1:6" x14ac:dyDescent="0.2">
      <c r="A10" s="10" t="s">
        <v>285</v>
      </c>
      <c r="B10" s="10" t="s">
        <v>286</v>
      </c>
      <c r="C10" s="10" t="s">
        <v>273</v>
      </c>
      <c r="D10" s="27">
        <v>2189131</v>
      </c>
      <c r="E10" s="10">
        <v>24499.659586500002</v>
      </c>
      <c r="F10" s="10">
        <v>6.8952215939925301</v>
      </c>
    </row>
    <row r="11" spans="1:6" x14ac:dyDescent="0.2">
      <c r="A11" s="10" t="s">
        <v>282</v>
      </c>
      <c r="B11" s="10" t="s">
        <v>283</v>
      </c>
      <c r="C11" s="10" t="s">
        <v>284</v>
      </c>
      <c r="D11" s="27">
        <v>1959699</v>
      </c>
      <c r="E11" s="10">
        <v>15010.314490500001</v>
      </c>
      <c r="F11" s="10">
        <v>4.2245258242096426</v>
      </c>
    </row>
    <row r="12" spans="1:6" x14ac:dyDescent="0.2">
      <c r="A12" s="10" t="s">
        <v>279</v>
      </c>
      <c r="B12" s="10" t="s">
        <v>280</v>
      </c>
      <c r="C12" s="10" t="s">
        <v>281</v>
      </c>
      <c r="D12" s="27">
        <v>7959285</v>
      </c>
      <c r="E12" s="10">
        <v>14800.290457499999</v>
      </c>
      <c r="F12" s="10">
        <v>4.1654163397498261</v>
      </c>
    </row>
    <row r="13" spans="1:6" x14ac:dyDescent="0.2">
      <c r="A13" s="10" t="s">
        <v>308</v>
      </c>
      <c r="B13" s="10" t="s">
        <v>309</v>
      </c>
      <c r="C13" s="10" t="s">
        <v>310</v>
      </c>
      <c r="D13" s="27">
        <v>6549242</v>
      </c>
      <c r="E13" s="10">
        <v>14434.529368</v>
      </c>
      <c r="F13" s="10">
        <v>4.0624759803681663</v>
      </c>
    </row>
    <row r="14" spans="1:6" x14ac:dyDescent="0.2">
      <c r="A14" s="10" t="s">
        <v>293</v>
      </c>
      <c r="B14" s="10" t="s">
        <v>294</v>
      </c>
      <c r="C14" s="10" t="s">
        <v>295</v>
      </c>
      <c r="D14" s="27">
        <v>1431440</v>
      </c>
      <c r="E14" s="10">
        <v>11931.768120000001</v>
      </c>
      <c r="F14" s="10">
        <v>3.3580950341395734</v>
      </c>
    </row>
    <row r="15" spans="1:6" x14ac:dyDescent="0.2">
      <c r="A15" s="10" t="s">
        <v>276</v>
      </c>
      <c r="B15" s="10" t="s">
        <v>277</v>
      </c>
      <c r="C15" s="10" t="s">
        <v>278</v>
      </c>
      <c r="D15" s="27">
        <v>1721884</v>
      </c>
      <c r="E15" s="10">
        <v>11819.011775999999</v>
      </c>
      <c r="F15" s="10">
        <v>3.3263607165559588</v>
      </c>
    </row>
    <row r="16" spans="1:6" x14ac:dyDescent="0.2">
      <c r="A16" s="10" t="s">
        <v>335</v>
      </c>
      <c r="B16" s="10" t="s">
        <v>336</v>
      </c>
      <c r="C16" s="10" t="s">
        <v>273</v>
      </c>
      <c r="D16" s="27">
        <v>2762427</v>
      </c>
      <c r="E16" s="10">
        <v>9806.6158500000001</v>
      </c>
      <c r="F16" s="10">
        <v>2.7599889351184808</v>
      </c>
    </row>
    <row r="17" spans="1:6" x14ac:dyDescent="0.2">
      <c r="A17" s="10" t="s">
        <v>366</v>
      </c>
      <c r="B17" s="10" t="s">
        <v>367</v>
      </c>
      <c r="C17" s="10" t="s">
        <v>317</v>
      </c>
      <c r="D17" s="27">
        <v>6110124</v>
      </c>
      <c r="E17" s="10">
        <v>8459.4666780000007</v>
      </c>
      <c r="F17" s="10">
        <v>2.3808452156595381</v>
      </c>
    </row>
    <row r="18" spans="1:6" x14ac:dyDescent="0.2">
      <c r="A18" s="10" t="s">
        <v>374</v>
      </c>
      <c r="B18" s="10" t="s">
        <v>375</v>
      </c>
      <c r="C18" s="10" t="s">
        <v>376</v>
      </c>
      <c r="D18" s="27">
        <v>1460704</v>
      </c>
      <c r="E18" s="10">
        <v>8090.1091040000001</v>
      </c>
      <c r="F18" s="10">
        <v>2.2768926561899825</v>
      </c>
    </row>
    <row r="19" spans="1:6" x14ac:dyDescent="0.2">
      <c r="A19" s="10" t="s">
        <v>370</v>
      </c>
      <c r="B19" s="10" t="s">
        <v>371</v>
      </c>
      <c r="C19" s="10" t="s">
        <v>289</v>
      </c>
      <c r="D19" s="27">
        <v>3578627</v>
      </c>
      <c r="E19" s="10">
        <v>8076.961139</v>
      </c>
      <c r="F19" s="10">
        <v>2.2731922728493501</v>
      </c>
    </row>
    <row r="20" spans="1:6" x14ac:dyDescent="0.2">
      <c r="A20" s="10" t="s">
        <v>368</v>
      </c>
      <c r="B20" s="10" t="s">
        <v>369</v>
      </c>
      <c r="C20" s="10" t="s">
        <v>281</v>
      </c>
      <c r="D20" s="27">
        <v>4780035</v>
      </c>
      <c r="E20" s="10">
        <v>7631.3258775000004</v>
      </c>
      <c r="F20" s="10">
        <v>2.147772004568052</v>
      </c>
    </row>
    <row r="21" spans="1:6" x14ac:dyDescent="0.2">
      <c r="A21" s="10" t="s">
        <v>313</v>
      </c>
      <c r="B21" s="10" t="s">
        <v>314</v>
      </c>
      <c r="C21" s="10" t="s">
        <v>273</v>
      </c>
      <c r="D21" s="27">
        <v>2614265</v>
      </c>
      <c r="E21" s="10">
        <v>7356.5417100000004</v>
      </c>
      <c r="F21" s="10">
        <v>2.0704363289949392</v>
      </c>
    </row>
    <row r="22" spans="1:6" x14ac:dyDescent="0.2">
      <c r="A22" s="10" t="s">
        <v>372</v>
      </c>
      <c r="B22" s="10" t="s">
        <v>373</v>
      </c>
      <c r="C22" s="10" t="s">
        <v>278</v>
      </c>
      <c r="D22" s="27">
        <v>922467</v>
      </c>
      <c r="E22" s="10">
        <v>6862.2320129999998</v>
      </c>
      <c r="F22" s="10">
        <v>1.9313170532825366</v>
      </c>
    </row>
    <row r="23" spans="1:6" x14ac:dyDescent="0.2">
      <c r="A23" s="10" t="s">
        <v>327</v>
      </c>
      <c r="B23" s="10" t="s">
        <v>328</v>
      </c>
      <c r="C23" s="10" t="s">
        <v>304</v>
      </c>
      <c r="D23" s="27">
        <v>511834</v>
      </c>
      <c r="E23" s="10">
        <v>6243.8629659999997</v>
      </c>
      <c r="F23" s="10">
        <v>1.757282324723269</v>
      </c>
    </row>
    <row r="24" spans="1:6" x14ac:dyDescent="0.2">
      <c r="A24" s="10" t="s">
        <v>290</v>
      </c>
      <c r="B24" s="10" t="s">
        <v>291</v>
      </c>
      <c r="C24" s="10" t="s">
        <v>292</v>
      </c>
      <c r="D24" s="27">
        <v>2121971</v>
      </c>
      <c r="E24" s="10">
        <v>6203.5822184999997</v>
      </c>
      <c r="F24" s="10">
        <v>1.7459456496562731</v>
      </c>
    </row>
    <row r="25" spans="1:6" x14ac:dyDescent="0.2">
      <c r="A25" s="10" t="s">
        <v>299</v>
      </c>
      <c r="B25" s="10" t="s">
        <v>300</v>
      </c>
      <c r="C25" s="10" t="s">
        <v>301</v>
      </c>
      <c r="D25" s="27">
        <v>242107</v>
      </c>
      <c r="E25" s="10">
        <v>6155.4494215000004</v>
      </c>
      <c r="F25" s="10">
        <v>1.7323990817914474</v>
      </c>
    </row>
    <row r="26" spans="1:6" x14ac:dyDescent="0.2">
      <c r="A26" s="10" t="s">
        <v>391</v>
      </c>
      <c r="B26" s="10" t="s">
        <v>392</v>
      </c>
      <c r="C26" s="10" t="s">
        <v>393</v>
      </c>
      <c r="D26" s="27">
        <v>649808</v>
      </c>
      <c r="E26" s="10">
        <v>5488.2783680000002</v>
      </c>
      <c r="F26" s="10">
        <v>1.5446294420240916</v>
      </c>
    </row>
    <row r="27" spans="1:6" x14ac:dyDescent="0.2">
      <c r="A27" s="10" t="s">
        <v>287</v>
      </c>
      <c r="B27" s="10" t="s">
        <v>288</v>
      </c>
      <c r="C27" s="10" t="s">
        <v>289</v>
      </c>
      <c r="D27" s="27">
        <v>2995176</v>
      </c>
      <c r="E27" s="10">
        <v>5361.3650399999997</v>
      </c>
      <c r="F27" s="10">
        <v>1.5089107612521653</v>
      </c>
    </row>
    <row r="28" spans="1:6" x14ac:dyDescent="0.2">
      <c r="A28" s="10" t="s">
        <v>1348</v>
      </c>
      <c r="B28" s="10" t="s">
        <v>1349</v>
      </c>
      <c r="C28" s="10" t="s">
        <v>304</v>
      </c>
      <c r="D28" s="27">
        <v>330103</v>
      </c>
      <c r="E28" s="10">
        <v>5353.2803510000003</v>
      </c>
      <c r="F28" s="10">
        <v>1.5066353940383193</v>
      </c>
    </row>
    <row r="29" spans="1:6" x14ac:dyDescent="0.2">
      <c r="A29" s="10" t="s">
        <v>389</v>
      </c>
      <c r="B29" s="10" t="s">
        <v>390</v>
      </c>
      <c r="C29" s="10" t="s">
        <v>284</v>
      </c>
      <c r="D29" s="27">
        <v>197369</v>
      </c>
      <c r="E29" s="10">
        <v>5119.1597529999999</v>
      </c>
      <c r="F29" s="10">
        <v>1.4407441355402795</v>
      </c>
    </row>
    <row r="30" spans="1:6" x14ac:dyDescent="0.2">
      <c r="A30" s="10" t="s">
        <v>337</v>
      </c>
      <c r="B30" s="10" t="s">
        <v>338</v>
      </c>
      <c r="C30" s="10" t="s">
        <v>304</v>
      </c>
      <c r="D30" s="27">
        <v>440701</v>
      </c>
      <c r="E30" s="10">
        <v>4924.8336749999999</v>
      </c>
      <c r="F30" s="10">
        <v>1.3860527074993851</v>
      </c>
    </row>
    <row r="31" spans="1:6" x14ac:dyDescent="0.2">
      <c r="A31" s="10" t="s">
        <v>379</v>
      </c>
      <c r="B31" s="10" t="s">
        <v>380</v>
      </c>
      <c r="C31" s="10" t="s">
        <v>317</v>
      </c>
      <c r="D31" s="27">
        <v>2144313</v>
      </c>
      <c r="E31" s="10">
        <v>4806.4775895000002</v>
      </c>
      <c r="F31" s="10">
        <v>1.3527423901197217</v>
      </c>
    </row>
    <row r="32" spans="1:6" x14ac:dyDescent="0.2">
      <c r="A32" s="10" t="s">
        <v>377</v>
      </c>
      <c r="B32" s="10" t="s">
        <v>378</v>
      </c>
      <c r="C32" s="10" t="s">
        <v>304</v>
      </c>
      <c r="D32" s="27">
        <v>44826</v>
      </c>
      <c r="E32" s="10">
        <v>4548.8752409999997</v>
      </c>
      <c r="F32" s="10">
        <v>1.2802423919148838</v>
      </c>
    </row>
    <row r="33" spans="1:6" x14ac:dyDescent="0.2">
      <c r="A33" s="10" t="s">
        <v>329</v>
      </c>
      <c r="B33" s="10" t="s">
        <v>330</v>
      </c>
      <c r="C33" s="10" t="s">
        <v>331</v>
      </c>
      <c r="D33" s="27">
        <v>2524608</v>
      </c>
      <c r="E33" s="10">
        <v>4546.8190080000004</v>
      </c>
      <c r="F33" s="10">
        <v>1.2796636825604204</v>
      </c>
    </row>
    <row r="34" spans="1:6" x14ac:dyDescent="0.2">
      <c r="A34" s="10" t="s">
        <v>296</v>
      </c>
      <c r="B34" s="10" t="s">
        <v>297</v>
      </c>
      <c r="C34" s="10" t="s">
        <v>298</v>
      </c>
      <c r="D34" s="27">
        <v>402972</v>
      </c>
      <c r="E34" s="10">
        <v>4413.3493440000002</v>
      </c>
      <c r="F34" s="10">
        <v>1.242099776576076</v>
      </c>
    </row>
    <row r="35" spans="1:6" x14ac:dyDescent="0.2">
      <c r="A35" s="10" t="s">
        <v>720</v>
      </c>
      <c r="B35" s="10" t="s">
        <v>719</v>
      </c>
      <c r="C35" s="10" t="s">
        <v>289</v>
      </c>
      <c r="D35" s="27">
        <v>1146089</v>
      </c>
      <c r="E35" s="10">
        <v>4289.2380825</v>
      </c>
      <c r="F35" s="10">
        <v>1.2071697136774056</v>
      </c>
    </row>
    <row r="36" spans="1:6" x14ac:dyDescent="0.2">
      <c r="A36" s="10" t="s">
        <v>305</v>
      </c>
      <c r="B36" s="10" t="s">
        <v>306</v>
      </c>
      <c r="C36" s="10" t="s">
        <v>307</v>
      </c>
      <c r="D36" s="27">
        <v>750000</v>
      </c>
      <c r="E36" s="10">
        <v>4051.875</v>
      </c>
      <c r="F36" s="10">
        <v>1.1403658853918699</v>
      </c>
    </row>
    <row r="37" spans="1:6" x14ac:dyDescent="0.2">
      <c r="A37" s="10" t="s">
        <v>1350</v>
      </c>
      <c r="B37" s="10" t="s">
        <v>1351</v>
      </c>
      <c r="C37" s="10" t="s">
        <v>298</v>
      </c>
      <c r="D37" s="27">
        <v>1500000</v>
      </c>
      <c r="E37" s="10">
        <v>3990.75</v>
      </c>
      <c r="F37" s="10">
        <v>1.1231627720814696</v>
      </c>
    </row>
    <row r="38" spans="1:6" x14ac:dyDescent="0.2">
      <c r="A38" s="10" t="s">
        <v>332</v>
      </c>
      <c r="B38" s="10" t="s">
        <v>333</v>
      </c>
      <c r="C38" s="10" t="s">
        <v>334</v>
      </c>
      <c r="D38" s="27">
        <v>3057159</v>
      </c>
      <c r="E38" s="10">
        <v>3391.9179104999998</v>
      </c>
      <c r="F38" s="10">
        <v>0.95462655466515456</v>
      </c>
    </row>
    <row r="39" spans="1:6" x14ac:dyDescent="0.2">
      <c r="A39" s="10" t="s">
        <v>318</v>
      </c>
      <c r="B39" s="10" t="s">
        <v>319</v>
      </c>
      <c r="C39" s="10" t="s">
        <v>301</v>
      </c>
      <c r="D39" s="27">
        <v>920735</v>
      </c>
      <c r="E39" s="10">
        <v>3315.1063675</v>
      </c>
      <c r="F39" s="10">
        <v>0.93300859674653402</v>
      </c>
    </row>
    <row r="40" spans="1:6" x14ac:dyDescent="0.2">
      <c r="A40" s="10" t="s">
        <v>1352</v>
      </c>
      <c r="B40" s="10" t="s">
        <v>1353</v>
      </c>
      <c r="C40" s="10" t="s">
        <v>304</v>
      </c>
      <c r="D40" s="27">
        <v>546279</v>
      </c>
      <c r="E40" s="10">
        <v>3150.9372720000001</v>
      </c>
      <c r="F40" s="10">
        <v>0.88680459589659666</v>
      </c>
    </row>
    <row r="41" spans="1:6" x14ac:dyDescent="0.2">
      <c r="A41" s="10" t="s">
        <v>727</v>
      </c>
      <c r="B41" s="10" t="s">
        <v>726</v>
      </c>
      <c r="C41" s="10" t="s">
        <v>298</v>
      </c>
      <c r="D41" s="27">
        <v>638759</v>
      </c>
      <c r="E41" s="10">
        <v>3111.7144684999998</v>
      </c>
      <c r="F41" s="10">
        <v>0.87576567020396578</v>
      </c>
    </row>
    <row r="42" spans="1:6" x14ac:dyDescent="0.2">
      <c r="A42" s="10" t="s">
        <v>394</v>
      </c>
      <c r="B42" s="10" t="s">
        <v>395</v>
      </c>
      <c r="C42" s="10" t="s">
        <v>322</v>
      </c>
      <c r="D42" s="27">
        <v>1116044</v>
      </c>
      <c r="E42" s="10">
        <v>2959.190666</v>
      </c>
      <c r="F42" s="10">
        <v>0.83283913839307644</v>
      </c>
    </row>
    <row r="43" spans="1:6" x14ac:dyDescent="0.2">
      <c r="A43" s="10" t="s">
        <v>1354</v>
      </c>
      <c r="B43" s="10" t="s">
        <v>1355</v>
      </c>
      <c r="C43" s="10" t="s">
        <v>322</v>
      </c>
      <c r="D43" s="27">
        <v>163295</v>
      </c>
      <c r="E43" s="10">
        <v>2913.672685</v>
      </c>
      <c r="F43" s="10">
        <v>0.82002848833493902</v>
      </c>
    </row>
    <row r="44" spans="1:6" x14ac:dyDescent="0.2">
      <c r="A44" s="10" t="s">
        <v>325</v>
      </c>
      <c r="B44" s="10" t="s">
        <v>326</v>
      </c>
      <c r="C44" s="10" t="s">
        <v>298</v>
      </c>
      <c r="D44" s="27">
        <v>381779</v>
      </c>
      <c r="E44" s="10">
        <v>2843.2991025000001</v>
      </c>
      <c r="F44" s="10">
        <v>0.80022243984731056</v>
      </c>
    </row>
    <row r="45" spans="1:6" x14ac:dyDescent="0.2">
      <c r="A45" s="10" t="s">
        <v>1356</v>
      </c>
      <c r="B45" s="10" t="s">
        <v>1357</v>
      </c>
      <c r="C45" s="10" t="s">
        <v>388</v>
      </c>
      <c r="D45" s="27">
        <v>341490</v>
      </c>
      <c r="E45" s="10">
        <v>2750.5312050000002</v>
      </c>
      <c r="F45" s="10">
        <v>0.77411370116002876</v>
      </c>
    </row>
    <row r="46" spans="1:6" x14ac:dyDescent="0.2">
      <c r="A46" s="10" t="s">
        <v>339</v>
      </c>
      <c r="B46" s="10" t="s">
        <v>340</v>
      </c>
      <c r="C46" s="10" t="s">
        <v>284</v>
      </c>
      <c r="D46" s="27">
        <v>1446634</v>
      </c>
      <c r="E46" s="10">
        <v>2590.9214940000002</v>
      </c>
      <c r="F46" s="10">
        <v>0.72919290044390217</v>
      </c>
    </row>
    <row r="47" spans="1:6" x14ac:dyDescent="0.2">
      <c r="A47" s="10" t="s">
        <v>315</v>
      </c>
      <c r="B47" s="10" t="s">
        <v>316</v>
      </c>
      <c r="C47" s="10" t="s">
        <v>317</v>
      </c>
      <c r="D47" s="27">
        <v>919031</v>
      </c>
      <c r="E47" s="10">
        <v>2528.254281</v>
      </c>
      <c r="F47" s="10">
        <v>0.71155574435251578</v>
      </c>
    </row>
    <row r="48" spans="1:6" x14ac:dyDescent="0.2">
      <c r="A48" s="10" t="s">
        <v>311</v>
      </c>
      <c r="B48" s="10" t="s">
        <v>312</v>
      </c>
      <c r="C48" s="10" t="s">
        <v>304</v>
      </c>
      <c r="D48" s="27">
        <v>200000</v>
      </c>
      <c r="E48" s="10">
        <v>2460.8000000000002</v>
      </c>
      <c r="F48" s="10">
        <v>0.69257130853550841</v>
      </c>
    </row>
    <row r="49" spans="1:6" x14ac:dyDescent="0.2">
      <c r="A49" s="10" t="s">
        <v>1358</v>
      </c>
      <c r="B49" s="10" t="s">
        <v>1359</v>
      </c>
      <c r="C49" s="10" t="s">
        <v>278</v>
      </c>
      <c r="D49" s="27">
        <v>381063</v>
      </c>
      <c r="E49" s="10">
        <v>2367.3538874999999</v>
      </c>
      <c r="F49" s="10">
        <v>0.66627169198329717</v>
      </c>
    </row>
    <row r="50" spans="1:6" x14ac:dyDescent="0.2">
      <c r="A50" s="10" t="s">
        <v>383</v>
      </c>
      <c r="B50" s="10" t="s">
        <v>384</v>
      </c>
      <c r="C50" s="10" t="s">
        <v>385</v>
      </c>
      <c r="D50" s="27">
        <v>996633</v>
      </c>
      <c r="E50" s="10">
        <v>2361.0235769999999</v>
      </c>
      <c r="F50" s="10">
        <v>0.66449007973263841</v>
      </c>
    </row>
    <row r="51" spans="1:6" x14ac:dyDescent="0.2">
      <c r="A51" s="10" t="s">
        <v>381</v>
      </c>
      <c r="B51" s="10" t="s">
        <v>382</v>
      </c>
      <c r="C51" s="10" t="s">
        <v>723</v>
      </c>
      <c r="D51" s="27">
        <v>1823868</v>
      </c>
      <c r="E51" s="10">
        <v>2349.1419839999999</v>
      </c>
      <c r="F51" s="10">
        <v>0.66114610606086643</v>
      </c>
    </row>
    <row r="52" spans="1:6" x14ac:dyDescent="0.2">
      <c r="A52" s="10" t="s">
        <v>1360</v>
      </c>
      <c r="B52" s="10" t="s">
        <v>1361</v>
      </c>
      <c r="C52" s="10" t="s">
        <v>304</v>
      </c>
      <c r="D52" s="27">
        <v>648889</v>
      </c>
      <c r="E52" s="10">
        <v>2084.880357</v>
      </c>
      <c r="F52" s="10">
        <v>0.58677191034926357</v>
      </c>
    </row>
    <row r="53" spans="1:6" x14ac:dyDescent="0.2">
      <c r="A53" s="10" t="s">
        <v>1362</v>
      </c>
      <c r="B53" s="10" t="s">
        <v>1363</v>
      </c>
      <c r="C53" s="10" t="s">
        <v>278</v>
      </c>
      <c r="D53" s="27">
        <v>194447</v>
      </c>
      <c r="E53" s="10">
        <v>2052.5825319999999</v>
      </c>
      <c r="F53" s="10">
        <v>0.57768196117700221</v>
      </c>
    </row>
    <row r="54" spans="1:6" x14ac:dyDescent="0.2">
      <c r="A54" s="10" t="s">
        <v>725</v>
      </c>
      <c r="B54" s="10" t="s">
        <v>724</v>
      </c>
      <c r="C54" s="10" t="s">
        <v>281</v>
      </c>
      <c r="D54" s="27">
        <v>2624428</v>
      </c>
      <c r="E54" s="10">
        <v>2008.999634</v>
      </c>
      <c r="F54" s="10">
        <v>0.56541592383238681</v>
      </c>
    </row>
    <row r="55" spans="1:6" x14ac:dyDescent="0.2">
      <c r="A55" s="10" t="s">
        <v>302</v>
      </c>
      <c r="B55" s="10" t="s">
        <v>303</v>
      </c>
      <c r="C55" s="10" t="s">
        <v>304</v>
      </c>
      <c r="D55" s="27">
        <v>513020</v>
      </c>
      <c r="E55" s="10">
        <v>1950.5020400000001</v>
      </c>
      <c r="F55" s="10">
        <v>0.54895227167749461</v>
      </c>
    </row>
    <row r="56" spans="1:6" x14ac:dyDescent="0.2">
      <c r="A56" s="10" t="s">
        <v>1308</v>
      </c>
      <c r="B56" s="10" t="s">
        <v>1309</v>
      </c>
      <c r="C56" s="10" t="s">
        <v>388</v>
      </c>
      <c r="D56" s="27">
        <v>1695647</v>
      </c>
      <c r="E56" s="10">
        <v>1827.0596425000001</v>
      </c>
      <c r="F56" s="10">
        <v>0.51421045488403905</v>
      </c>
    </row>
    <row r="57" spans="1:6" x14ac:dyDescent="0.2">
      <c r="A57" s="10" t="s">
        <v>1364</v>
      </c>
      <c r="B57" s="10" t="s">
        <v>1365</v>
      </c>
      <c r="C57" s="10" t="s">
        <v>1329</v>
      </c>
      <c r="D57" s="27">
        <v>1774842</v>
      </c>
      <c r="E57" s="10">
        <v>1774.8420000000001</v>
      </c>
      <c r="F57" s="10">
        <v>0.49951424186596999</v>
      </c>
    </row>
    <row r="58" spans="1:6" x14ac:dyDescent="0.2">
      <c r="A58" s="10" t="s">
        <v>1323</v>
      </c>
      <c r="B58" s="10" t="s">
        <v>1324</v>
      </c>
      <c r="C58" s="10" t="s">
        <v>284</v>
      </c>
      <c r="D58" s="27">
        <v>1791828</v>
      </c>
      <c r="E58" s="10">
        <v>1750.6159560000001</v>
      </c>
      <c r="F58" s="10">
        <v>0.49269602706033006</v>
      </c>
    </row>
    <row r="59" spans="1:6" x14ac:dyDescent="0.2">
      <c r="A59" s="10" t="s">
        <v>1366</v>
      </c>
      <c r="B59" s="10" t="s">
        <v>1367</v>
      </c>
      <c r="C59" s="10" t="s">
        <v>388</v>
      </c>
      <c r="D59" s="27">
        <v>160000</v>
      </c>
      <c r="E59" s="10">
        <v>1718.4</v>
      </c>
      <c r="F59" s="10">
        <v>0.48362911922440577</v>
      </c>
    </row>
    <row r="60" spans="1:6" x14ac:dyDescent="0.2">
      <c r="A60" s="10" t="s">
        <v>323</v>
      </c>
      <c r="B60" s="10" t="s">
        <v>324</v>
      </c>
      <c r="C60" s="10" t="s">
        <v>284</v>
      </c>
      <c r="D60" s="27">
        <v>265282</v>
      </c>
      <c r="E60" s="10">
        <v>1444.8584129999999</v>
      </c>
      <c r="F60" s="10">
        <v>0.40664315740407514</v>
      </c>
    </row>
    <row r="61" spans="1:6" x14ac:dyDescent="0.2">
      <c r="A61" s="10" t="s">
        <v>733</v>
      </c>
      <c r="B61" s="10" t="s">
        <v>732</v>
      </c>
      <c r="C61" s="10" t="s">
        <v>284</v>
      </c>
      <c r="D61" s="27">
        <v>21647</v>
      </c>
      <c r="E61" s="10">
        <v>1432.2521079999999</v>
      </c>
      <c r="F61" s="10">
        <v>0.40309521968071366</v>
      </c>
    </row>
    <row r="62" spans="1:6" x14ac:dyDescent="0.2">
      <c r="A62" s="10" t="s">
        <v>386</v>
      </c>
      <c r="B62" s="10" t="s">
        <v>387</v>
      </c>
      <c r="C62" s="10" t="s">
        <v>388</v>
      </c>
      <c r="D62" s="27">
        <v>151273</v>
      </c>
      <c r="E62" s="10">
        <v>1210.637819</v>
      </c>
      <c r="F62" s="10">
        <v>0.34072375587914661</v>
      </c>
    </row>
    <row r="63" spans="1:6" x14ac:dyDescent="0.2">
      <c r="A63" s="11" t="s">
        <v>28</v>
      </c>
      <c r="B63" s="10"/>
      <c r="C63" s="10"/>
      <c r="D63" s="27"/>
      <c r="E63" s="11">
        <f>SUM(E8:E62)</f>
        <v>337126.30448799999</v>
      </c>
      <c r="F63" s="11">
        <f>SUM(F8:F62)</f>
        <v>94.88134177543661</v>
      </c>
    </row>
    <row r="64" spans="1:6" x14ac:dyDescent="0.2">
      <c r="A64" s="10"/>
      <c r="B64" s="10"/>
      <c r="C64" s="10"/>
      <c r="D64" s="27"/>
      <c r="E64" s="10"/>
      <c r="F64" s="10"/>
    </row>
    <row r="65" spans="1:6" x14ac:dyDescent="0.2">
      <c r="A65" s="11" t="s">
        <v>1368</v>
      </c>
      <c r="B65" s="10"/>
      <c r="C65" s="10"/>
      <c r="D65" s="27"/>
      <c r="E65" s="10"/>
      <c r="F65" s="10"/>
    </row>
    <row r="66" spans="1:6" x14ac:dyDescent="0.2">
      <c r="A66" s="10" t="s">
        <v>398</v>
      </c>
      <c r="B66" s="10" t="s">
        <v>399</v>
      </c>
      <c r="C66" s="60" t="s">
        <v>278</v>
      </c>
      <c r="D66" s="27">
        <v>30000</v>
      </c>
      <c r="E66" s="10">
        <v>3.0000000000000001E-3</v>
      </c>
      <c r="F66" s="10">
        <v>8.4432457965154644E-7</v>
      </c>
    </row>
    <row r="67" spans="1:6" x14ac:dyDescent="0.2">
      <c r="A67" s="10" t="s">
        <v>1369</v>
      </c>
      <c r="B67" s="10" t="s">
        <v>1370</v>
      </c>
      <c r="C67" s="60" t="s">
        <v>388</v>
      </c>
      <c r="D67" s="27">
        <v>3500</v>
      </c>
      <c r="E67" s="10">
        <v>3.5E-4</v>
      </c>
      <c r="F67" s="10">
        <v>9.8504534292680401E-8</v>
      </c>
    </row>
    <row r="68" spans="1:6" x14ac:dyDescent="0.2">
      <c r="A68" s="60" t="s">
        <v>401</v>
      </c>
      <c r="B68" s="10" t="s">
        <v>402</v>
      </c>
      <c r="C68" s="60" t="s">
        <v>388</v>
      </c>
      <c r="D68" s="27">
        <v>2900</v>
      </c>
      <c r="E68" s="10">
        <v>2.9E-4</v>
      </c>
      <c r="F68" s="10">
        <v>8.1618042699649483E-8</v>
      </c>
    </row>
    <row r="69" spans="1:6" x14ac:dyDescent="0.2">
      <c r="A69" s="11" t="s">
        <v>28</v>
      </c>
      <c r="B69" s="10"/>
      <c r="C69" s="10"/>
      <c r="D69" s="27"/>
      <c r="E69" s="11">
        <f>SUM(E66:E68)</f>
        <v>3.64E-3</v>
      </c>
      <c r="F69" s="11">
        <f>SUM(F66:F68)</f>
        <v>1.0244471566438764E-6</v>
      </c>
    </row>
    <row r="70" spans="1:6" x14ac:dyDescent="0.2">
      <c r="A70" s="10"/>
      <c r="B70" s="10"/>
      <c r="C70" s="10"/>
      <c r="D70" s="27"/>
      <c r="E70" s="10"/>
      <c r="F70" s="10"/>
    </row>
    <row r="71" spans="1:6" x14ac:dyDescent="0.2">
      <c r="A71" s="11" t="s">
        <v>28</v>
      </c>
      <c r="B71" s="10"/>
      <c r="C71" s="10"/>
      <c r="D71" s="27"/>
      <c r="E71" s="11">
        <f>E63+E69</f>
        <v>337126.308128</v>
      </c>
      <c r="F71" s="11">
        <f>F63+F69</f>
        <v>94.881342799883768</v>
      </c>
    </row>
    <row r="72" spans="1:6" x14ac:dyDescent="0.2">
      <c r="A72" s="10"/>
      <c r="B72" s="10"/>
      <c r="C72" s="10"/>
      <c r="D72" s="27"/>
      <c r="E72" s="10"/>
      <c r="F72" s="10"/>
    </row>
    <row r="73" spans="1:6" x14ac:dyDescent="0.2">
      <c r="A73" s="11" t="s">
        <v>35</v>
      </c>
      <c r="B73" s="10"/>
      <c r="C73" s="10"/>
      <c r="D73" s="27"/>
      <c r="E73" s="11">
        <v>18187.284807799999</v>
      </c>
      <c r="F73" s="11">
        <v>5.12</v>
      </c>
    </row>
    <row r="74" spans="1:6" x14ac:dyDescent="0.2">
      <c r="A74" s="10"/>
      <c r="B74" s="10"/>
      <c r="C74" s="10"/>
      <c r="D74" s="27"/>
      <c r="E74" s="10"/>
      <c r="F74" s="10"/>
    </row>
    <row r="75" spans="1:6" x14ac:dyDescent="0.2">
      <c r="A75" s="13" t="s">
        <v>36</v>
      </c>
      <c r="B75" s="7"/>
      <c r="C75" s="7"/>
      <c r="D75" s="58"/>
      <c r="E75" s="13">
        <f>E71+E73</f>
        <v>355313.59293580003</v>
      </c>
      <c r="F75" s="13">
        <f>F71+F73</f>
        <v>100.00134279988377</v>
      </c>
    </row>
    <row r="77" spans="1:6" x14ac:dyDescent="0.2">
      <c r="A77" s="17" t="s">
        <v>38</v>
      </c>
    </row>
    <row r="78" spans="1:6" x14ac:dyDescent="0.2">
      <c r="A78" s="17" t="s">
        <v>39</v>
      </c>
    </row>
    <row r="79" spans="1:6" x14ac:dyDescent="0.2">
      <c r="A79" s="17" t="s">
        <v>40</v>
      </c>
    </row>
    <row r="80" spans="1:6" x14ac:dyDescent="0.2">
      <c r="A80" s="2" t="s">
        <v>710</v>
      </c>
      <c r="B80" s="14">
        <v>47.028599999999997</v>
      </c>
    </row>
    <row r="81" spans="1:2" x14ac:dyDescent="0.2">
      <c r="A81" s="2" t="s">
        <v>709</v>
      </c>
      <c r="B81" s="14">
        <v>587.08799999999997</v>
      </c>
    </row>
    <row r="82" spans="1:2" x14ac:dyDescent="0.2">
      <c r="A82" s="2" t="s">
        <v>706</v>
      </c>
      <c r="B82" s="14">
        <v>44.387099999999997</v>
      </c>
    </row>
    <row r="83" spans="1:2" x14ac:dyDescent="0.2">
      <c r="A83" s="2" t="s">
        <v>705</v>
      </c>
      <c r="B83" s="14">
        <v>560.77700000000004</v>
      </c>
    </row>
    <row r="85" spans="1:2" x14ac:dyDescent="0.2">
      <c r="A85" s="17" t="s">
        <v>41</v>
      </c>
    </row>
    <row r="86" spans="1:2" x14ac:dyDescent="0.2">
      <c r="A86" s="2" t="s">
        <v>710</v>
      </c>
      <c r="B86" s="14">
        <v>44.189</v>
      </c>
    </row>
    <row r="87" spans="1:2" x14ac:dyDescent="0.2">
      <c r="A87" s="2" t="s">
        <v>709</v>
      </c>
      <c r="B87" s="14">
        <v>551.6454</v>
      </c>
    </row>
    <row r="88" spans="1:2" x14ac:dyDescent="0.2">
      <c r="A88" s="2" t="s">
        <v>706</v>
      </c>
      <c r="B88" s="14">
        <v>41.507399999999997</v>
      </c>
    </row>
    <row r="89" spans="1:2" x14ac:dyDescent="0.2">
      <c r="A89" s="2" t="s">
        <v>705</v>
      </c>
      <c r="B89" s="14">
        <v>524.3954</v>
      </c>
    </row>
    <row r="91" spans="1:2" x14ac:dyDescent="0.2">
      <c r="A91" s="17" t="s">
        <v>46</v>
      </c>
      <c r="B91" s="21" t="s">
        <v>47</v>
      </c>
    </row>
    <row r="93" spans="1:2" x14ac:dyDescent="0.2">
      <c r="A93" s="17" t="s">
        <v>1342</v>
      </c>
      <c r="B93" s="20">
        <v>0.10603131184089364</v>
      </c>
    </row>
  </sheetData>
  <mergeCells count="1">
    <mergeCell ref="A1:F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9.8554687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ht="15" customHeight="1" x14ac:dyDescent="0.2">
      <c r="A1" s="52" t="s">
        <v>567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115</v>
      </c>
      <c r="B8" s="10" t="s">
        <v>824</v>
      </c>
      <c r="C8" s="9" t="s">
        <v>116</v>
      </c>
      <c r="D8" s="9">
        <v>5230</v>
      </c>
      <c r="E8" s="10">
        <v>52248.275300000001</v>
      </c>
      <c r="F8" s="10">
        <v>4.5458185206270798</v>
      </c>
    </row>
    <row r="9" spans="1:6" x14ac:dyDescent="0.2">
      <c r="A9" s="9" t="s">
        <v>122</v>
      </c>
      <c r="B9" s="10" t="s">
        <v>1067</v>
      </c>
      <c r="C9" s="9" t="s">
        <v>19</v>
      </c>
      <c r="D9" s="9">
        <v>3523</v>
      </c>
      <c r="E9" s="10">
        <v>33777.889860000003</v>
      </c>
      <c r="F9" s="10">
        <v>2.93881772042511</v>
      </c>
    </row>
    <row r="10" spans="1:6" x14ac:dyDescent="0.2">
      <c r="A10" s="9" t="s">
        <v>117</v>
      </c>
      <c r="B10" s="10" t="s">
        <v>823</v>
      </c>
      <c r="C10" s="9" t="s">
        <v>97</v>
      </c>
      <c r="D10" s="9">
        <v>3150</v>
      </c>
      <c r="E10" s="10">
        <v>31031.091</v>
      </c>
      <c r="F10" s="10">
        <v>2.6998347289573501</v>
      </c>
    </row>
    <row r="11" spans="1:6" x14ac:dyDescent="0.2">
      <c r="A11" s="9" t="s">
        <v>158</v>
      </c>
      <c r="B11" s="10" t="s">
        <v>1007</v>
      </c>
      <c r="C11" s="9" t="s">
        <v>149</v>
      </c>
      <c r="D11" s="9">
        <v>3100</v>
      </c>
      <c r="E11" s="10">
        <v>30053.724999999999</v>
      </c>
      <c r="F11" s="10">
        <v>2.6147997983549298</v>
      </c>
    </row>
    <row r="12" spans="1:6" x14ac:dyDescent="0.2">
      <c r="A12" s="9" t="s">
        <v>120</v>
      </c>
      <c r="B12" s="10" t="s">
        <v>1068</v>
      </c>
      <c r="C12" s="9" t="s">
        <v>121</v>
      </c>
      <c r="D12" s="9">
        <v>2770</v>
      </c>
      <c r="E12" s="10">
        <v>27461.392199999998</v>
      </c>
      <c r="F12" s="10">
        <v>2.3892560002830199</v>
      </c>
    </row>
    <row r="13" spans="1:6" x14ac:dyDescent="0.2">
      <c r="A13" s="9" t="s">
        <v>518</v>
      </c>
      <c r="B13" s="10" t="s">
        <v>1069</v>
      </c>
      <c r="C13" s="9" t="s">
        <v>119</v>
      </c>
      <c r="D13" s="9">
        <v>2500</v>
      </c>
      <c r="E13" s="10">
        <v>24854.174999999999</v>
      </c>
      <c r="F13" s="10">
        <v>2.1624171971453898</v>
      </c>
    </row>
    <row r="14" spans="1:6" x14ac:dyDescent="0.2">
      <c r="A14" s="9" t="s">
        <v>519</v>
      </c>
      <c r="B14" s="10" t="s">
        <v>1070</v>
      </c>
      <c r="C14" s="9" t="s">
        <v>119</v>
      </c>
      <c r="D14" s="9">
        <v>2500</v>
      </c>
      <c r="E14" s="10">
        <v>24835.599999999999</v>
      </c>
      <c r="F14" s="10">
        <v>2.16080109444083</v>
      </c>
    </row>
    <row r="15" spans="1:6" x14ac:dyDescent="0.2">
      <c r="A15" s="9" t="s">
        <v>137</v>
      </c>
      <c r="B15" s="10" t="s">
        <v>843</v>
      </c>
      <c r="C15" s="9" t="s">
        <v>97</v>
      </c>
      <c r="D15" s="9">
        <v>2500</v>
      </c>
      <c r="E15" s="10">
        <v>24593.599999999999</v>
      </c>
      <c r="F15" s="10">
        <v>2.1397460820854</v>
      </c>
    </row>
    <row r="16" spans="1:6" x14ac:dyDescent="0.2">
      <c r="A16" s="9" t="s">
        <v>71</v>
      </c>
      <c r="B16" s="10" t="s">
        <v>830</v>
      </c>
      <c r="C16" s="9" t="s">
        <v>68</v>
      </c>
      <c r="D16" s="9">
        <v>2150</v>
      </c>
      <c r="E16" s="10">
        <v>20338.699000000001</v>
      </c>
      <c r="F16" s="10">
        <v>1.76955189561366</v>
      </c>
    </row>
    <row r="17" spans="1:6" x14ac:dyDescent="0.2">
      <c r="A17" s="9" t="s">
        <v>427</v>
      </c>
      <c r="B17" s="10" t="s">
        <v>1071</v>
      </c>
      <c r="C17" s="9" t="s">
        <v>128</v>
      </c>
      <c r="D17" s="9">
        <v>1600</v>
      </c>
      <c r="E17" s="10">
        <v>15738.272000000001</v>
      </c>
      <c r="F17" s="10">
        <v>1.3692955017075299</v>
      </c>
    </row>
    <row r="18" spans="1:6" x14ac:dyDescent="0.2">
      <c r="A18" s="9" t="s">
        <v>24</v>
      </c>
      <c r="B18" s="10" t="s">
        <v>1072</v>
      </c>
      <c r="C18" s="9" t="s">
        <v>25</v>
      </c>
      <c r="D18" s="9">
        <v>1615</v>
      </c>
      <c r="E18" s="10">
        <v>15471.32855</v>
      </c>
      <c r="F18" s="10">
        <v>1.3460703048564799</v>
      </c>
    </row>
    <row r="19" spans="1:6" x14ac:dyDescent="0.2">
      <c r="A19" s="9" t="s">
        <v>131</v>
      </c>
      <c r="B19" s="10" t="s">
        <v>1073</v>
      </c>
      <c r="C19" s="9" t="s">
        <v>132</v>
      </c>
      <c r="D19" s="9">
        <v>130</v>
      </c>
      <c r="E19" s="10">
        <v>14767.245999999999</v>
      </c>
      <c r="F19" s="10">
        <v>1.2848121776271599</v>
      </c>
    </row>
    <row r="20" spans="1:6" x14ac:dyDescent="0.2">
      <c r="A20" s="9" t="s">
        <v>153</v>
      </c>
      <c r="B20" s="10" t="s">
        <v>1074</v>
      </c>
      <c r="C20" s="9" t="s">
        <v>149</v>
      </c>
      <c r="D20" s="9">
        <v>1330</v>
      </c>
      <c r="E20" s="10">
        <v>13736.9715</v>
      </c>
      <c r="F20" s="10">
        <v>1.1951739861933099</v>
      </c>
    </row>
    <row r="21" spans="1:6" x14ac:dyDescent="0.2">
      <c r="A21" s="9" t="s">
        <v>13</v>
      </c>
      <c r="B21" s="10" t="s">
        <v>1075</v>
      </c>
      <c r="C21" s="9" t="s">
        <v>14</v>
      </c>
      <c r="D21" s="9">
        <v>1250</v>
      </c>
      <c r="E21" s="10">
        <v>12426.875</v>
      </c>
      <c r="F21" s="10">
        <v>1.08119011018374</v>
      </c>
    </row>
    <row r="22" spans="1:6" x14ac:dyDescent="0.2">
      <c r="A22" s="9" t="s">
        <v>520</v>
      </c>
      <c r="B22" s="10" t="s">
        <v>1076</v>
      </c>
      <c r="C22" s="9" t="s">
        <v>147</v>
      </c>
      <c r="D22" s="9">
        <v>12500</v>
      </c>
      <c r="E22" s="10">
        <v>12275.725</v>
      </c>
      <c r="F22" s="10">
        <v>1.0680394278799299</v>
      </c>
    </row>
    <row r="23" spans="1:6" x14ac:dyDescent="0.2">
      <c r="A23" s="9" t="s">
        <v>161</v>
      </c>
      <c r="B23" s="10" t="s">
        <v>846</v>
      </c>
      <c r="C23" s="9" t="s">
        <v>119</v>
      </c>
      <c r="D23" s="9">
        <v>999</v>
      </c>
      <c r="E23" s="10">
        <v>10011.048930000001</v>
      </c>
      <c r="F23" s="10">
        <v>0.87100313600012602</v>
      </c>
    </row>
    <row r="24" spans="1:6" x14ac:dyDescent="0.2">
      <c r="A24" s="9" t="s">
        <v>148</v>
      </c>
      <c r="B24" s="10" t="s">
        <v>1077</v>
      </c>
      <c r="C24" s="9" t="s">
        <v>149</v>
      </c>
      <c r="D24" s="9">
        <v>1000</v>
      </c>
      <c r="E24" s="10">
        <v>9712.65</v>
      </c>
      <c r="F24" s="10">
        <v>0.84504118080178203</v>
      </c>
    </row>
    <row r="25" spans="1:6" x14ac:dyDescent="0.2">
      <c r="A25" s="9" t="s">
        <v>67</v>
      </c>
      <c r="B25" s="10" t="s">
        <v>1078</v>
      </c>
      <c r="C25" s="9" t="s">
        <v>68</v>
      </c>
      <c r="D25" s="9">
        <v>922</v>
      </c>
      <c r="E25" s="10">
        <v>9223.3929599999992</v>
      </c>
      <c r="F25" s="10">
        <v>0.80247377161920197</v>
      </c>
    </row>
    <row r="26" spans="1:6" x14ac:dyDescent="0.2">
      <c r="A26" s="9" t="s">
        <v>143</v>
      </c>
      <c r="B26" s="10" t="s">
        <v>835</v>
      </c>
      <c r="C26" s="9" t="s">
        <v>119</v>
      </c>
      <c r="D26" s="9">
        <v>879</v>
      </c>
      <c r="E26" s="10">
        <v>8804.9605800000008</v>
      </c>
      <c r="F26" s="10">
        <v>0.76606840413649702</v>
      </c>
    </row>
    <row r="27" spans="1:6" x14ac:dyDescent="0.2">
      <c r="A27" s="9" t="s">
        <v>521</v>
      </c>
      <c r="B27" s="10" t="s">
        <v>839</v>
      </c>
      <c r="C27" s="9" t="s">
        <v>147</v>
      </c>
      <c r="D27" s="9">
        <v>8500</v>
      </c>
      <c r="E27" s="10">
        <v>8349.5755000000008</v>
      </c>
      <c r="F27" s="10">
        <v>0.72644799717004505</v>
      </c>
    </row>
    <row r="28" spans="1:6" x14ac:dyDescent="0.2">
      <c r="A28" s="9" t="s">
        <v>50</v>
      </c>
      <c r="B28" s="10" t="s">
        <v>879</v>
      </c>
      <c r="C28" s="9" t="s">
        <v>9</v>
      </c>
      <c r="D28" s="9">
        <v>811</v>
      </c>
      <c r="E28" s="10">
        <v>8301.1040400000002</v>
      </c>
      <c r="F28" s="10">
        <v>0.72223077738001995</v>
      </c>
    </row>
    <row r="29" spans="1:6" x14ac:dyDescent="0.2">
      <c r="A29" s="9" t="s">
        <v>170</v>
      </c>
      <c r="B29" s="10" t="s">
        <v>1079</v>
      </c>
      <c r="C29" s="9" t="s">
        <v>119</v>
      </c>
      <c r="D29" s="9">
        <v>822</v>
      </c>
      <c r="E29" s="10">
        <v>8244.2654399999992</v>
      </c>
      <c r="F29" s="10">
        <v>0.71728558140784704</v>
      </c>
    </row>
    <row r="30" spans="1:6" x14ac:dyDescent="0.2">
      <c r="A30" s="9" t="s">
        <v>171</v>
      </c>
      <c r="B30" s="10" t="s">
        <v>1080</v>
      </c>
      <c r="C30" s="9" t="s">
        <v>119</v>
      </c>
      <c r="D30" s="9">
        <v>822</v>
      </c>
      <c r="E30" s="10">
        <v>8241.1418400000002</v>
      </c>
      <c r="F30" s="10">
        <v>0.71701381514093199</v>
      </c>
    </row>
    <row r="31" spans="1:6" x14ac:dyDescent="0.2">
      <c r="A31" s="9" t="s">
        <v>162</v>
      </c>
      <c r="B31" s="10" t="s">
        <v>1081</v>
      </c>
      <c r="C31" s="9" t="s">
        <v>119</v>
      </c>
      <c r="D31" s="9">
        <v>754</v>
      </c>
      <c r="E31" s="10">
        <v>7565.2137599999996</v>
      </c>
      <c r="F31" s="10">
        <v>0.65820524457983098</v>
      </c>
    </row>
    <row r="32" spans="1:6" x14ac:dyDescent="0.2">
      <c r="A32" s="9" t="s">
        <v>522</v>
      </c>
      <c r="B32" s="10" t="s">
        <v>1082</v>
      </c>
      <c r="C32" s="9" t="s">
        <v>105</v>
      </c>
      <c r="D32" s="9">
        <v>690</v>
      </c>
      <c r="E32" s="10">
        <v>6774.4062000000004</v>
      </c>
      <c r="F32" s="10">
        <v>0.58940167868490201</v>
      </c>
    </row>
    <row r="33" spans="1:6" x14ac:dyDescent="0.2">
      <c r="A33" s="9" t="s">
        <v>419</v>
      </c>
      <c r="B33" s="10" t="s">
        <v>980</v>
      </c>
      <c r="C33" s="9" t="s">
        <v>119</v>
      </c>
      <c r="D33" s="9">
        <v>650</v>
      </c>
      <c r="E33" s="10">
        <v>6509.9645</v>
      </c>
      <c r="F33" s="10">
        <v>0.56639414454939496</v>
      </c>
    </row>
    <row r="34" spans="1:6" x14ac:dyDescent="0.2">
      <c r="A34" s="9" t="s">
        <v>168</v>
      </c>
      <c r="B34" s="10" t="s">
        <v>838</v>
      </c>
      <c r="C34" s="9" t="s">
        <v>19</v>
      </c>
      <c r="D34" s="9">
        <v>629</v>
      </c>
      <c r="E34" s="10">
        <v>5985.9099500000002</v>
      </c>
      <c r="F34" s="10">
        <v>0.52079920642884703</v>
      </c>
    </row>
    <row r="35" spans="1:6" x14ac:dyDescent="0.2">
      <c r="A35" s="9" t="s">
        <v>169</v>
      </c>
      <c r="B35" s="10" t="s">
        <v>1083</v>
      </c>
      <c r="C35" s="9" t="s">
        <v>147</v>
      </c>
      <c r="D35" s="9">
        <v>6000</v>
      </c>
      <c r="E35" s="10">
        <v>5903.8019999999997</v>
      </c>
      <c r="F35" s="10">
        <v>0.51365547129773304</v>
      </c>
    </row>
    <row r="36" spans="1:6" x14ac:dyDescent="0.2">
      <c r="A36" s="9" t="s">
        <v>231</v>
      </c>
      <c r="B36" s="10" t="s">
        <v>828</v>
      </c>
      <c r="C36" s="9" t="s">
        <v>132</v>
      </c>
      <c r="D36" s="9">
        <v>50</v>
      </c>
      <c r="E36" s="10">
        <v>5717.29</v>
      </c>
      <c r="F36" s="10">
        <v>0.49742814706452099</v>
      </c>
    </row>
    <row r="37" spans="1:6" x14ac:dyDescent="0.2">
      <c r="A37" s="9" t="s">
        <v>156</v>
      </c>
      <c r="B37" s="10" t="s">
        <v>842</v>
      </c>
      <c r="C37" s="9" t="s">
        <v>157</v>
      </c>
      <c r="D37" s="9">
        <v>550</v>
      </c>
      <c r="E37" s="10">
        <v>5474.7494999999999</v>
      </c>
      <c r="F37" s="10">
        <v>0.47632610894801802</v>
      </c>
    </row>
    <row r="38" spans="1:6" x14ac:dyDescent="0.2">
      <c r="A38" s="9" t="s">
        <v>523</v>
      </c>
      <c r="B38" s="10" t="s">
        <v>1084</v>
      </c>
      <c r="C38" s="9" t="s">
        <v>25</v>
      </c>
      <c r="D38" s="9">
        <v>500</v>
      </c>
      <c r="E38" s="10">
        <v>5138.7700000000004</v>
      </c>
      <c r="F38" s="10">
        <v>0.44709448694936799</v>
      </c>
    </row>
    <row r="39" spans="1:6" x14ac:dyDescent="0.2">
      <c r="A39" s="9" t="s">
        <v>234</v>
      </c>
      <c r="B39" s="10" t="s">
        <v>1085</v>
      </c>
      <c r="C39" s="9" t="s">
        <v>25</v>
      </c>
      <c r="D39" s="9">
        <v>500</v>
      </c>
      <c r="E39" s="10">
        <v>5082.3549999999996</v>
      </c>
      <c r="F39" s="10">
        <v>0.442186145949236</v>
      </c>
    </row>
    <row r="40" spans="1:6" x14ac:dyDescent="0.2">
      <c r="A40" s="9" t="s">
        <v>155</v>
      </c>
      <c r="B40" s="10" t="s">
        <v>1086</v>
      </c>
      <c r="C40" s="9" t="s">
        <v>128</v>
      </c>
      <c r="D40" s="9">
        <v>10</v>
      </c>
      <c r="E40" s="10">
        <v>5062.3149999999996</v>
      </c>
      <c r="F40" s="10">
        <v>0.44044258211616499</v>
      </c>
    </row>
    <row r="41" spans="1:6" x14ac:dyDescent="0.2">
      <c r="A41" s="9" t="s">
        <v>126</v>
      </c>
      <c r="B41" s="10" t="s">
        <v>834</v>
      </c>
      <c r="C41" s="9" t="s">
        <v>68</v>
      </c>
      <c r="D41" s="9">
        <v>490</v>
      </c>
      <c r="E41" s="10">
        <v>5059.5880999999999</v>
      </c>
      <c r="F41" s="10">
        <v>0.44020533040875998</v>
      </c>
    </row>
    <row r="42" spans="1:6" x14ac:dyDescent="0.2">
      <c r="A42" s="9" t="s">
        <v>524</v>
      </c>
      <c r="B42" s="10" t="s">
        <v>1087</v>
      </c>
      <c r="C42" s="9" t="s">
        <v>128</v>
      </c>
      <c r="D42" s="9">
        <v>500</v>
      </c>
      <c r="E42" s="10">
        <v>4973.4399999999996</v>
      </c>
      <c r="F42" s="10">
        <v>0.43271008532653998</v>
      </c>
    </row>
    <row r="43" spans="1:6" x14ac:dyDescent="0.2">
      <c r="A43" s="9" t="s">
        <v>163</v>
      </c>
      <c r="B43" s="10" t="s">
        <v>1088</v>
      </c>
      <c r="C43" s="9" t="s">
        <v>136</v>
      </c>
      <c r="D43" s="9">
        <v>500</v>
      </c>
      <c r="E43" s="10">
        <v>4971.46</v>
      </c>
      <c r="F43" s="10">
        <v>0.43253781704363198</v>
      </c>
    </row>
    <row r="44" spans="1:6" x14ac:dyDescent="0.2">
      <c r="A44" s="9" t="s">
        <v>240</v>
      </c>
      <c r="B44" s="10" t="s">
        <v>1089</v>
      </c>
      <c r="C44" s="9" t="s">
        <v>166</v>
      </c>
      <c r="D44" s="9">
        <v>500</v>
      </c>
      <c r="E44" s="10">
        <v>4967.4049999999997</v>
      </c>
      <c r="F44" s="10">
        <v>0.43218501508040302</v>
      </c>
    </row>
    <row r="45" spans="1:6" x14ac:dyDescent="0.2">
      <c r="A45" s="9" t="s">
        <v>165</v>
      </c>
      <c r="B45" s="10" t="s">
        <v>1089</v>
      </c>
      <c r="C45" s="9" t="s">
        <v>166</v>
      </c>
      <c r="D45" s="9">
        <v>500</v>
      </c>
      <c r="E45" s="10">
        <v>4931.7749999999996</v>
      </c>
      <c r="F45" s="10">
        <v>0.42908505602989</v>
      </c>
    </row>
    <row r="46" spans="1:6" x14ac:dyDescent="0.2">
      <c r="A46" s="9" t="s">
        <v>167</v>
      </c>
      <c r="B46" s="10" t="s">
        <v>1090</v>
      </c>
      <c r="C46" s="9" t="s">
        <v>128</v>
      </c>
      <c r="D46" s="9">
        <v>500</v>
      </c>
      <c r="E46" s="10">
        <v>4914.2349999999997</v>
      </c>
      <c r="F46" s="10">
        <v>0.42755900265503699</v>
      </c>
    </row>
    <row r="47" spans="1:6" x14ac:dyDescent="0.2">
      <c r="A47" s="9" t="s">
        <v>525</v>
      </c>
      <c r="B47" s="10" t="s">
        <v>840</v>
      </c>
      <c r="C47" s="9" t="s">
        <v>166</v>
      </c>
      <c r="D47" s="9">
        <v>500</v>
      </c>
      <c r="E47" s="10">
        <v>4880</v>
      </c>
      <c r="F47" s="10">
        <v>0.424580414440209</v>
      </c>
    </row>
    <row r="48" spans="1:6" x14ac:dyDescent="0.2">
      <c r="A48" s="9" t="s">
        <v>118</v>
      </c>
      <c r="B48" s="10" t="s">
        <v>1091</v>
      </c>
      <c r="C48" s="9" t="s">
        <v>119</v>
      </c>
      <c r="D48" s="9">
        <v>450</v>
      </c>
      <c r="E48" s="10">
        <v>4467.4605000000001</v>
      </c>
      <c r="F48" s="10">
        <v>0.388687752169112</v>
      </c>
    </row>
    <row r="49" spans="1:6" x14ac:dyDescent="0.2">
      <c r="A49" s="9" t="s">
        <v>177</v>
      </c>
      <c r="B49" s="10" t="s">
        <v>1092</v>
      </c>
      <c r="C49" s="9" t="s">
        <v>14</v>
      </c>
      <c r="D49" s="9">
        <v>370</v>
      </c>
      <c r="E49" s="10">
        <v>3795.5155</v>
      </c>
      <c r="F49" s="10">
        <v>0.33022572623037699</v>
      </c>
    </row>
    <row r="50" spans="1:6" x14ac:dyDescent="0.2">
      <c r="A50" s="9" t="s">
        <v>526</v>
      </c>
      <c r="B50" s="10" t="s">
        <v>849</v>
      </c>
      <c r="C50" s="9" t="s">
        <v>121</v>
      </c>
      <c r="D50" s="9">
        <v>390000</v>
      </c>
      <c r="E50" s="10">
        <v>3747.0068999999999</v>
      </c>
      <c r="F50" s="10">
        <v>0.326005275104984</v>
      </c>
    </row>
    <row r="51" spans="1:6" x14ac:dyDescent="0.2">
      <c r="A51" s="9" t="s">
        <v>160</v>
      </c>
      <c r="B51" s="10" t="s">
        <v>1093</v>
      </c>
      <c r="C51" s="9" t="s">
        <v>119</v>
      </c>
      <c r="D51" s="9">
        <v>350</v>
      </c>
      <c r="E51" s="10">
        <v>3475.6120000000001</v>
      </c>
      <c r="F51" s="10">
        <v>0.30239278348224702</v>
      </c>
    </row>
    <row r="52" spans="1:6" x14ac:dyDescent="0.2">
      <c r="A52" s="9" t="s">
        <v>242</v>
      </c>
      <c r="B52" s="10" t="s">
        <v>1094</v>
      </c>
      <c r="C52" s="9" t="s">
        <v>121</v>
      </c>
      <c r="D52" s="9">
        <v>350</v>
      </c>
      <c r="E52" s="10">
        <v>3432.0509999999999</v>
      </c>
      <c r="F52" s="10">
        <v>0.29860279425408498</v>
      </c>
    </row>
    <row r="53" spans="1:6" x14ac:dyDescent="0.2">
      <c r="A53" s="9" t="s">
        <v>527</v>
      </c>
      <c r="B53" s="10" t="s">
        <v>840</v>
      </c>
      <c r="C53" s="9" t="s">
        <v>166</v>
      </c>
      <c r="D53" s="9">
        <v>350</v>
      </c>
      <c r="E53" s="10">
        <v>3416</v>
      </c>
      <c r="F53" s="10">
        <v>0.29720629010814598</v>
      </c>
    </row>
    <row r="54" spans="1:6" x14ac:dyDescent="0.2">
      <c r="A54" s="9" t="s">
        <v>172</v>
      </c>
      <c r="B54" s="10" t="s">
        <v>1095</v>
      </c>
      <c r="C54" s="9" t="s">
        <v>19</v>
      </c>
      <c r="D54" s="9">
        <v>340</v>
      </c>
      <c r="E54" s="10">
        <v>3410.0708</v>
      </c>
      <c r="F54" s="10">
        <v>0.29669042490460201</v>
      </c>
    </row>
    <row r="55" spans="1:6" x14ac:dyDescent="0.2">
      <c r="A55" s="9" t="s">
        <v>51</v>
      </c>
      <c r="B55" s="10" t="s">
        <v>1258</v>
      </c>
      <c r="C55" s="9" t="s">
        <v>52</v>
      </c>
      <c r="D55" s="9">
        <v>350</v>
      </c>
      <c r="E55" s="10">
        <v>3407.6244999999999</v>
      </c>
      <c r="F55" s="10">
        <v>0.29647758657102702</v>
      </c>
    </row>
    <row r="56" spans="1:6" x14ac:dyDescent="0.2">
      <c r="A56" s="9" t="s">
        <v>246</v>
      </c>
      <c r="B56" s="10" t="s">
        <v>850</v>
      </c>
      <c r="C56" s="9" t="s">
        <v>19</v>
      </c>
      <c r="D56" s="9">
        <v>300</v>
      </c>
      <c r="E56" s="10">
        <v>3019.509</v>
      </c>
      <c r="F56" s="10">
        <v>0.262709914472529</v>
      </c>
    </row>
    <row r="57" spans="1:6" x14ac:dyDescent="0.2">
      <c r="A57" s="9" t="s">
        <v>72</v>
      </c>
      <c r="B57" s="10" t="s">
        <v>992</v>
      </c>
      <c r="C57" s="9" t="s">
        <v>25</v>
      </c>
      <c r="D57" s="9">
        <v>280</v>
      </c>
      <c r="E57" s="10">
        <v>2855.8096</v>
      </c>
      <c r="F57" s="10">
        <v>0.24846738187096901</v>
      </c>
    </row>
    <row r="58" spans="1:6" x14ac:dyDescent="0.2">
      <c r="A58" s="9" t="s">
        <v>180</v>
      </c>
      <c r="B58" s="10" t="s">
        <v>1096</v>
      </c>
      <c r="C58" s="9" t="s">
        <v>181</v>
      </c>
      <c r="D58" s="9">
        <v>300</v>
      </c>
      <c r="E58" s="10">
        <v>2837.5650000000001</v>
      </c>
      <c r="F58" s="10">
        <v>0.24688002534857201</v>
      </c>
    </row>
    <row r="59" spans="1:6" x14ac:dyDescent="0.2">
      <c r="A59" s="9" t="s">
        <v>528</v>
      </c>
      <c r="B59" s="10" t="s">
        <v>1097</v>
      </c>
      <c r="C59" s="9" t="s">
        <v>99</v>
      </c>
      <c r="D59" s="9">
        <v>272</v>
      </c>
      <c r="E59" s="10">
        <v>2678.0711999999999</v>
      </c>
      <c r="F59" s="10">
        <v>0.23300339754024399</v>
      </c>
    </row>
    <row r="60" spans="1:6" x14ac:dyDescent="0.2">
      <c r="A60" s="9" t="s">
        <v>127</v>
      </c>
      <c r="B60" s="10" t="s">
        <v>836</v>
      </c>
      <c r="C60" s="9" t="s">
        <v>128</v>
      </c>
      <c r="D60" s="9">
        <v>5</v>
      </c>
      <c r="E60" s="10">
        <v>2563.5124999999998</v>
      </c>
      <c r="F60" s="10">
        <v>0.22303631140833099</v>
      </c>
    </row>
    <row r="61" spans="1:6" x14ac:dyDescent="0.2">
      <c r="A61" s="9" t="s">
        <v>239</v>
      </c>
      <c r="B61" s="10" t="s">
        <v>1098</v>
      </c>
      <c r="C61" s="9" t="s">
        <v>157</v>
      </c>
      <c r="D61" s="9">
        <v>250</v>
      </c>
      <c r="E61" s="10">
        <v>2496.8425000000002</v>
      </c>
      <c r="F61" s="10">
        <v>0.21723574250859201</v>
      </c>
    </row>
    <row r="62" spans="1:6" x14ac:dyDescent="0.2">
      <c r="A62" s="9" t="s">
        <v>146</v>
      </c>
      <c r="B62" s="10" t="s">
        <v>1099</v>
      </c>
      <c r="C62" s="9" t="s">
        <v>147</v>
      </c>
      <c r="D62" s="9">
        <v>2500</v>
      </c>
      <c r="E62" s="10">
        <v>2459.8325</v>
      </c>
      <c r="F62" s="10">
        <v>0.21401571768514299</v>
      </c>
    </row>
    <row r="63" spans="1:6" x14ac:dyDescent="0.2">
      <c r="A63" s="9" t="s">
        <v>529</v>
      </c>
      <c r="B63" s="10" t="s">
        <v>1100</v>
      </c>
      <c r="C63" s="9" t="s">
        <v>149</v>
      </c>
      <c r="D63" s="9">
        <v>250</v>
      </c>
      <c r="E63" s="10">
        <v>2459.6174999999998</v>
      </c>
      <c r="F63" s="10">
        <v>0.21399701178573599</v>
      </c>
    </row>
    <row r="64" spans="1:6" x14ac:dyDescent="0.2">
      <c r="A64" s="9" t="s">
        <v>530</v>
      </c>
      <c r="B64" s="10" t="s">
        <v>1101</v>
      </c>
      <c r="C64" s="9" t="s">
        <v>149</v>
      </c>
      <c r="D64" s="9">
        <v>250</v>
      </c>
      <c r="E64" s="10">
        <v>2415.9675000000002</v>
      </c>
      <c r="F64" s="10">
        <v>0.21019927918526199</v>
      </c>
    </row>
    <row r="65" spans="1:6" x14ac:dyDescent="0.2">
      <c r="A65" s="9" t="s">
        <v>164</v>
      </c>
      <c r="B65" s="10" t="s">
        <v>1102</v>
      </c>
      <c r="C65" s="9" t="s">
        <v>136</v>
      </c>
      <c r="D65" s="9">
        <v>240</v>
      </c>
      <c r="E65" s="10">
        <v>2363.7071999999998</v>
      </c>
      <c r="F65" s="10">
        <v>0.205652414465432</v>
      </c>
    </row>
    <row r="66" spans="1:6" x14ac:dyDescent="0.2">
      <c r="A66" s="9" t="s">
        <v>531</v>
      </c>
      <c r="B66" s="10" t="s">
        <v>845</v>
      </c>
      <c r="C66" s="9" t="s">
        <v>147</v>
      </c>
      <c r="D66" s="9">
        <v>2000</v>
      </c>
      <c r="E66" s="10">
        <v>1967.182</v>
      </c>
      <c r="F66" s="10">
        <v>0.17115306328674601</v>
      </c>
    </row>
    <row r="67" spans="1:6" x14ac:dyDescent="0.2">
      <c r="A67" s="9" t="s">
        <v>151</v>
      </c>
      <c r="B67" s="10" t="s">
        <v>1103</v>
      </c>
      <c r="C67" s="9" t="s">
        <v>25</v>
      </c>
      <c r="D67" s="9">
        <v>200</v>
      </c>
      <c r="E67" s="10">
        <v>1899.866</v>
      </c>
      <c r="F67" s="10">
        <v>0.165296289684603</v>
      </c>
    </row>
    <row r="68" spans="1:6" x14ac:dyDescent="0.2">
      <c r="A68" s="9" t="s">
        <v>173</v>
      </c>
      <c r="B68" s="10" t="s">
        <v>844</v>
      </c>
      <c r="C68" s="9" t="s">
        <v>25</v>
      </c>
      <c r="D68" s="9">
        <v>150</v>
      </c>
      <c r="E68" s="10">
        <v>1526.7764999999999</v>
      </c>
      <c r="F68" s="10">
        <v>0.13283594244417499</v>
      </c>
    </row>
    <row r="69" spans="1:6" x14ac:dyDescent="0.2">
      <c r="A69" s="9" t="s">
        <v>428</v>
      </c>
      <c r="B69" s="10" t="s">
        <v>977</v>
      </c>
      <c r="C69" s="9" t="s">
        <v>128</v>
      </c>
      <c r="D69" s="9">
        <v>3</v>
      </c>
      <c r="E69" s="10">
        <v>1518.6945000000001</v>
      </c>
      <c r="F69" s="10">
        <v>0.13213277463484999</v>
      </c>
    </row>
    <row r="70" spans="1:6" x14ac:dyDescent="0.2">
      <c r="A70" s="9" t="s">
        <v>175</v>
      </c>
      <c r="B70" s="10" t="s">
        <v>1104</v>
      </c>
      <c r="C70" s="9" t="s">
        <v>25</v>
      </c>
      <c r="D70" s="9">
        <v>140</v>
      </c>
      <c r="E70" s="10">
        <v>1399.8516</v>
      </c>
      <c r="F70" s="10">
        <v>0.1217929451809</v>
      </c>
    </row>
    <row r="71" spans="1:6" x14ac:dyDescent="0.2">
      <c r="A71" s="9" t="s">
        <v>532</v>
      </c>
      <c r="B71" s="10" t="s">
        <v>1105</v>
      </c>
      <c r="C71" s="9" t="s">
        <v>128</v>
      </c>
      <c r="D71" s="9">
        <v>1400</v>
      </c>
      <c r="E71" s="10">
        <v>1334.0642</v>
      </c>
      <c r="F71" s="10">
        <v>0.11606916617332901</v>
      </c>
    </row>
    <row r="72" spans="1:6" x14ac:dyDescent="0.2">
      <c r="A72" s="9" t="s">
        <v>533</v>
      </c>
      <c r="B72" s="10" t="s">
        <v>1106</v>
      </c>
      <c r="C72" s="9" t="s">
        <v>134</v>
      </c>
      <c r="D72" s="9">
        <v>100</v>
      </c>
      <c r="E72" s="10">
        <v>1032.502</v>
      </c>
      <c r="F72" s="10">
        <v>8.9831993252119893E-2</v>
      </c>
    </row>
    <row r="73" spans="1:6" x14ac:dyDescent="0.2">
      <c r="A73" s="9" t="s">
        <v>534</v>
      </c>
      <c r="B73" s="10" t="s">
        <v>1107</v>
      </c>
      <c r="C73" s="9" t="s">
        <v>14</v>
      </c>
      <c r="D73" s="9">
        <v>97</v>
      </c>
      <c r="E73" s="10">
        <v>957.14362000000006</v>
      </c>
      <c r="F73" s="10">
        <v>8.3275498946393897E-2</v>
      </c>
    </row>
    <row r="74" spans="1:6" x14ac:dyDescent="0.2">
      <c r="A74" s="9" t="s">
        <v>60</v>
      </c>
      <c r="B74" s="10" t="s">
        <v>890</v>
      </c>
      <c r="C74" s="9" t="s">
        <v>9</v>
      </c>
      <c r="D74" s="9">
        <v>90</v>
      </c>
      <c r="E74" s="10">
        <v>881.61030000000005</v>
      </c>
      <c r="F74" s="10">
        <v>7.6703784128843697E-2</v>
      </c>
    </row>
    <row r="75" spans="1:6" x14ac:dyDescent="0.2">
      <c r="A75" s="9" t="s">
        <v>435</v>
      </c>
      <c r="B75" s="10" t="s">
        <v>990</v>
      </c>
      <c r="C75" s="9" t="s">
        <v>119</v>
      </c>
      <c r="D75" s="9">
        <v>76</v>
      </c>
      <c r="E75" s="10">
        <v>756.58987999999999</v>
      </c>
      <c r="F75" s="10">
        <v>6.5826484592554996E-2</v>
      </c>
    </row>
    <row r="76" spans="1:6" x14ac:dyDescent="0.2">
      <c r="A76" s="9" t="s">
        <v>535</v>
      </c>
      <c r="B76" s="10" t="s">
        <v>915</v>
      </c>
      <c r="C76" s="9" t="s">
        <v>12</v>
      </c>
      <c r="D76" s="9">
        <v>65</v>
      </c>
      <c r="E76" s="10">
        <v>661.61810000000003</v>
      </c>
      <c r="F76" s="10">
        <v>5.7563542438349102E-2</v>
      </c>
    </row>
    <row r="77" spans="1:6" x14ac:dyDescent="0.2">
      <c r="A77" s="9" t="s">
        <v>138</v>
      </c>
      <c r="B77" s="10" t="s">
        <v>841</v>
      </c>
      <c r="C77" s="9" t="s">
        <v>119</v>
      </c>
      <c r="D77" s="9">
        <v>62</v>
      </c>
      <c r="E77" s="10">
        <v>622.27664000000004</v>
      </c>
      <c r="F77" s="10">
        <v>5.4140670841733803E-2</v>
      </c>
    </row>
    <row r="78" spans="1:6" x14ac:dyDescent="0.2">
      <c r="A78" s="9" t="s">
        <v>159</v>
      </c>
      <c r="B78" s="10" t="s">
        <v>831</v>
      </c>
      <c r="C78" s="9" t="s">
        <v>119</v>
      </c>
      <c r="D78" s="9">
        <v>62</v>
      </c>
      <c r="E78" s="10">
        <v>619.14625999999998</v>
      </c>
      <c r="F78" s="10">
        <v>5.3868314686456101E-2</v>
      </c>
    </row>
    <row r="79" spans="1:6" x14ac:dyDescent="0.2">
      <c r="A79" s="9" t="s">
        <v>150</v>
      </c>
      <c r="B79" s="10" t="s">
        <v>1108</v>
      </c>
      <c r="C79" s="9" t="s">
        <v>14</v>
      </c>
      <c r="D79" s="9">
        <v>50</v>
      </c>
      <c r="E79" s="10">
        <v>510.95150000000001</v>
      </c>
      <c r="F79" s="10">
        <v>4.4454917956730899E-2</v>
      </c>
    </row>
    <row r="80" spans="1:6" x14ac:dyDescent="0.2">
      <c r="A80" s="9" t="s">
        <v>536</v>
      </c>
      <c r="B80" s="10" t="s">
        <v>1102</v>
      </c>
      <c r="C80" s="9" t="s">
        <v>136</v>
      </c>
      <c r="D80" s="9">
        <v>50</v>
      </c>
      <c r="E80" s="10">
        <v>492.44150000000002</v>
      </c>
      <c r="F80" s="10">
        <v>4.2844470524089802E-2</v>
      </c>
    </row>
    <row r="81" spans="1:6" x14ac:dyDescent="0.2">
      <c r="A81" s="9" t="s">
        <v>537</v>
      </c>
      <c r="B81" s="10" t="s">
        <v>962</v>
      </c>
      <c r="C81" s="9" t="s">
        <v>86</v>
      </c>
      <c r="D81" s="9">
        <v>45</v>
      </c>
      <c r="E81" s="10">
        <v>450.27855</v>
      </c>
      <c r="F81" s="10">
        <v>3.9176117494372199E-2</v>
      </c>
    </row>
    <row r="82" spans="1:6" x14ac:dyDescent="0.2">
      <c r="A82" s="9" t="s">
        <v>80</v>
      </c>
      <c r="B82" s="10" t="s">
        <v>814</v>
      </c>
      <c r="C82" s="9" t="s">
        <v>9</v>
      </c>
      <c r="D82" s="9">
        <v>30</v>
      </c>
      <c r="E82" s="10">
        <v>293.16449999999998</v>
      </c>
      <c r="F82" s="10">
        <v>2.55065378912206E-2</v>
      </c>
    </row>
    <row r="83" spans="1:6" x14ac:dyDescent="0.2">
      <c r="A83" s="9" t="s">
        <v>53</v>
      </c>
      <c r="B83" s="10" t="s">
        <v>821</v>
      </c>
      <c r="C83" s="9" t="s">
        <v>19</v>
      </c>
      <c r="D83" s="9">
        <v>30</v>
      </c>
      <c r="E83" s="10">
        <v>283.96409999999997</v>
      </c>
      <c r="F83" s="10">
        <v>2.4706064603307602E-2</v>
      </c>
    </row>
    <row r="84" spans="1:6" x14ac:dyDescent="0.2">
      <c r="A84" s="9" t="s">
        <v>538</v>
      </c>
      <c r="B84" s="10" t="s">
        <v>899</v>
      </c>
      <c r="C84" s="9" t="s">
        <v>16</v>
      </c>
      <c r="D84" s="9">
        <v>24000</v>
      </c>
      <c r="E84" s="10">
        <v>227.59056000000001</v>
      </c>
      <c r="F84" s="10">
        <v>1.98013307966146E-2</v>
      </c>
    </row>
    <row r="85" spans="1:6" x14ac:dyDescent="0.2">
      <c r="A85" s="9" t="s">
        <v>539</v>
      </c>
      <c r="B85" s="10" t="s">
        <v>966</v>
      </c>
      <c r="C85" s="9" t="s">
        <v>9</v>
      </c>
      <c r="D85" s="9">
        <v>1</v>
      </c>
      <c r="E85" s="10">
        <v>98.039500000000004</v>
      </c>
      <c r="F85" s="16" t="s">
        <v>110</v>
      </c>
    </row>
    <row r="86" spans="1:6" x14ac:dyDescent="0.2">
      <c r="A86" s="9" t="s">
        <v>540</v>
      </c>
      <c r="B86" s="10" t="s">
        <v>897</v>
      </c>
      <c r="C86" s="9" t="s">
        <v>52</v>
      </c>
      <c r="D86" s="9">
        <v>4000</v>
      </c>
      <c r="E86" s="10">
        <v>39.013080000000002</v>
      </c>
      <c r="F86" s="16" t="s">
        <v>110</v>
      </c>
    </row>
    <row r="87" spans="1:6" x14ac:dyDescent="0.2">
      <c r="A87" s="9" t="s">
        <v>541</v>
      </c>
      <c r="B87" s="10" t="s">
        <v>960</v>
      </c>
      <c r="C87" s="9" t="s">
        <v>9</v>
      </c>
      <c r="D87" s="9">
        <v>1</v>
      </c>
      <c r="E87" s="10">
        <v>9.8073399999999999</v>
      </c>
      <c r="F87" s="16" t="s">
        <v>110</v>
      </c>
    </row>
    <row r="88" spans="1:6" x14ac:dyDescent="0.2">
      <c r="A88" s="8" t="s">
        <v>28</v>
      </c>
      <c r="B88" s="9"/>
      <c r="C88" s="9"/>
      <c r="D88" s="9"/>
      <c r="E88" s="11">
        <f>SUM(E8:E87)</f>
        <v>591296.03163999994</v>
      </c>
      <c r="F88" s="11">
        <f>SUM(F8:F87)</f>
        <v>51.43245088624262</v>
      </c>
    </row>
    <row r="89" spans="1:6" x14ac:dyDescent="0.2">
      <c r="A89" s="9"/>
      <c r="B89" s="9"/>
      <c r="C89" s="9"/>
      <c r="D89" s="9"/>
      <c r="E89" s="10"/>
      <c r="F89" s="10"/>
    </row>
    <row r="90" spans="1:6" x14ac:dyDescent="0.2">
      <c r="A90" s="8" t="s">
        <v>93</v>
      </c>
      <c r="B90" s="9"/>
      <c r="C90" s="9"/>
      <c r="D90" s="9"/>
      <c r="E90" s="10"/>
      <c r="F90" s="10"/>
    </row>
    <row r="91" spans="1:6" x14ac:dyDescent="0.2">
      <c r="A91" s="9" t="s">
        <v>218</v>
      </c>
      <c r="B91" s="10" t="s">
        <v>860</v>
      </c>
      <c r="C91" s="9" t="s">
        <v>188</v>
      </c>
      <c r="D91" s="9">
        <v>500</v>
      </c>
      <c r="E91" s="10">
        <v>50258.7</v>
      </c>
      <c r="F91" s="10">
        <v>4.3727171465627297</v>
      </c>
    </row>
    <row r="92" spans="1:6" x14ac:dyDescent="0.2">
      <c r="A92" s="9" t="s">
        <v>216</v>
      </c>
      <c r="B92" s="10" t="s">
        <v>1022</v>
      </c>
      <c r="C92" s="9" t="s">
        <v>217</v>
      </c>
      <c r="D92" s="9">
        <v>2380</v>
      </c>
      <c r="E92" s="10">
        <v>38538.887799999997</v>
      </c>
      <c r="F92" s="10">
        <v>3.3530444578255598</v>
      </c>
    </row>
    <row r="93" spans="1:6" x14ac:dyDescent="0.2">
      <c r="A93" s="9" t="s">
        <v>183</v>
      </c>
      <c r="B93" s="10" t="s">
        <v>874</v>
      </c>
      <c r="C93" s="9" t="s">
        <v>184</v>
      </c>
      <c r="D93" s="9">
        <v>350</v>
      </c>
      <c r="E93" s="10">
        <v>34944.805</v>
      </c>
      <c r="F93" s="10">
        <v>3.0403442191459602</v>
      </c>
    </row>
    <row r="94" spans="1:6" x14ac:dyDescent="0.2">
      <c r="A94" s="9" t="s">
        <v>254</v>
      </c>
      <c r="B94" s="10" t="s">
        <v>865</v>
      </c>
      <c r="C94" s="9" t="s">
        <v>95</v>
      </c>
      <c r="D94" s="9">
        <v>30000</v>
      </c>
      <c r="E94" s="10">
        <v>30699.27</v>
      </c>
      <c r="F94" s="10">
        <v>2.6709649138548901</v>
      </c>
    </row>
    <row r="95" spans="1:6" x14ac:dyDescent="0.2">
      <c r="A95" s="9" t="s">
        <v>225</v>
      </c>
      <c r="B95" s="10" t="s">
        <v>1015</v>
      </c>
      <c r="C95" s="9" t="s">
        <v>116</v>
      </c>
      <c r="D95" s="9">
        <v>2400</v>
      </c>
      <c r="E95" s="10">
        <v>25956.696</v>
      </c>
      <c r="F95" s="10">
        <v>2.2583411363070698</v>
      </c>
    </row>
    <row r="96" spans="1:6" x14ac:dyDescent="0.2">
      <c r="A96" s="9" t="s">
        <v>98</v>
      </c>
      <c r="B96" s="10" t="s">
        <v>1109</v>
      </c>
      <c r="C96" s="9" t="s">
        <v>99</v>
      </c>
      <c r="D96" s="9">
        <v>2400</v>
      </c>
      <c r="E96" s="10">
        <v>23253.216</v>
      </c>
      <c r="F96" s="10">
        <v>2.02312706687453</v>
      </c>
    </row>
    <row r="97" spans="1:6" x14ac:dyDescent="0.2">
      <c r="A97" s="9" t="s">
        <v>187</v>
      </c>
      <c r="B97" s="10" t="s">
        <v>1110</v>
      </c>
      <c r="C97" s="9" t="s">
        <v>188</v>
      </c>
      <c r="D97" s="9">
        <v>2330</v>
      </c>
      <c r="E97" s="10">
        <v>22818.482199999999</v>
      </c>
      <c r="F97" s="10">
        <v>1.98530340765831</v>
      </c>
    </row>
    <row r="98" spans="1:6" x14ac:dyDescent="0.2">
      <c r="A98" s="9" t="s">
        <v>406</v>
      </c>
      <c r="B98" s="10" t="s">
        <v>1111</v>
      </c>
      <c r="C98" s="9" t="s">
        <v>99</v>
      </c>
      <c r="D98" s="9">
        <v>1800</v>
      </c>
      <c r="E98" s="10">
        <v>17949.006000000001</v>
      </c>
      <c r="F98" s="10">
        <v>1.56163860784217</v>
      </c>
    </row>
    <row r="99" spans="1:6" x14ac:dyDescent="0.2">
      <c r="A99" s="9" t="s">
        <v>190</v>
      </c>
      <c r="B99" s="10" t="s">
        <v>1112</v>
      </c>
      <c r="C99" s="9" t="s">
        <v>147</v>
      </c>
      <c r="D99" s="9">
        <v>1750</v>
      </c>
      <c r="E99" s="10">
        <v>16917.022499999999</v>
      </c>
      <c r="F99" s="10">
        <v>1.47185172625909</v>
      </c>
    </row>
    <row r="100" spans="1:6" x14ac:dyDescent="0.2">
      <c r="A100" s="9" t="s">
        <v>443</v>
      </c>
      <c r="B100" s="10" t="s">
        <v>1113</v>
      </c>
      <c r="C100" s="9" t="s">
        <v>95</v>
      </c>
      <c r="D100" s="9">
        <v>1660</v>
      </c>
      <c r="E100" s="10">
        <v>15578.9506</v>
      </c>
      <c r="F100" s="10">
        <v>1.3554338734203999</v>
      </c>
    </row>
    <row r="101" spans="1:6" x14ac:dyDescent="0.2">
      <c r="A101" s="9" t="s">
        <v>224</v>
      </c>
      <c r="B101" s="10" t="s">
        <v>1114</v>
      </c>
      <c r="C101" s="9" t="s">
        <v>186</v>
      </c>
      <c r="D101" s="9">
        <v>98</v>
      </c>
      <c r="E101" s="10">
        <v>14437.428599999999</v>
      </c>
      <c r="F101" s="10">
        <v>1.25611668410634</v>
      </c>
    </row>
    <row r="102" spans="1:6" x14ac:dyDescent="0.2">
      <c r="A102" s="9" t="s">
        <v>562</v>
      </c>
      <c r="B102" s="10" t="s">
        <v>869</v>
      </c>
      <c r="C102" s="9" t="s">
        <v>105</v>
      </c>
      <c r="D102" s="9">
        <v>1300</v>
      </c>
      <c r="E102" s="10">
        <v>12484.718999999999</v>
      </c>
      <c r="F102" s="10">
        <v>1.0862227801617901</v>
      </c>
    </row>
    <row r="103" spans="1:6" x14ac:dyDescent="0.2">
      <c r="A103" s="9" t="s">
        <v>194</v>
      </c>
      <c r="B103" s="10" t="s">
        <v>1115</v>
      </c>
      <c r="C103" s="9" t="s">
        <v>188</v>
      </c>
      <c r="D103" s="9">
        <v>1100</v>
      </c>
      <c r="E103" s="10">
        <v>10929.335999999999</v>
      </c>
      <c r="F103" s="10">
        <v>0.95089795254842202</v>
      </c>
    </row>
    <row r="104" spans="1:6" x14ac:dyDescent="0.2">
      <c r="A104" s="9" t="s">
        <v>563</v>
      </c>
      <c r="B104" s="10" t="s">
        <v>1116</v>
      </c>
      <c r="C104" s="9" t="s">
        <v>227</v>
      </c>
      <c r="D104" s="9">
        <v>75</v>
      </c>
      <c r="E104" s="10">
        <v>10893.352500000001</v>
      </c>
      <c r="F104" s="10">
        <v>0.94776723751911696</v>
      </c>
    </row>
    <row r="105" spans="1:6" x14ac:dyDescent="0.2">
      <c r="A105" s="9" t="s">
        <v>252</v>
      </c>
      <c r="B105" s="10" t="s">
        <v>857</v>
      </c>
      <c r="C105" s="9" t="s">
        <v>227</v>
      </c>
      <c r="D105" s="9">
        <v>10977</v>
      </c>
      <c r="E105" s="10">
        <v>10558.326243</v>
      </c>
      <c r="F105" s="10">
        <v>0.91861855164915496</v>
      </c>
    </row>
    <row r="106" spans="1:6" x14ac:dyDescent="0.2">
      <c r="A106" s="9" t="s">
        <v>104</v>
      </c>
      <c r="B106" s="10" t="s">
        <v>1117</v>
      </c>
      <c r="C106" s="9" t="s">
        <v>105</v>
      </c>
      <c r="D106" s="9">
        <v>1112</v>
      </c>
      <c r="E106" s="10">
        <v>10282.95312</v>
      </c>
      <c r="F106" s="10">
        <v>0.89465993798336896</v>
      </c>
    </row>
    <row r="107" spans="1:6" x14ac:dyDescent="0.2">
      <c r="A107" s="9" t="s">
        <v>103</v>
      </c>
      <c r="B107" s="10" t="s">
        <v>856</v>
      </c>
      <c r="C107" s="9" t="s">
        <v>102</v>
      </c>
      <c r="D107" s="9">
        <v>940</v>
      </c>
      <c r="E107" s="10">
        <v>10228.4126</v>
      </c>
      <c r="F107" s="10">
        <v>0.889914684584725</v>
      </c>
    </row>
    <row r="108" spans="1:6" x14ac:dyDescent="0.2">
      <c r="A108" s="9" t="s">
        <v>261</v>
      </c>
      <c r="B108" s="10" t="s">
        <v>1118</v>
      </c>
      <c r="C108" s="9" t="s">
        <v>188</v>
      </c>
      <c r="D108" s="9">
        <v>1000</v>
      </c>
      <c r="E108" s="10">
        <v>9980.49</v>
      </c>
      <c r="F108" s="10">
        <v>0.868344381253353</v>
      </c>
    </row>
    <row r="109" spans="1:6" x14ac:dyDescent="0.2">
      <c r="A109" s="9" t="s">
        <v>564</v>
      </c>
      <c r="B109" s="10" t="s">
        <v>1119</v>
      </c>
      <c r="C109" s="9" t="s">
        <v>192</v>
      </c>
      <c r="D109" s="9">
        <v>950</v>
      </c>
      <c r="E109" s="10">
        <v>9321.2669999999998</v>
      </c>
      <c r="F109" s="10">
        <v>0.81098922253439498</v>
      </c>
    </row>
    <row r="110" spans="1:6" x14ac:dyDescent="0.2">
      <c r="A110" s="9" t="s">
        <v>229</v>
      </c>
      <c r="B110" s="10" t="s">
        <v>1120</v>
      </c>
      <c r="C110" s="9" t="s">
        <v>147</v>
      </c>
      <c r="D110" s="9">
        <v>740</v>
      </c>
      <c r="E110" s="10">
        <v>9287.3847999999998</v>
      </c>
      <c r="F110" s="10">
        <v>0.80804132939543005</v>
      </c>
    </row>
    <row r="111" spans="1:6" x14ac:dyDescent="0.2">
      <c r="A111" s="9" t="s">
        <v>94</v>
      </c>
      <c r="B111" s="10" t="s">
        <v>862</v>
      </c>
      <c r="C111" s="9" t="s">
        <v>95</v>
      </c>
      <c r="D111" s="9">
        <v>910</v>
      </c>
      <c r="E111" s="10">
        <v>8555.5925000000007</v>
      </c>
      <c r="F111" s="10">
        <v>0.74437233799826796</v>
      </c>
    </row>
    <row r="112" spans="1:6" x14ac:dyDescent="0.2">
      <c r="A112" s="9" t="s">
        <v>542</v>
      </c>
      <c r="B112" s="10" t="s">
        <v>1121</v>
      </c>
      <c r="C112" s="9" t="s">
        <v>188</v>
      </c>
      <c r="D112" s="9">
        <v>800</v>
      </c>
      <c r="E112" s="10">
        <v>7832.0240000000003</v>
      </c>
      <c r="F112" s="10">
        <v>0.68141885160362003</v>
      </c>
    </row>
    <row r="113" spans="1:6" x14ac:dyDescent="0.2">
      <c r="A113" s="9" t="s">
        <v>213</v>
      </c>
      <c r="B113" s="10" t="s">
        <v>1122</v>
      </c>
      <c r="C113" s="9" t="s">
        <v>813</v>
      </c>
      <c r="D113" s="9">
        <v>750</v>
      </c>
      <c r="E113" s="10">
        <v>7672.0424999999996</v>
      </c>
      <c r="F113" s="10">
        <v>0.667499791855102</v>
      </c>
    </row>
    <row r="114" spans="1:6" x14ac:dyDescent="0.2">
      <c r="A114" s="9" t="s">
        <v>543</v>
      </c>
      <c r="B114" s="10" t="s">
        <v>1123</v>
      </c>
      <c r="C114" s="9" t="s">
        <v>97</v>
      </c>
      <c r="D114" s="9">
        <v>666</v>
      </c>
      <c r="E114" s="10">
        <v>6981.4515600000004</v>
      </c>
      <c r="F114" s="10">
        <v>0.60741549113505</v>
      </c>
    </row>
    <row r="115" spans="1:6" x14ac:dyDescent="0.2">
      <c r="A115" s="9" t="s">
        <v>222</v>
      </c>
      <c r="B115" s="10" t="s">
        <v>1124</v>
      </c>
      <c r="C115" s="9" t="s">
        <v>217</v>
      </c>
      <c r="D115" s="9">
        <v>700</v>
      </c>
      <c r="E115" s="10">
        <v>6774.0889999999999</v>
      </c>
      <c r="F115" s="10">
        <v>0.58937408095796395</v>
      </c>
    </row>
    <row r="116" spans="1:6" x14ac:dyDescent="0.2">
      <c r="A116" s="9" t="s">
        <v>226</v>
      </c>
      <c r="B116" s="10" t="s">
        <v>864</v>
      </c>
      <c r="C116" s="9" t="s">
        <v>227</v>
      </c>
      <c r="D116" s="9">
        <v>44</v>
      </c>
      <c r="E116" s="10">
        <v>6365.8275999999996</v>
      </c>
      <c r="F116" s="10">
        <v>0.55385363128338605</v>
      </c>
    </row>
    <row r="117" spans="1:6" x14ac:dyDescent="0.2">
      <c r="A117" s="9" t="s">
        <v>544</v>
      </c>
      <c r="B117" s="10" t="s">
        <v>1125</v>
      </c>
      <c r="C117" s="9" t="s">
        <v>188</v>
      </c>
      <c r="D117" s="9">
        <v>600</v>
      </c>
      <c r="E117" s="10">
        <v>5907.8580000000002</v>
      </c>
      <c r="F117" s="10">
        <v>0.51400836026514496</v>
      </c>
    </row>
    <row r="118" spans="1:6" x14ac:dyDescent="0.2">
      <c r="A118" s="9" t="s">
        <v>223</v>
      </c>
      <c r="B118" s="10" t="s">
        <v>1126</v>
      </c>
      <c r="C118" s="9" t="s">
        <v>186</v>
      </c>
      <c r="D118" s="9">
        <v>38</v>
      </c>
      <c r="E118" s="10">
        <v>5552.9513999999999</v>
      </c>
      <c r="F118" s="10">
        <v>0.48313000138900403</v>
      </c>
    </row>
    <row r="119" spans="1:6" x14ac:dyDescent="0.2">
      <c r="A119" s="9" t="s">
        <v>545</v>
      </c>
      <c r="B119" s="10" t="s">
        <v>1127</v>
      </c>
      <c r="C119" s="9" t="s">
        <v>813</v>
      </c>
      <c r="D119" s="9">
        <v>500</v>
      </c>
      <c r="E119" s="10">
        <v>5103.38</v>
      </c>
      <c r="F119" s="10">
        <v>0.44401540890284302</v>
      </c>
    </row>
    <row r="120" spans="1:6" x14ac:dyDescent="0.2">
      <c r="A120" s="9" t="s">
        <v>546</v>
      </c>
      <c r="B120" s="10" t="s">
        <v>1128</v>
      </c>
      <c r="C120" s="9" t="s">
        <v>192</v>
      </c>
      <c r="D120" s="9">
        <v>500</v>
      </c>
      <c r="E120" s="10">
        <v>5003.0600000000004</v>
      </c>
      <c r="F120" s="10">
        <v>0.43528714923549899</v>
      </c>
    </row>
    <row r="121" spans="1:6" x14ac:dyDescent="0.2">
      <c r="A121" s="9" t="s">
        <v>452</v>
      </c>
      <c r="B121" s="10" t="s">
        <v>1129</v>
      </c>
      <c r="C121" s="9" t="s">
        <v>227</v>
      </c>
      <c r="D121" s="9">
        <v>34</v>
      </c>
      <c r="E121" s="10">
        <v>4919.0486000000001</v>
      </c>
      <c r="F121" s="10">
        <v>0.42797780599170698</v>
      </c>
    </row>
    <row r="122" spans="1:6" x14ac:dyDescent="0.2">
      <c r="A122" s="9" t="s">
        <v>96</v>
      </c>
      <c r="B122" s="10" t="s">
        <v>1130</v>
      </c>
      <c r="C122" s="9" t="s">
        <v>97</v>
      </c>
      <c r="D122" s="9">
        <v>468</v>
      </c>
      <c r="E122" s="10">
        <v>4885.7749199999998</v>
      </c>
      <c r="F122" s="10">
        <v>0.42508285663835699</v>
      </c>
    </row>
    <row r="123" spans="1:6" x14ac:dyDescent="0.2">
      <c r="A123" s="9" t="s">
        <v>253</v>
      </c>
      <c r="B123" s="10" t="s">
        <v>1131</v>
      </c>
      <c r="C123" s="9" t="s">
        <v>192</v>
      </c>
      <c r="D123" s="9">
        <v>500</v>
      </c>
      <c r="E123" s="10">
        <v>4870.3999999999996</v>
      </c>
      <c r="F123" s="10">
        <v>0.423745174280655</v>
      </c>
    </row>
    <row r="124" spans="1:6" x14ac:dyDescent="0.2">
      <c r="A124" s="9" t="s">
        <v>211</v>
      </c>
      <c r="B124" s="10" t="s">
        <v>866</v>
      </c>
      <c r="C124" s="9" t="s">
        <v>68</v>
      </c>
      <c r="D124" s="9">
        <v>430</v>
      </c>
      <c r="E124" s="10">
        <v>4147.4231</v>
      </c>
      <c r="F124" s="10">
        <v>0.36084315956084001</v>
      </c>
    </row>
    <row r="125" spans="1:6" x14ac:dyDescent="0.2">
      <c r="A125" s="9" t="s">
        <v>263</v>
      </c>
      <c r="B125" s="10" t="s">
        <v>858</v>
      </c>
      <c r="C125" s="9" t="s">
        <v>95</v>
      </c>
      <c r="D125" s="9">
        <v>400</v>
      </c>
      <c r="E125" s="10">
        <v>4100.6840000000002</v>
      </c>
      <c r="F125" s="10">
        <v>0.356776662337774</v>
      </c>
    </row>
    <row r="126" spans="1:6" x14ac:dyDescent="0.2">
      <c r="A126" s="9" t="s">
        <v>547</v>
      </c>
      <c r="B126" s="10" t="s">
        <v>1132</v>
      </c>
      <c r="C126" s="9" t="s">
        <v>188</v>
      </c>
      <c r="D126" s="9">
        <v>400</v>
      </c>
      <c r="E126" s="10">
        <v>3961.732</v>
      </c>
      <c r="F126" s="10">
        <v>0.34468725706168801</v>
      </c>
    </row>
    <row r="127" spans="1:6" x14ac:dyDescent="0.2">
      <c r="A127" s="9" t="s">
        <v>255</v>
      </c>
      <c r="B127" s="10" t="s">
        <v>1133</v>
      </c>
      <c r="C127" s="9" t="s">
        <v>256</v>
      </c>
      <c r="D127" s="9">
        <v>400</v>
      </c>
      <c r="E127" s="10">
        <v>3952.3</v>
      </c>
      <c r="F127" s="10">
        <v>0.34386663360492598</v>
      </c>
    </row>
    <row r="128" spans="1:6" x14ac:dyDescent="0.2">
      <c r="A128" s="9" t="s">
        <v>262</v>
      </c>
      <c r="B128" s="10" t="s">
        <v>1134</v>
      </c>
      <c r="C128" s="9" t="s">
        <v>192</v>
      </c>
      <c r="D128" s="9">
        <v>394</v>
      </c>
      <c r="E128" s="10">
        <v>3916.7658200000001</v>
      </c>
      <c r="F128" s="10">
        <v>0.340775011295255</v>
      </c>
    </row>
    <row r="129" spans="1:6" x14ac:dyDescent="0.2">
      <c r="A129" s="9" t="s">
        <v>565</v>
      </c>
      <c r="B129" s="10" t="s">
        <v>1135</v>
      </c>
      <c r="C129" s="9" t="s">
        <v>188</v>
      </c>
      <c r="D129" s="9">
        <v>270</v>
      </c>
      <c r="E129" s="10">
        <v>3804.4079999999999</v>
      </c>
      <c r="F129" s="10">
        <v>0.33099941093025598</v>
      </c>
    </row>
    <row r="130" spans="1:6" x14ac:dyDescent="0.2">
      <c r="A130" s="9" t="s">
        <v>548</v>
      </c>
      <c r="B130" s="10" t="s">
        <v>1136</v>
      </c>
      <c r="C130" s="9" t="s">
        <v>188</v>
      </c>
      <c r="D130" s="9">
        <v>375</v>
      </c>
      <c r="E130" s="10">
        <v>3749.97</v>
      </c>
      <c r="F130" s="10">
        <v>0.32626307720048198</v>
      </c>
    </row>
    <row r="131" spans="1:6" x14ac:dyDescent="0.2">
      <c r="A131" s="9" t="s">
        <v>451</v>
      </c>
      <c r="B131" s="10" t="s">
        <v>1012</v>
      </c>
      <c r="C131" s="9" t="s">
        <v>266</v>
      </c>
      <c r="D131" s="9">
        <v>350</v>
      </c>
      <c r="E131" s="10">
        <v>3499.0117166</v>
      </c>
      <c r="F131" s="10">
        <v>0.30442865671417502</v>
      </c>
    </row>
    <row r="132" spans="1:6" x14ac:dyDescent="0.2">
      <c r="A132" s="9" t="s">
        <v>209</v>
      </c>
      <c r="B132" s="10" t="s">
        <v>1137</v>
      </c>
      <c r="C132" s="9" t="s">
        <v>188</v>
      </c>
      <c r="D132" s="9">
        <v>350</v>
      </c>
      <c r="E132" s="10">
        <v>3497.13</v>
      </c>
      <c r="F132" s="10">
        <v>0.30426493949821498</v>
      </c>
    </row>
    <row r="133" spans="1:6" x14ac:dyDescent="0.2">
      <c r="A133" s="9" t="s">
        <v>549</v>
      </c>
      <c r="B133" s="10" t="s">
        <v>1138</v>
      </c>
      <c r="C133" s="9" t="s">
        <v>192</v>
      </c>
      <c r="D133" s="9">
        <v>600</v>
      </c>
      <c r="E133" s="10">
        <v>3374.0160000000001</v>
      </c>
      <c r="F133" s="10">
        <v>0.29355350647702799</v>
      </c>
    </row>
    <row r="134" spans="1:6" x14ac:dyDescent="0.2">
      <c r="A134" s="9" t="s">
        <v>550</v>
      </c>
      <c r="B134" s="10" t="s">
        <v>1139</v>
      </c>
      <c r="C134" s="9" t="s">
        <v>192</v>
      </c>
      <c r="D134" s="9">
        <v>300</v>
      </c>
      <c r="E134" s="10">
        <v>3000.6419999999998</v>
      </c>
      <c r="F134" s="10">
        <v>0.26106840654645502</v>
      </c>
    </row>
    <row r="135" spans="1:6" x14ac:dyDescent="0.2">
      <c r="A135" s="9" t="s">
        <v>551</v>
      </c>
      <c r="B135" s="10" t="s">
        <v>871</v>
      </c>
      <c r="C135" s="9" t="s">
        <v>105</v>
      </c>
      <c r="D135" s="9">
        <v>300</v>
      </c>
      <c r="E135" s="10">
        <v>2967.6149999999998</v>
      </c>
      <c r="F135" s="10">
        <v>0.25819491938503702</v>
      </c>
    </row>
    <row r="136" spans="1:6" x14ac:dyDescent="0.2">
      <c r="A136" s="9" t="s">
        <v>552</v>
      </c>
      <c r="B136" s="10" t="s">
        <v>1140</v>
      </c>
      <c r="C136" s="9" t="s">
        <v>192</v>
      </c>
      <c r="D136" s="9">
        <v>250</v>
      </c>
      <c r="E136" s="10">
        <v>2500.0425</v>
      </c>
      <c r="F136" s="10">
        <v>0.21751415589511</v>
      </c>
    </row>
    <row r="137" spans="1:6" x14ac:dyDescent="0.2">
      <c r="A137" s="9" t="s">
        <v>553</v>
      </c>
      <c r="B137" s="10" t="s">
        <v>1141</v>
      </c>
      <c r="C137" s="9" t="s">
        <v>188</v>
      </c>
      <c r="D137" s="9">
        <v>250</v>
      </c>
      <c r="E137" s="10">
        <v>2499.3249999999998</v>
      </c>
      <c r="F137" s="10">
        <v>0.21745173039360199</v>
      </c>
    </row>
    <row r="138" spans="1:6" x14ac:dyDescent="0.2">
      <c r="A138" s="9" t="s">
        <v>198</v>
      </c>
      <c r="B138" s="10" t="s">
        <v>873</v>
      </c>
      <c r="C138" s="9" t="s">
        <v>95</v>
      </c>
      <c r="D138" s="9">
        <v>230</v>
      </c>
      <c r="E138" s="10">
        <v>2232.5823999999998</v>
      </c>
      <c r="F138" s="10">
        <v>0.19424400833277</v>
      </c>
    </row>
    <row r="139" spans="1:6" x14ac:dyDescent="0.2">
      <c r="A139" s="9" t="s">
        <v>554</v>
      </c>
      <c r="B139" s="10" t="s">
        <v>1142</v>
      </c>
      <c r="C139" s="9" t="s">
        <v>192</v>
      </c>
      <c r="D139" s="9">
        <v>200</v>
      </c>
      <c r="E139" s="10">
        <v>2000.5239999999999</v>
      </c>
      <c r="F139" s="10">
        <v>0.17405395676589899</v>
      </c>
    </row>
    <row r="140" spans="1:6" x14ac:dyDescent="0.2">
      <c r="A140" s="9" t="s">
        <v>555</v>
      </c>
      <c r="B140" s="10" t="s">
        <v>1143</v>
      </c>
      <c r="C140" s="9" t="s">
        <v>188</v>
      </c>
      <c r="D140" s="9">
        <v>200</v>
      </c>
      <c r="E140" s="10">
        <v>1996.99</v>
      </c>
      <c r="F140" s="10">
        <v>0.173746483982163</v>
      </c>
    </row>
    <row r="141" spans="1:6" x14ac:dyDescent="0.2">
      <c r="A141" s="9" t="s">
        <v>203</v>
      </c>
      <c r="B141" s="10" t="s">
        <v>1144</v>
      </c>
      <c r="C141" s="9" t="s">
        <v>192</v>
      </c>
      <c r="D141" s="9">
        <v>200</v>
      </c>
      <c r="E141" s="10">
        <v>1983.98</v>
      </c>
      <c r="F141" s="10">
        <v>0.17261455955759999</v>
      </c>
    </row>
    <row r="142" spans="1:6" x14ac:dyDescent="0.2">
      <c r="A142" s="9" t="s">
        <v>556</v>
      </c>
      <c r="B142" s="10" t="s">
        <v>870</v>
      </c>
      <c r="C142" s="9" t="s">
        <v>813</v>
      </c>
      <c r="D142" s="9">
        <v>180</v>
      </c>
      <c r="E142" s="10">
        <v>1837.2167999999999</v>
      </c>
      <c r="F142" s="10">
        <v>0.159845547205024</v>
      </c>
    </row>
    <row r="143" spans="1:6" x14ac:dyDescent="0.2">
      <c r="A143" s="9" t="s">
        <v>407</v>
      </c>
      <c r="B143" s="10" t="s">
        <v>1032</v>
      </c>
      <c r="C143" s="9" t="s">
        <v>52</v>
      </c>
      <c r="D143" s="9">
        <v>15</v>
      </c>
      <c r="E143" s="10">
        <v>1712.568</v>
      </c>
      <c r="F143" s="10">
        <v>0.14900058016332801</v>
      </c>
    </row>
    <row r="144" spans="1:6" x14ac:dyDescent="0.2">
      <c r="A144" s="9" t="s">
        <v>210</v>
      </c>
      <c r="B144" s="10" t="s">
        <v>872</v>
      </c>
      <c r="C144" s="9" t="s">
        <v>95</v>
      </c>
      <c r="D144" s="9">
        <v>150</v>
      </c>
      <c r="E144" s="10">
        <v>1444.4639999999999</v>
      </c>
      <c r="F144" s="10">
        <v>0.125674410607369</v>
      </c>
    </row>
    <row r="145" spans="1:11" x14ac:dyDescent="0.2">
      <c r="A145" s="9" t="s">
        <v>557</v>
      </c>
      <c r="B145" s="10" t="s">
        <v>1145</v>
      </c>
      <c r="C145" s="9" t="s">
        <v>188</v>
      </c>
      <c r="D145" s="9">
        <v>125</v>
      </c>
      <c r="E145" s="10">
        <v>1249.8625</v>
      </c>
      <c r="F145" s="10">
        <v>0.10874326603345801</v>
      </c>
    </row>
    <row r="146" spans="1:11" x14ac:dyDescent="0.2">
      <c r="A146" s="9" t="s">
        <v>208</v>
      </c>
      <c r="B146" s="10" t="s">
        <v>875</v>
      </c>
      <c r="C146" s="9" t="s">
        <v>95</v>
      </c>
      <c r="D146" s="9">
        <v>102</v>
      </c>
      <c r="E146" s="10">
        <v>1013.0517599999999</v>
      </c>
      <c r="F146" s="10">
        <v>8.8139741006185102E-2</v>
      </c>
    </row>
    <row r="147" spans="1:11" x14ac:dyDescent="0.2">
      <c r="A147" s="9" t="s">
        <v>558</v>
      </c>
      <c r="B147" s="10" t="s">
        <v>1146</v>
      </c>
      <c r="C147" s="9" t="s">
        <v>192</v>
      </c>
      <c r="D147" s="9">
        <v>100</v>
      </c>
      <c r="E147" s="10">
        <v>999.97500000000002</v>
      </c>
      <c r="F147" s="10">
        <v>8.7002008182346005E-2</v>
      </c>
    </row>
    <row r="148" spans="1:11" x14ac:dyDescent="0.2">
      <c r="A148" s="9" t="s">
        <v>204</v>
      </c>
      <c r="B148" s="10" t="s">
        <v>876</v>
      </c>
      <c r="C148" s="9" t="s">
        <v>205</v>
      </c>
      <c r="D148" s="9">
        <v>100</v>
      </c>
      <c r="E148" s="10">
        <v>982.22</v>
      </c>
      <c r="F148" s="10">
        <v>8.5457248908086494E-2</v>
      </c>
    </row>
    <row r="149" spans="1:11" x14ac:dyDescent="0.2">
      <c r="A149" s="9" t="s">
        <v>566</v>
      </c>
      <c r="B149" s="10" t="s">
        <v>1147</v>
      </c>
      <c r="C149" s="9" t="s">
        <v>52</v>
      </c>
      <c r="D149" s="9">
        <v>5</v>
      </c>
      <c r="E149" s="10">
        <v>656.87649999999996</v>
      </c>
      <c r="F149" s="10">
        <v>5.7151003402875801E-2</v>
      </c>
    </row>
    <row r="150" spans="1:11" x14ac:dyDescent="0.2">
      <c r="A150" s="9" t="s">
        <v>559</v>
      </c>
      <c r="B150" s="10" t="s">
        <v>1148</v>
      </c>
      <c r="C150" s="9" t="s">
        <v>192</v>
      </c>
      <c r="D150" s="9">
        <v>62</v>
      </c>
      <c r="E150" s="10">
        <v>620.19654000000003</v>
      </c>
      <c r="F150" s="10">
        <v>5.3959693440078699E-2</v>
      </c>
    </row>
    <row r="151" spans="1:11" x14ac:dyDescent="0.2">
      <c r="A151" s="9" t="s">
        <v>221</v>
      </c>
      <c r="B151" s="10" t="s">
        <v>1149</v>
      </c>
      <c r="C151" s="9" t="s">
        <v>147</v>
      </c>
      <c r="D151" s="9">
        <v>50</v>
      </c>
      <c r="E151" s="10">
        <v>592.12599999999998</v>
      </c>
      <c r="F151" s="10">
        <v>5.1517439032955602E-2</v>
      </c>
    </row>
    <row r="152" spans="1:11" x14ac:dyDescent="0.2">
      <c r="A152" s="9" t="s">
        <v>440</v>
      </c>
      <c r="B152" s="10" t="s">
        <v>1150</v>
      </c>
      <c r="C152" s="9" t="s">
        <v>188</v>
      </c>
      <c r="D152" s="9">
        <v>40</v>
      </c>
      <c r="E152" s="10">
        <v>398.89960000000002</v>
      </c>
      <c r="F152" s="10">
        <v>3.4705933911482301E-2</v>
      </c>
    </row>
    <row r="153" spans="1:11" x14ac:dyDescent="0.2">
      <c r="A153" s="9" t="s">
        <v>560</v>
      </c>
      <c r="B153" s="10" t="s">
        <v>901</v>
      </c>
      <c r="C153" s="9" t="s">
        <v>9</v>
      </c>
      <c r="D153" s="9">
        <v>16</v>
      </c>
      <c r="E153" s="10">
        <v>154.50031999999999</v>
      </c>
      <c r="F153" s="16" t="s">
        <v>110</v>
      </c>
    </row>
    <row r="154" spans="1:11" x14ac:dyDescent="0.2">
      <c r="A154" s="9" t="s">
        <v>561</v>
      </c>
      <c r="B154" s="10" t="s">
        <v>970</v>
      </c>
      <c r="C154" s="9" t="s">
        <v>9</v>
      </c>
      <c r="D154" s="9">
        <v>9</v>
      </c>
      <c r="E154" s="10">
        <v>88.394220000000004</v>
      </c>
      <c r="F154" s="16" t="s">
        <v>110</v>
      </c>
    </row>
    <row r="155" spans="1:11" x14ac:dyDescent="0.2">
      <c r="A155" s="8" t="s">
        <v>28</v>
      </c>
      <c r="B155" s="9"/>
      <c r="C155" s="9"/>
      <c r="D155" s="9"/>
      <c r="E155" s="11">
        <f>SUM(E91:E154)</f>
        <v>534677.69881959993</v>
      </c>
      <c r="F155" s="11">
        <f>SUM(F91:F154)</f>
        <v>46.498063666455856</v>
      </c>
      <c r="J155" s="2"/>
      <c r="K155" s="2"/>
    </row>
    <row r="156" spans="1:11" x14ac:dyDescent="0.2">
      <c r="A156" s="9"/>
      <c r="B156" s="9"/>
      <c r="C156" s="9"/>
      <c r="D156" s="9"/>
      <c r="E156" s="10"/>
      <c r="F156" s="10"/>
    </row>
    <row r="157" spans="1:11" x14ac:dyDescent="0.2">
      <c r="A157" s="8" t="s">
        <v>28</v>
      </c>
      <c r="B157" s="9"/>
      <c r="C157" s="9"/>
      <c r="D157" s="9"/>
      <c r="E157" s="11">
        <v>1125973.7304595998</v>
      </c>
      <c r="F157" s="11">
        <v>97.964424821173239</v>
      </c>
      <c r="J157" s="2"/>
      <c r="K157" s="2"/>
    </row>
    <row r="158" spans="1:11" x14ac:dyDescent="0.2">
      <c r="A158" s="9"/>
      <c r="B158" s="9"/>
      <c r="C158" s="9"/>
      <c r="D158" s="9"/>
      <c r="E158" s="10"/>
      <c r="F158" s="10"/>
    </row>
    <row r="159" spans="1:11" x14ac:dyDescent="0.2">
      <c r="A159" s="8" t="s">
        <v>35</v>
      </c>
      <c r="B159" s="9"/>
      <c r="C159" s="9"/>
      <c r="D159" s="9"/>
      <c r="E159" s="11">
        <v>23396.2913266</v>
      </c>
      <c r="F159" s="11">
        <v>2.04</v>
      </c>
      <c r="J159" s="2"/>
      <c r="K159" s="2"/>
    </row>
    <row r="160" spans="1:11" x14ac:dyDescent="0.2">
      <c r="A160" s="9"/>
      <c r="B160" s="9"/>
      <c r="C160" s="9"/>
      <c r="D160" s="9"/>
      <c r="E160" s="10"/>
      <c r="F160" s="10"/>
    </row>
    <row r="161" spans="1:11" x14ac:dyDescent="0.2">
      <c r="A161" s="12" t="s">
        <v>36</v>
      </c>
      <c r="B161" s="6"/>
      <c r="C161" s="6"/>
      <c r="D161" s="6"/>
      <c r="E161" s="13">
        <v>1149370.0213266001</v>
      </c>
      <c r="F161" s="13">
        <f xml:space="preserve"> ROUND(SUM(F157:F160),2)</f>
        <v>100</v>
      </c>
      <c r="J161" s="2"/>
      <c r="K161" s="2"/>
    </row>
    <row r="162" spans="1:11" x14ac:dyDescent="0.2">
      <c r="A162" s="1" t="s">
        <v>37</v>
      </c>
      <c r="F162" s="17" t="s">
        <v>111</v>
      </c>
    </row>
    <row r="163" spans="1:11" x14ac:dyDescent="0.2">
      <c r="A163" s="1" t="s">
        <v>812</v>
      </c>
      <c r="F163" s="17"/>
    </row>
    <row r="165" spans="1:11" x14ac:dyDescent="0.2">
      <c r="A165" s="1" t="s">
        <v>38</v>
      </c>
    </row>
    <row r="166" spans="1:11" x14ac:dyDescent="0.2">
      <c r="A166" s="1" t="s">
        <v>39</v>
      </c>
    </row>
    <row r="167" spans="1:11" x14ac:dyDescent="0.2">
      <c r="A167" s="1" t="s">
        <v>807</v>
      </c>
    </row>
    <row r="168" spans="1:11" x14ac:dyDescent="0.2">
      <c r="A168" s="3" t="s">
        <v>799</v>
      </c>
      <c r="D168" s="45">
        <v>3821.9173000000001</v>
      </c>
    </row>
    <row r="169" spans="1:11" x14ac:dyDescent="0.2">
      <c r="A169" s="3" t="s">
        <v>777</v>
      </c>
      <c r="D169" s="45">
        <v>1263.4351999999999</v>
      </c>
    </row>
    <row r="170" spans="1:11" x14ac:dyDescent="0.2">
      <c r="A170" s="3" t="s">
        <v>776</v>
      </c>
      <c r="D170" s="45">
        <v>1312.4944</v>
      </c>
    </row>
    <row r="171" spans="1:11" x14ac:dyDescent="0.2">
      <c r="A171" s="3" t="s">
        <v>778</v>
      </c>
      <c r="D171" s="45">
        <v>1091.7514000000001</v>
      </c>
    </row>
    <row r="172" spans="1:11" x14ac:dyDescent="0.2">
      <c r="A172" s="3" t="s">
        <v>795</v>
      </c>
      <c r="D172" s="45">
        <v>3016.8033999999998</v>
      </c>
    </row>
    <row r="173" spans="1:11" x14ac:dyDescent="0.2">
      <c r="A173" s="3" t="s">
        <v>796</v>
      </c>
      <c r="D173" s="45">
        <v>3667.0041999999999</v>
      </c>
    </row>
    <row r="174" spans="1:11" x14ac:dyDescent="0.2">
      <c r="A174" s="3" t="s">
        <v>775</v>
      </c>
      <c r="D174" s="45">
        <v>1204.4811</v>
      </c>
    </row>
    <row r="175" spans="1:11" x14ac:dyDescent="0.2">
      <c r="A175" s="3" t="s">
        <v>774</v>
      </c>
      <c r="D175" s="46">
        <v>1249.7639999999999</v>
      </c>
    </row>
    <row r="176" spans="1:11" x14ac:dyDescent="0.2">
      <c r="A176" s="3" t="s">
        <v>770</v>
      </c>
      <c r="D176" s="45">
        <v>1088.2378000000001</v>
      </c>
    </row>
    <row r="178" spans="1:4" x14ac:dyDescent="0.2">
      <c r="A178" s="1" t="s">
        <v>41</v>
      </c>
    </row>
    <row r="179" spans="1:4" x14ac:dyDescent="0.2">
      <c r="A179" s="3" t="s">
        <v>799</v>
      </c>
      <c r="D179" s="14">
        <v>3970.4164999999998</v>
      </c>
    </row>
    <row r="180" spans="1:4" x14ac:dyDescent="0.2">
      <c r="A180" s="3" t="s">
        <v>777</v>
      </c>
      <c r="D180" s="14">
        <v>1262.1862000000001</v>
      </c>
    </row>
    <row r="181" spans="1:4" x14ac:dyDescent="0.2">
      <c r="A181" s="3" t="s">
        <v>776</v>
      </c>
      <c r="D181" s="14">
        <v>1312.5622000000001</v>
      </c>
    </row>
    <row r="182" spans="1:4" x14ac:dyDescent="0.2">
      <c r="A182" s="3" t="s">
        <v>778</v>
      </c>
      <c r="D182" s="14">
        <v>1086.8675000000001</v>
      </c>
    </row>
    <row r="183" spans="1:4" x14ac:dyDescent="0.2">
      <c r="A183" s="3" t="s">
        <v>795</v>
      </c>
      <c r="D183" s="14">
        <v>3128.1673000000001</v>
      </c>
    </row>
    <row r="184" spans="1:4" x14ac:dyDescent="0.2">
      <c r="A184" s="3" t="s">
        <v>796</v>
      </c>
      <c r="D184" s="14">
        <v>3794.817</v>
      </c>
    </row>
    <row r="185" spans="1:4" x14ac:dyDescent="0.2">
      <c r="A185" s="3" t="s">
        <v>775</v>
      </c>
      <c r="D185" s="14">
        <v>1196.153</v>
      </c>
    </row>
    <row r="186" spans="1:4" x14ac:dyDescent="0.2">
      <c r="A186" s="3" t="s">
        <v>774</v>
      </c>
      <c r="D186" s="14">
        <v>1242.3642</v>
      </c>
    </row>
    <row r="187" spans="1:4" x14ac:dyDescent="0.2">
      <c r="A187" s="3" t="s">
        <v>770</v>
      </c>
      <c r="D187" s="14">
        <v>1082.3895</v>
      </c>
    </row>
    <row r="189" spans="1:4" x14ac:dyDescent="0.2">
      <c r="A189" s="1" t="s">
        <v>46</v>
      </c>
      <c r="D189" s="15"/>
    </row>
    <row r="190" spans="1:4" x14ac:dyDescent="0.2">
      <c r="A190" s="36" t="s">
        <v>761</v>
      </c>
      <c r="B190" s="37"/>
      <c r="C190" s="53" t="s">
        <v>762</v>
      </c>
      <c r="D190" s="54"/>
    </row>
    <row r="191" spans="1:4" x14ac:dyDescent="0.2">
      <c r="A191" s="55"/>
      <c r="B191" s="56"/>
      <c r="C191" s="38" t="s">
        <v>763</v>
      </c>
      <c r="D191" s="38" t="s">
        <v>764</v>
      </c>
    </row>
    <row r="192" spans="1:4" x14ac:dyDescent="0.2">
      <c r="A192" s="39" t="s">
        <v>774</v>
      </c>
      <c r="B192" s="40"/>
      <c r="C192" s="41">
        <v>36.016134999999998</v>
      </c>
      <c r="D192" s="41">
        <v>33.3511205</v>
      </c>
    </row>
    <row r="193" spans="1:5" x14ac:dyDescent="0.2">
      <c r="A193" s="39" t="s">
        <v>775</v>
      </c>
      <c r="B193" s="40"/>
      <c r="C193" s="41">
        <v>35.65597365</v>
      </c>
      <c r="D193" s="41">
        <v>33.017609298000004</v>
      </c>
    </row>
    <row r="194" spans="1:5" x14ac:dyDescent="0.2">
      <c r="A194" s="39" t="s">
        <v>770</v>
      </c>
      <c r="B194" s="40"/>
      <c r="C194" s="41">
        <v>31.037336532000001</v>
      </c>
      <c r="D194" s="41">
        <v>28.740728305000001</v>
      </c>
    </row>
    <row r="195" spans="1:5" x14ac:dyDescent="0.2">
      <c r="A195" s="39" t="s">
        <v>776</v>
      </c>
      <c r="B195" s="40"/>
      <c r="C195" s="41">
        <v>36.016134999999998</v>
      </c>
      <c r="D195" s="41">
        <v>33.3511205</v>
      </c>
    </row>
    <row r="196" spans="1:5" x14ac:dyDescent="0.2">
      <c r="A196" s="39" t="s">
        <v>777</v>
      </c>
      <c r="B196" s="40"/>
      <c r="C196" s="41">
        <v>35.65597365</v>
      </c>
      <c r="D196" s="41">
        <v>33.017609298000004</v>
      </c>
    </row>
    <row r="197" spans="1:5" x14ac:dyDescent="0.2">
      <c r="A197" s="39" t="s">
        <v>778</v>
      </c>
      <c r="B197" s="40"/>
      <c r="C197" s="41">
        <v>33.61940528200001</v>
      </c>
      <c r="D197" s="41">
        <v>31.131736836000005</v>
      </c>
    </row>
    <row r="199" spans="1:5" x14ac:dyDescent="0.2">
      <c r="A199" s="1" t="s">
        <v>48</v>
      </c>
      <c r="D199" s="33">
        <v>2.9310117942128588</v>
      </c>
      <c r="E199" s="2" t="s">
        <v>759</v>
      </c>
    </row>
  </sheetData>
  <sortState ref="A91:F154">
    <sortCondition descending="1" ref="E91:E154"/>
  </sortState>
  <mergeCells count="3">
    <mergeCell ref="A1:F1"/>
    <mergeCell ref="C190:D190"/>
    <mergeCell ref="A191:B19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11" ht="15" customHeight="1" x14ac:dyDescent="0.2">
      <c r="A1" s="52" t="s">
        <v>504</v>
      </c>
      <c r="B1" s="52"/>
      <c r="C1" s="52"/>
      <c r="D1" s="52"/>
      <c r="E1" s="52"/>
      <c r="F1" s="52"/>
    </row>
    <row r="3" spans="1:11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11" x14ac:dyDescent="0.2">
      <c r="A4" s="6"/>
      <c r="B4" s="6"/>
      <c r="C4" s="6"/>
      <c r="D4" s="6"/>
      <c r="E4" s="7"/>
      <c r="F4" s="7"/>
    </row>
    <row r="5" spans="1:11" x14ac:dyDescent="0.2">
      <c r="A5" s="8" t="s">
        <v>29</v>
      </c>
      <c r="B5" s="9"/>
      <c r="C5" s="9"/>
      <c r="D5" s="9"/>
      <c r="E5" s="10"/>
      <c r="F5" s="10"/>
    </row>
    <row r="6" spans="1:11" x14ac:dyDescent="0.2">
      <c r="A6" s="8" t="s">
        <v>30</v>
      </c>
      <c r="B6" s="9"/>
      <c r="C6" s="9"/>
      <c r="D6" s="9"/>
      <c r="E6" s="10"/>
      <c r="F6" s="10"/>
    </row>
    <row r="7" spans="1:11" x14ac:dyDescent="0.2">
      <c r="A7" s="9" t="s">
        <v>456</v>
      </c>
      <c r="B7" s="10" t="s">
        <v>1151</v>
      </c>
      <c r="C7" s="9" t="s">
        <v>32</v>
      </c>
      <c r="D7" s="9">
        <v>5000</v>
      </c>
      <c r="E7" s="10">
        <v>4891.8549999999996</v>
      </c>
      <c r="F7" s="10">
        <v>9.4172897456217299</v>
      </c>
    </row>
    <row r="8" spans="1:11" x14ac:dyDescent="0.2">
      <c r="A8" s="9" t="s">
        <v>505</v>
      </c>
      <c r="B8" s="10" t="s">
        <v>1033</v>
      </c>
      <c r="C8" s="9" t="s">
        <v>32</v>
      </c>
      <c r="D8" s="9">
        <v>5000</v>
      </c>
      <c r="E8" s="10">
        <v>4871.4350000000004</v>
      </c>
      <c r="F8" s="10">
        <v>9.3779792884218391</v>
      </c>
    </row>
    <row r="9" spans="1:11" x14ac:dyDescent="0.2">
      <c r="A9" s="9" t="s">
        <v>414</v>
      </c>
      <c r="B9" s="10" t="s">
        <v>1037</v>
      </c>
      <c r="C9" s="9" t="s">
        <v>415</v>
      </c>
      <c r="D9" s="9">
        <v>3500</v>
      </c>
      <c r="E9" s="10">
        <v>3411.6039999999998</v>
      </c>
      <c r="F9" s="10">
        <v>6.5676646927028903</v>
      </c>
    </row>
    <row r="10" spans="1:11" x14ac:dyDescent="0.2">
      <c r="A10" s="9" t="s">
        <v>506</v>
      </c>
      <c r="B10" s="10" t="s">
        <v>1152</v>
      </c>
      <c r="C10" s="9" t="s">
        <v>32</v>
      </c>
      <c r="D10" s="9">
        <v>2500</v>
      </c>
      <c r="E10" s="10">
        <v>2440.355</v>
      </c>
      <c r="F10" s="10">
        <v>4.6979172762023298</v>
      </c>
    </row>
    <row r="11" spans="1:11" x14ac:dyDescent="0.2">
      <c r="A11" s="9" t="s">
        <v>507</v>
      </c>
      <c r="B11" s="10" t="s">
        <v>1153</v>
      </c>
      <c r="C11" s="9" t="s">
        <v>32</v>
      </c>
      <c r="D11" s="9">
        <v>2500</v>
      </c>
      <c r="E11" s="10">
        <v>2432.6975000000002</v>
      </c>
      <c r="F11" s="10">
        <v>4.6831758547523599</v>
      </c>
    </row>
    <row r="12" spans="1:11" x14ac:dyDescent="0.2">
      <c r="A12" s="9" t="s">
        <v>508</v>
      </c>
      <c r="B12" s="10" t="s">
        <v>1154</v>
      </c>
      <c r="C12" s="9" t="s">
        <v>32</v>
      </c>
      <c r="D12" s="9">
        <v>2500</v>
      </c>
      <c r="E12" s="10">
        <v>2386.4450000000002</v>
      </c>
      <c r="F12" s="10">
        <v>4.5941353590795799</v>
      </c>
    </row>
    <row r="13" spans="1:11" x14ac:dyDescent="0.2">
      <c r="A13" s="9" t="s">
        <v>509</v>
      </c>
      <c r="B13" s="10" t="s">
        <v>1036</v>
      </c>
      <c r="C13" s="9" t="s">
        <v>415</v>
      </c>
      <c r="D13" s="9">
        <v>1500</v>
      </c>
      <c r="E13" s="10">
        <v>1483.5509999999999</v>
      </c>
      <c r="F13" s="10">
        <v>2.85597786921462</v>
      </c>
    </row>
    <row r="14" spans="1:11" x14ac:dyDescent="0.2">
      <c r="A14" s="8" t="s">
        <v>28</v>
      </c>
      <c r="B14" s="9"/>
      <c r="C14" s="9"/>
      <c r="D14" s="9"/>
      <c r="E14" s="11">
        <f>SUM(E7:E13)</f>
        <v>21917.942499999997</v>
      </c>
      <c r="F14" s="11">
        <f>SUM(F7:F13)</f>
        <v>42.19414008599535</v>
      </c>
      <c r="J14" s="2"/>
      <c r="K14" s="2"/>
    </row>
    <row r="15" spans="1:11" x14ac:dyDescent="0.2">
      <c r="A15" s="9"/>
      <c r="B15" s="9"/>
      <c r="C15" s="9"/>
      <c r="D15" s="9"/>
      <c r="E15" s="10"/>
      <c r="F15" s="10"/>
    </row>
    <row r="16" spans="1:11" x14ac:dyDescent="0.2">
      <c r="A16" s="8" t="s">
        <v>33</v>
      </c>
      <c r="B16" s="9"/>
      <c r="C16" s="9"/>
      <c r="D16" s="9"/>
      <c r="E16" s="10"/>
      <c r="F16" s="10"/>
    </row>
    <row r="17" spans="1:11" x14ac:dyDescent="0.2">
      <c r="A17" s="9" t="s">
        <v>510</v>
      </c>
      <c r="B17" s="10" t="s">
        <v>1155</v>
      </c>
      <c r="C17" s="9" t="s">
        <v>455</v>
      </c>
      <c r="D17" s="9">
        <v>1000</v>
      </c>
      <c r="E17" s="10">
        <v>4873.8950000000004</v>
      </c>
      <c r="F17" s="10">
        <v>9.3827150242059592</v>
      </c>
    </row>
    <row r="18" spans="1:11" x14ac:dyDescent="0.2">
      <c r="A18" s="9" t="s">
        <v>511</v>
      </c>
      <c r="B18" s="10" t="s">
        <v>1156</v>
      </c>
      <c r="C18" s="9" t="s">
        <v>415</v>
      </c>
      <c r="D18" s="9">
        <v>800</v>
      </c>
      <c r="E18" s="10">
        <v>3871.72</v>
      </c>
      <c r="F18" s="10">
        <v>7.4534320935347802</v>
      </c>
    </row>
    <row r="19" spans="1:11" x14ac:dyDescent="0.2">
      <c r="A19" s="9" t="s">
        <v>485</v>
      </c>
      <c r="B19" s="10" t="s">
        <v>1277</v>
      </c>
      <c r="C19" s="9" t="s">
        <v>415</v>
      </c>
      <c r="D19" s="9">
        <v>560</v>
      </c>
      <c r="E19" s="10">
        <v>2768.2536</v>
      </c>
      <c r="F19" s="10">
        <v>5.3291535093661704</v>
      </c>
    </row>
    <row r="20" spans="1:11" x14ac:dyDescent="0.2">
      <c r="A20" s="9" t="s">
        <v>512</v>
      </c>
      <c r="B20" s="10" t="s">
        <v>1049</v>
      </c>
      <c r="C20" s="9" t="s">
        <v>415</v>
      </c>
      <c r="D20" s="9">
        <v>500</v>
      </c>
      <c r="E20" s="10">
        <v>2442.0450000000001</v>
      </c>
      <c r="F20" s="10">
        <v>4.7011706881841002</v>
      </c>
    </row>
    <row r="21" spans="1:11" x14ac:dyDescent="0.2">
      <c r="A21" s="9" t="s">
        <v>513</v>
      </c>
      <c r="B21" s="10" t="s">
        <v>1157</v>
      </c>
      <c r="C21" s="9" t="s">
        <v>32</v>
      </c>
      <c r="D21" s="9">
        <v>500</v>
      </c>
      <c r="E21" s="10">
        <v>2431.3825000000002</v>
      </c>
      <c r="F21" s="10">
        <v>4.6806443537132898</v>
      </c>
    </row>
    <row r="22" spans="1:11" x14ac:dyDescent="0.2">
      <c r="A22" s="9" t="s">
        <v>514</v>
      </c>
      <c r="B22" s="10" t="s">
        <v>1158</v>
      </c>
      <c r="C22" s="9" t="s">
        <v>455</v>
      </c>
      <c r="D22" s="9">
        <v>500</v>
      </c>
      <c r="E22" s="10">
        <v>2414.2474999999999</v>
      </c>
      <c r="F22" s="10">
        <v>4.6476578363714598</v>
      </c>
    </row>
    <row r="23" spans="1:11" x14ac:dyDescent="0.2">
      <c r="A23" s="9" t="s">
        <v>469</v>
      </c>
      <c r="B23" s="10" t="s">
        <v>1159</v>
      </c>
      <c r="C23" s="9" t="s">
        <v>462</v>
      </c>
      <c r="D23" s="9">
        <v>500</v>
      </c>
      <c r="E23" s="10">
        <v>2344.4299999999998</v>
      </c>
      <c r="F23" s="10">
        <v>4.5132524570593304</v>
      </c>
    </row>
    <row r="24" spans="1:11" x14ac:dyDescent="0.2">
      <c r="A24" s="9" t="s">
        <v>515</v>
      </c>
      <c r="B24" s="10" t="s">
        <v>1066</v>
      </c>
      <c r="C24" s="9" t="s">
        <v>496</v>
      </c>
      <c r="D24" s="9">
        <v>440</v>
      </c>
      <c r="E24" s="10">
        <v>2134.2574</v>
      </c>
      <c r="F24" s="10">
        <v>4.1086500576033602</v>
      </c>
    </row>
    <row r="25" spans="1:11" x14ac:dyDescent="0.2">
      <c r="A25" s="9" t="s">
        <v>460</v>
      </c>
      <c r="B25" s="10" t="s">
        <v>1061</v>
      </c>
      <c r="C25" s="9" t="s">
        <v>32</v>
      </c>
      <c r="D25" s="9">
        <v>420</v>
      </c>
      <c r="E25" s="10">
        <v>2048.1509999999998</v>
      </c>
      <c r="F25" s="10">
        <v>3.9428869845457202</v>
      </c>
    </row>
    <row r="26" spans="1:11" x14ac:dyDescent="0.2">
      <c r="A26" s="9" t="s">
        <v>34</v>
      </c>
      <c r="B26" s="10" t="s">
        <v>1160</v>
      </c>
      <c r="C26" s="9" t="s">
        <v>32</v>
      </c>
      <c r="D26" s="9">
        <v>340</v>
      </c>
      <c r="E26" s="10">
        <v>1696.1732999999999</v>
      </c>
      <c r="F26" s="10">
        <v>3.2652961759674799</v>
      </c>
    </row>
    <row r="27" spans="1:11" x14ac:dyDescent="0.2">
      <c r="A27" s="9" t="s">
        <v>230</v>
      </c>
      <c r="B27" s="10" t="s">
        <v>1048</v>
      </c>
      <c r="C27" s="9" t="s">
        <v>32</v>
      </c>
      <c r="D27" s="9">
        <v>300</v>
      </c>
      <c r="E27" s="10">
        <v>1469.5350000000001</v>
      </c>
      <c r="F27" s="10">
        <v>2.8289957258202101</v>
      </c>
    </row>
    <row r="28" spans="1:11" x14ac:dyDescent="0.2">
      <c r="A28" s="9" t="s">
        <v>516</v>
      </c>
      <c r="B28" s="10" t="s">
        <v>1161</v>
      </c>
      <c r="C28" s="9" t="s">
        <v>32</v>
      </c>
      <c r="D28" s="9">
        <v>200</v>
      </c>
      <c r="E28" s="10">
        <v>968.89499999999998</v>
      </c>
      <c r="F28" s="10">
        <v>1.86521574087625</v>
      </c>
    </row>
    <row r="29" spans="1:11" x14ac:dyDescent="0.2">
      <c r="A29" s="9" t="s">
        <v>517</v>
      </c>
      <c r="B29" s="10" t="s">
        <v>1064</v>
      </c>
      <c r="C29" s="9" t="s">
        <v>455</v>
      </c>
      <c r="D29" s="9">
        <v>100</v>
      </c>
      <c r="E29" s="10">
        <v>495.3605</v>
      </c>
      <c r="F29" s="10">
        <v>0.95361644141865498</v>
      </c>
    </row>
    <row r="30" spans="1:11" x14ac:dyDescent="0.2">
      <c r="A30" s="8" t="s">
        <v>28</v>
      </c>
      <c r="B30" s="9"/>
      <c r="C30" s="9"/>
      <c r="D30" s="9"/>
      <c r="E30" s="11">
        <f>SUM(E17:E29)</f>
        <v>29958.345799999996</v>
      </c>
      <c r="F30" s="11">
        <f>SUM(F17:F29)</f>
        <v>57.67268708866677</v>
      </c>
      <c r="J30" s="2"/>
      <c r="K30" s="2"/>
    </row>
    <row r="31" spans="1:11" x14ac:dyDescent="0.2">
      <c r="A31" s="9"/>
      <c r="B31" s="9"/>
      <c r="C31" s="9"/>
      <c r="D31" s="9"/>
      <c r="E31" s="10"/>
      <c r="F31" s="10"/>
    </row>
    <row r="32" spans="1:11" x14ac:dyDescent="0.2">
      <c r="A32" s="8" t="s">
        <v>28</v>
      </c>
      <c r="B32" s="9"/>
      <c r="C32" s="9"/>
      <c r="D32" s="9"/>
      <c r="E32" s="11">
        <v>51876.288299999993</v>
      </c>
      <c r="F32" s="11">
        <v>99.86682717466212</v>
      </c>
      <c r="J32" s="2"/>
      <c r="K32" s="2"/>
    </row>
    <row r="33" spans="1:11" x14ac:dyDescent="0.2">
      <c r="A33" s="9"/>
      <c r="B33" s="9"/>
      <c r="C33" s="9"/>
      <c r="D33" s="9"/>
      <c r="E33" s="10"/>
      <c r="F33" s="10"/>
    </row>
    <row r="34" spans="1:11" x14ac:dyDescent="0.2">
      <c r="A34" s="8" t="s">
        <v>35</v>
      </c>
      <c r="B34" s="9"/>
      <c r="C34" s="9"/>
      <c r="D34" s="9"/>
      <c r="E34" s="11">
        <v>69.175544099999996</v>
      </c>
      <c r="F34" s="11">
        <v>0.13</v>
      </c>
      <c r="J34" s="2"/>
      <c r="K34" s="2"/>
    </row>
    <row r="35" spans="1:11" x14ac:dyDescent="0.2">
      <c r="A35" s="9"/>
      <c r="B35" s="9"/>
      <c r="C35" s="9"/>
      <c r="D35" s="9"/>
      <c r="E35" s="10"/>
      <c r="F35" s="10"/>
    </row>
    <row r="36" spans="1:11" x14ac:dyDescent="0.2">
      <c r="A36" s="12" t="s">
        <v>36</v>
      </c>
      <c r="B36" s="6"/>
      <c r="C36" s="6"/>
      <c r="D36" s="6"/>
      <c r="E36" s="13">
        <v>51945.4655441</v>
      </c>
      <c r="F36" s="13">
        <f xml:space="preserve"> ROUND(SUM(F32:F35),2)</f>
        <v>100</v>
      </c>
      <c r="I36" s="33"/>
      <c r="J36" s="2"/>
      <c r="K36" s="2"/>
    </row>
    <row r="37" spans="1:11" x14ac:dyDescent="0.2">
      <c r="A37" s="1" t="s">
        <v>37</v>
      </c>
    </row>
    <row r="39" spans="1:11" x14ac:dyDescent="0.2">
      <c r="A39" s="1" t="s">
        <v>38</v>
      </c>
    </row>
    <row r="40" spans="1:11" x14ac:dyDescent="0.2">
      <c r="A40" s="1" t="s">
        <v>39</v>
      </c>
    </row>
    <row r="41" spans="1:11" x14ac:dyDescent="0.2">
      <c r="A41" s="1" t="s">
        <v>807</v>
      </c>
    </row>
    <row r="42" spans="1:11" x14ac:dyDescent="0.2">
      <c r="A42" s="3" t="s">
        <v>780</v>
      </c>
      <c r="D42" s="3">
        <v>9.9911999999999992</v>
      </c>
    </row>
    <row r="43" spans="1:11" x14ac:dyDescent="0.2">
      <c r="A43" s="3" t="s">
        <v>799</v>
      </c>
      <c r="D43" s="3">
        <v>32.563099999999999</v>
      </c>
    </row>
    <row r="44" spans="1:11" x14ac:dyDescent="0.2">
      <c r="A44" s="3" t="s">
        <v>777</v>
      </c>
      <c r="D44" s="3">
        <v>10.297599999999999</v>
      </c>
    </row>
    <row r="45" spans="1:11" x14ac:dyDescent="0.2">
      <c r="A45" s="3" t="s">
        <v>776</v>
      </c>
      <c r="D45" s="3">
        <v>11.2158</v>
      </c>
    </row>
    <row r="46" spans="1:11" x14ac:dyDescent="0.2">
      <c r="A46" s="3" t="s">
        <v>779</v>
      </c>
      <c r="D46" s="3">
        <v>10.3544</v>
      </c>
    </row>
    <row r="47" spans="1:11" x14ac:dyDescent="0.2">
      <c r="A47" s="3" t="s">
        <v>767</v>
      </c>
      <c r="D47" s="3">
        <v>9.9989000000000008</v>
      </c>
    </row>
    <row r="48" spans="1:11" x14ac:dyDescent="0.2">
      <c r="A48" s="3" t="s">
        <v>796</v>
      </c>
      <c r="D48" s="3">
        <v>31.882100000000001</v>
      </c>
    </row>
    <row r="49" spans="1:4" x14ac:dyDescent="0.2">
      <c r="A49" s="3" t="s">
        <v>775</v>
      </c>
      <c r="D49" s="3">
        <v>10.0579</v>
      </c>
    </row>
    <row r="50" spans="1:4" x14ac:dyDescent="0.2">
      <c r="A50" s="3" t="s">
        <v>774</v>
      </c>
      <c r="D50" s="3">
        <v>10.938800000000001</v>
      </c>
    </row>
    <row r="52" spans="1:4" x14ac:dyDescent="0.2">
      <c r="A52" s="1" t="s">
        <v>41</v>
      </c>
    </row>
    <row r="53" spans="1:4" x14ac:dyDescent="0.2">
      <c r="A53" s="3" t="s">
        <v>780</v>
      </c>
      <c r="D53" s="14">
        <v>10.001200000000001</v>
      </c>
    </row>
    <row r="54" spans="1:4" x14ac:dyDescent="0.2">
      <c r="A54" s="3" t="s">
        <v>799</v>
      </c>
      <c r="D54" s="14">
        <v>33.8187</v>
      </c>
    </row>
    <row r="55" spans="1:4" x14ac:dyDescent="0.2">
      <c r="A55" s="3" t="s">
        <v>777</v>
      </c>
      <c r="D55" s="14">
        <v>10.3948</v>
      </c>
    </row>
    <row r="56" spans="1:4" x14ac:dyDescent="0.2">
      <c r="A56" s="3" t="s">
        <v>776</v>
      </c>
      <c r="D56" s="14">
        <v>11.200100000000001</v>
      </c>
    </row>
    <row r="57" spans="1:4" x14ac:dyDescent="0.2">
      <c r="A57" s="3" t="s">
        <v>779</v>
      </c>
      <c r="D57" s="14">
        <v>10.362399999999999</v>
      </c>
    </row>
    <row r="58" spans="1:4" x14ac:dyDescent="0.2">
      <c r="A58" s="3" t="s">
        <v>767</v>
      </c>
      <c r="D58" s="14">
        <v>10</v>
      </c>
    </row>
    <row r="59" spans="1:4" x14ac:dyDescent="0.2">
      <c r="A59" s="3" t="s">
        <v>796</v>
      </c>
      <c r="D59" s="14">
        <v>33.0762</v>
      </c>
    </row>
    <row r="60" spans="1:4" x14ac:dyDescent="0.2">
      <c r="A60" s="3" t="s">
        <v>775</v>
      </c>
      <c r="D60" s="14">
        <v>10.135</v>
      </c>
    </row>
    <row r="61" spans="1:4" x14ac:dyDescent="0.2">
      <c r="A61" s="3" t="s">
        <v>774</v>
      </c>
      <c r="D61" s="14">
        <v>10.900700000000001</v>
      </c>
    </row>
    <row r="63" spans="1:4" x14ac:dyDescent="0.2">
      <c r="A63" s="1" t="s">
        <v>46</v>
      </c>
      <c r="D63" s="15"/>
    </row>
    <row r="64" spans="1:4" x14ac:dyDescent="0.2">
      <c r="A64" s="36" t="s">
        <v>761</v>
      </c>
      <c r="B64" s="37"/>
      <c r="C64" s="53" t="s">
        <v>762</v>
      </c>
      <c r="D64" s="54"/>
    </row>
    <row r="65" spans="1:5" x14ac:dyDescent="0.2">
      <c r="A65" s="55"/>
      <c r="B65" s="56"/>
      <c r="C65" s="38" t="s">
        <v>763</v>
      </c>
      <c r="D65" s="38" t="s">
        <v>764</v>
      </c>
    </row>
    <row r="66" spans="1:5" x14ac:dyDescent="0.2">
      <c r="A66" s="39" t="s">
        <v>774</v>
      </c>
      <c r="B66" s="40"/>
      <c r="C66" s="41">
        <v>0.31694198800000001</v>
      </c>
      <c r="D66" s="41">
        <v>0.29348986040000002</v>
      </c>
    </row>
    <row r="67" spans="1:5" x14ac:dyDescent="0.2">
      <c r="A67" s="39" t="s">
        <v>779</v>
      </c>
      <c r="B67" s="40"/>
      <c r="C67" s="41">
        <v>0.25074433160000004</v>
      </c>
      <c r="D67" s="41">
        <v>0.23219050109999997</v>
      </c>
    </row>
    <row r="68" spans="1:5" x14ac:dyDescent="0.2">
      <c r="A68" s="39" t="s">
        <v>776</v>
      </c>
      <c r="B68" s="40"/>
      <c r="C68" s="41">
        <v>0.31694198800000001</v>
      </c>
      <c r="D68" s="41">
        <v>0.29348986040000002</v>
      </c>
    </row>
    <row r="69" spans="1:5" x14ac:dyDescent="0.2">
      <c r="A69" s="39" t="s">
        <v>767</v>
      </c>
      <c r="B69" s="40"/>
      <c r="C69" s="41">
        <v>0.26409227020000015</v>
      </c>
      <c r="D69" s="41">
        <v>0.24455075819999991</v>
      </c>
    </row>
    <row r="70" spans="1:5" x14ac:dyDescent="0.2">
      <c r="A70" s="39" t="s">
        <v>780</v>
      </c>
      <c r="B70" s="40"/>
      <c r="C70" s="41">
        <v>0.26545148010000008</v>
      </c>
      <c r="D70" s="41">
        <v>0.24580939349999995</v>
      </c>
    </row>
    <row r="71" spans="1:5" x14ac:dyDescent="0.2">
      <c r="A71" s="39" t="s">
        <v>775</v>
      </c>
      <c r="B71" s="40"/>
      <c r="C71" s="41">
        <v>0.21249519649999998</v>
      </c>
      <c r="D71" s="41">
        <v>0.19677161120000003</v>
      </c>
    </row>
    <row r="72" spans="1:5" x14ac:dyDescent="0.2">
      <c r="A72" s="39" t="s">
        <v>777</v>
      </c>
      <c r="B72" s="40"/>
      <c r="C72" s="41">
        <v>0.21249519649999998</v>
      </c>
      <c r="D72" s="41">
        <v>0.19677161120000003</v>
      </c>
    </row>
    <row r="73" spans="1:5" x14ac:dyDescent="0.2">
      <c r="A73" s="42"/>
      <c r="B73" s="42"/>
      <c r="C73" s="43"/>
      <c r="D73" s="43"/>
    </row>
    <row r="74" spans="1:5" x14ac:dyDescent="0.2">
      <c r="A74" s="1" t="s">
        <v>48</v>
      </c>
      <c r="D74" s="33">
        <v>0.32753264931735043</v>
      </c>
      <c r="E74" s="2" t="s">
        <v>759</v>
      </c>
    </row>
  </sheetData>
  <mergeCells count="3">
    <mergeCell ref="A1:F1"/>
    <mergeCell ref="C64:D64"/>
    <mergeCell ref="A65:B6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7.7109375" style="3" bestFit="1" customWidth="1"/>
    <col min="3" max="3" width="11.7109375" style="3" bestFit="1" customWidth="1"/>
    <col min="4" max="4" width="8.285156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11" ht="15" customHeight="1" x14ac:dyDescent="0.2">
      <c r="A1" s="52" t="s">
        <v>471</v>
      </c>
      <c r="B1" s="52"/>
      <c r="C1" s="52"/>
      <c r="D1" s="52"/>
      <c r="E1" s="52"/>
      <c r="F1" s="52"/>
    </row>
    <row r="3" spans="1:11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11" x14ac:dyDescent="0.2">
      <c r="A4" s="6"/>
      <c r="B4" s="6"/>
      <c r="C4" s="6"/>
      <c r="D4" s="6"/>
      <c r="E4" s="7"/>
      <c r="F4" s="7"/>
    </row>
    <row r="5" spans="1:11" x14ac:dyDescent="0.2">
      <c r="A5" s="8" t="s">
        <v>6</v>
      </c>
      <c r="B5" s="9"/>
      <c r="C5" s="9"/>
      <c r="D5" s="9"/>
      <c r="E5" s="10"/>
      <c r="F5" s="10"/>
    </row>
    <row r="6" spans="1:11" x14ac:dyDescent="0.2">
      <c r="A6" s="8" t="s">
        <v>7</v>
      </c>
      <c r="B6" s="9"/>
      <c r="C6" s="9"/>
      <c r="D6" s="9"/>
      <c r="E6" s="10"/>
      <c r="F6" s="10"/>
    </row>
    <row r="7" spans="1:11" x14ac:dyDescent="0.2">
      <c r="A7" s="8"/>
      <c r="B7" s="9"/>
      <c r="C7" s="9"/>
      <c r="D7" s="9"/>
      <c r="E7" s="10"/>
      <c r="F7" s="10"/>
    </row>
    <row r="8" spans="1:11" x14ac:dyDescent="0.2">
      <c r="A8" s="9" t="s">
        <v>358</v>
      </c>
      <c r="B8" s="10" t="s">
        <v>1006</v>
      </c>
      <c r="C8" s="9" t="s">
        <v>9</v>
      </c>
      <c r="D8" s="9">
        <v>100</v>
      </c>
      <c r="E8" s="10">
        <v>9990.6758095000005</v>
      </c>
      <c r="F8" s="10">
        <v>1.8567054569857799</v>
      </c>
    </row>
    <row r="9" spans="1:11" x14ac:dyDescent="0.2">
      <c r="A9" s="9" t="s">
        <v>472</v>
      </c>
      <c r="B9" s="10" t="s">
        <v>1171</v>
      </c>
      <c r="C9" s="9" t="s">
        <v>9</v>
      </c>
      <c r="D9" s="9">
        <v>50</v>
      </c>
      <c r="E9" s="10">
        <v>4998.1338636999999</v>
      </c>
      <c r="F9" s="10">
        <v>0.928872340212753</v>
      </c>
    </row>
    <row r="10" spans="1:11" x14ac:dyDescent="0.2">
      <c r="A10" s="8" t="s">
        <v>28</v>
      </c>
      <c r="B10" s="9"/>
      <c r="C10" s="9"/>
      <c r="D10" s="9"/>
      <c r="E10" s="11">
        <f>SUM(E8:E9)</f>
        <v>14988.809673200001</v>
      </c>
      <c r="F10" s="11">
        <f>SUM(F8:F9)</f>
        <v>2.7855777971985329</v>
      </c>
      <c r="J10" s="2"/>
      <c r="K10" s="2"/>
    </row>
    <row r="11" spans="1:11" x14ac:dyDescent="0.2">
      <c r="A11" s="9"/>
      <c r="B11" s="9"/>
      <c r="C11" s="9"/>
      <c r="D11" s="9"/>
      <c r="E11" s="10"/>
      <c r="F11" s="10"/>
    </row>
    <row r="12" spans="1:11" x14ac:dyDescent="0.2">
      <c r="A12" s="8" t="s">
        <v>29</v>
      </c>
      <c r="B12" s="9"/>
      <c r="C12" s="9"/>
      <c r="D12" s="9"/>
      <c r="E12" s="10"/>
      <c r="F12" s="10"/>
    </row>
    <row r="13" spans="1:11" x14ac:dyDescent="0.2">
      <c r="A13" s="8" t="s">
        <v>30</v>
      </c>
      <c r="B13" s="9"/>
      <c r="C13" s="9"/>
      <c r="D13" s="9"/>
      <c r="E13" s="10"/>
      <c r="F13" s="10"/>
    </row>
    <row r="14" spans="1:11" x14ac:dyDescent="0.2">
      <c r="A14" s="9" t="s">
        <v>473</v>
      </c>
      <c r="B14" s="10" t="s">
        <v>1172</v>
      </c>
      <c r="C14" s="9" t="s">
        <v>415</v>
      </c>
      <c r="D14" s="9">
        <v>25000</v>
      </c>
      <c r="E14" s="10">
        <v>24879.05</v>
      </c>
      <c r="F14" s="10">
        <v>4.6236179394088301</v>
      </c>
    </row>
    <row r="15" spans="1:11" x14ac:dyDescent="0.2">
      <c r="A15" s="9" t="s">
        <v>474</v>
      </c>
      <c r="B15" s="10" t="s">
        <v>1040</v>
      </c>
      <c r="C15" s="9" t="s">
        <v>415</v>
      </c>
      <c r="D15" s="9">
        <v>24500</v>
      </c>
      <c r="E15" s="10">
        <v>24463.985000000001</v>
      </c>
      <c r="F15" s="10">
        <v>4.5464806700990801</v>
      </c>
    </row>
    <row r="16" spans="1:11" x14ac:dyDescent="0.2">
      <c r="A16" s="9" t="s">
        <v>475</v>
      </c>
      <c r="B16" s="10" t="s">
        <v>1278</v>
      </c>
      <c r="C16" s="9" t="s">
        <v>415</v>
      </c>
      <c r="D16" s="9">
        <v>19500</v>
      </c>
      <c r="E16" s="10">
        <v>19468.215</v>
      </c>
      <c r="F16" s="10">
        <v>3.6180476393699998</v>
      </c>
    </row>
    <row r="17" spans="1:11" x14ac:dyDescent="0.2">
      <c r="A17" s="8" t="s">
        <v>28</v>
      </c>
      <c r="B17" s="9"/>
      <c r="C17" s="9"/>
      <c r="D17" s="9"/>
      <c r="E17" s="11">
        <f>SUM(E14:E16)</f>
        <v>68811.25</v>
      </c>
      <c r="F17" s="11">
        <f>SUM(F14:F16)</f>
        <v>12.78814624887791</v>
      </c>
      <c r="J17" s="2"/>
      <c r="K17" s="2"/>
    </row>
    <row r="18" spans="1:11" x14ac:dyDescent="0.2">
      <c r="A18" s="9"/>
      <c r="B18" s="9"/>
      <c r="C18" s="9"/>
      <c r="D18" s="9"/>
      <c r="E18" s="10"/>
      <c r="F18" s="10"/>
    </row>
    <row r="19" spans="1:11" x14ac:dyDescent="0.2">
      <c r="A19" s="8" t="s">
        <v>33</v>
      </c>
      <c r="B19" s="9"/>
      <c r="C19" s="9"/>
      <c r="D19" s="9"/>
      <c r="E19" s="10"/>
      <c r="F19" s="10"/>
    </row>
    <row r="20" spans="1:11" x14ac:dyDescent="0.2">
      <c r="A20" s="9" t="s">
        <v>476</v>
      </c>
      <c r="B20" s="10" t="s">
        <v>1173</v>
      </c>
      <c r="C20" s="9" t="s">
        <v>32</v>
      </c>
      <c r="D20" s="9">
        <v>12500</v>
      </c>
      <c r="E20" s="10">
        <v>62488.25</v>
      </c>
      <c r="F20" s="10">
        <v>11.613055711623399</v>
      </c>
    </row>
    <row r="21" spans="1:11" x14ac:dyDescent="0.2">
      <c r="A21" s="9" t="s">
        <v>477</v>
      </c>
      <c r="B21" s="10" t="s">
        <v>1279</v>
      </c>
      <c r="C21" s="9" t="s">
        <v>32</v>
      </c>
      <c r="D21" s="9">
        <v>10000</v>
      </c>
      <c r="E21" s="10">
        <v>49714.75</v>
      </c>
      <c r="F21" s="10">
        <v>9.23917954878603</v>
      </c>
    </row>
    <row r="22" spans="1:11" x14ac:dyDescent="0.2">
      <c r="A22" s="9" t="s">
        <v>34</v>
      </c>
      <c r="B22" s="10" t="s">
        <v>1160</v>
      </c>
      <c r="C22" s="9" t="s">
        <v>32</v>
      </c>
      <c r="D22" s="9">
        <v>8560</v>
      </c>
      <c r="E22" s="10">
        <v>42703.657200000001</v>
      </c>
      <c r="F22" s="10">
        <v>7.9362112101661904</v>
      </c>
    </row>
    <row r="23" spans="1:11" x14ac:dyDescent="0.2">
      <c r="A23" s="9" t="s">
        <v>478</v>
      </c>
      <c r="B23" s="10" t="s">
        <v>1052</v>
      </c>
      <c r="C23" s="9" t="s">
        <v>415</v>
      </c>
      <c r="D23" s="9">
        <v>6500</v>
      </c>
      <c r="E23" s="10">
        <v>32279.78</v>
      </c>
      <c r="F23" s="10">
        <v>5.9989979475972897</v>
      </c>
    </row>
    <row r="24" spans="1:11" x14ac:dyDescent="0.2">
      <c r="A24" s="9" t="s">
        <v>479</v>
      </c>
      <c r="B24" s="10" t="s">
        <v>1174</v>
      </c>
      <c r="C24" s="9" t="s">
        <v>32</v>
      </c>
      <c r="D24" s="9">
        <v>6000</v>
      </c>
      <c r="E24" s="10">
        <v>29924.31</v>
      </c>
      <c r="F24" s="10">
        <v>5.5612483812858997</v>
      </c>
    </row>
    <row r="25" spans="1:11" x14ac:dyDescent="0.2">
      <c r="A25" s="9" t="s">
        <v>480</v>
      </c>
      <c r="B25" s="10" t="s">
        <v>1175</v>
      </c>
      <c r="C25" s="9" t="s">
        <v>32</v>
      </c>
      <c r="D25" s="9">
        <v>6000</v>
      </c>
      <c r="E25" s="10">
        <v>29805.3</v>
      </c>
      <c r="F25" s="10">
        <v>5.5391311070745104</v>
      </c>
    </row>
    <row r="26" spans="1:11" x14ac:dyDescent="0.2">
      <c r="A26" s="9" t="s">
        <v>481</v>
      </c>
      <c r="B26" s="10" t="s">
        <v>1053</v>
      </c>
      <c r="C26" s="9" t="s">
        <v>415</v>
      </c>
      <c r="D26" s="9">
        <v>4800</v>
      </c>
      <c r="E26" s="10">
        <v>23826.552</v>
      </c>
      <c r="F26" s="10">
        <v>4.4280176799941096</v>
      </c>
    </row>
    <row r="27" spans="1:11" x14ac:dyDescent="0.2">
      <c r="A27" s="9" t="s">
        <v>482</v>
      </c>
      <c r="B27" s="10" t="s">
        <v>1176</v>
      </c>
      <c r="C27" s="9" t="s">
        <v>415</v>
      </c>
      <c r="D27" s="9">
        <v>4000</v>
      </c>
      <c r="E27" s="10">
        <v>19923.22</v>
      </c>
      <c r="F27" s="10">
        <v>3.7026075112509802</v>
      </c>
    </row>
    <row r="28" spans="1:11" x14ac:dyDescent="0.2">
      <c r="A28" s="9" t="s">
        <v>483</v>
      </c>
      <c r="B28" s="10" t="s">
        <v>1177</v>
      </c>
      <c r="C28" s="9" t="s">
        <v>32</v>
      </c>
      <c r="D28" s="9">
        <v>4000</v>
      </c>
      <c r="E28" s="10">
        <v>19920.68</v>
      </c>
      <c r="F28" s="10">
        <v>3.7021354679227199</v>
      </c>
    </row>
    <row r="29" spans="1:11" x14ac:dyDescent="0.2">
      <c r="A29" s="9" t="s">
        <v>484</v>
      </c>
      <c r="B29" s="10" t="s">
        <v>1178</v>
      </c>
      <c r="C29" s="9" t="s">
        <v>415</v>
      </c>
      <c r="D29" s="9">
        <v>3800</v>
      </c>
      <c r="E29" s="10">
        <v>18942.62</v>
      </c>
      <c r="F29" s="10">
        <v>3.5203690515274699</v>
      </c>
    </row>
    <row r="30" spans="1:11" x14ac:dyDescent="0.2">
      <c r="A30" s="9" t="s">
        <v>485</v>
      </c>
      <c r="B30" s="10" t="s">
        <v>1277</v>
      </c>
      <c r="C30" s="9" t="s">
        <v>415</v>
      </c>
      <c r="D30" s="9">
        <v>3440</v>
      </c>
      <c r="E30" s="10">
        <v>17004.986400000002</v>
      </c>
      <c r="F30" s="10">
        <v>3.16027180211637</v>
      </c>
    </row>
    <row r="31" spans="1:11" x14ac:dyDescent="0.2">
      <c r="A31" s="9" t="s">
        <v>486</v>
      </c>
      <c r="B31" s="10" t="s">
        <v>1179</v>
      </c>
      <c r="C31" s="9" t="s">
        <v>455</v>
      </c>
      <c r="D31" s="9">
        <v>3000</v>
      </c>
      <c r="E31" s="10">
        <v>14793.36</v>
      </c>
      <c r="F31" s="10">
        <v>2.74925468135371</v>
      </c>
    </row>
    <row r="32" spans="1:11" x14ac:dyDescent="0.2">
      <c r="A32" s="9" t="s">
        <v>487</v>
      </c>
      <c r="B32" s="10" t="s">
        <v>1054</v>
      </c>
      <c r="C32" s="9" t="s">
        <v>32</v>
      </c>
      <c r="D32" s="9">
        <v>2800</v>
      </c>
      <c r="E32" s="10">
        <v>13891.766</v>
      </c>
      <c r="F32" s="10">
        <v>2.5816989992652299</v>
      </c>
    </row>
    <row r="33" spans="1:11" x14ac:dyDescent="0.2">
      <c r="A33" s="9" t="s">
        <v>488</v>
      </c>
      <c r="B33" s="10" t="s">
        <v>1044</v>
      </c>
      <c r="C33" s="9" t="s">
        <v>489</v>
      </c>
      <c r="D33" s="9">
        <v>2600</v>
      </c>
      <c r="E33" s="10">
        <v>12990.133</v>
      </c>
      <c r="F33" s="10">
        <v>2.4141360692673799</v>
      </c>
    </row>
    <row r="34" spans="1:11" x14ac:dyDescent="0.2">
      <c r="A34" s="9" t="s">
        <v>490</v>
      </c>
      <c r="B34" s="10" t="s">
        <v>1180</v>
      </c>
      <c r="C34" s="9" t="s">
        <v>32</v>
      </c>
      <c r="D34" s="9">
        <v>2500</v>
      </c>
      <c r="E34" s="10">
        <v>12378.3125</v>
      </c>
      <c r="F34" s="10">
        <v>2.30043300425895</v>
      </c>
    </row>
    <row r="35" spans="1:11" x14ac:dyDescent="0.2">
      <c r="A35" s="9" t="s">
        <v>491</v>
      </c>
      <c r="B35" s="10" t="s">
        <v>1181</v>
      </c>
      <c r="C35" s="9" t="s">
        <v>32</v>
      </c>
      <c r="D35" s="9">
        <v>2000</v>
      </c>
      <c r="E35" s="10">
        <v>9934.43</v>
      </c>
      <c r="F35" s="10">
        <v>1.8462525203253799</v>
      </c>
    </row>
    <row r="36" spans="1:11" x14ac:dyDescent="0.2">
      <c r="A36" s="9" t="s">
        <v>492</v>
      </c>
      <c r="B36" s="10" t="s">
        <v>1280</v>
      </c>
      <c r="C36" s="9" t="s">
        <v>32</v>
      </c>
      <c r="D36" s="9">
        <v>2000</v>
      </c>
      <c r="E36" s="10">
        <v>9892.27</v>
      </c>
      <c r="F36" s="10">
        <v>1.83841734445149</v>
      </c>
    </row>
    <row r="37" spans="1:11" x14ac:dyDescent="0.2">
      <c r="A37" s="9" t="s">
        <v>493</v>
      </c>
      <c r="B37" s="10" t="s">
        <v>1182</v>
      </c>
      <c r="C37" s="9" t="s">
        <v>32</v>
      </c>
      <c r="D37" s="9">
        <v>1700</v>
      </c>
      <c r="E37" s="10">
        <v>8479.2005000000008</v>
      </c>
      <c r="F37" s="10">
        <v>1.57580709647854</v>
      </c>
    </row>
    <row r="38" spans="1:11" x14ac:dyDescent="0.2">
      <c r="A38" s="9" t="s">
        <v>494</v>
      </c>
      <c r="B38" s="10" t="s">
        <v>1282</v>
      </c>
      <c r="C38" s="9" t="s">
        <v>32</v>
      </c>
      <c r="D38" s="9">
        <v>1400</v>
      </c>
      <c r="E38" s="10">
        <v>7000</v>
      </c>
      <c r="F38" s="10">
        <v>1.3009068101821299</v>
      </c>
    </row>
    <row r="39" spans="1:11" x14ac:dyDescent="0.2">
      <c r="A39" s="9" t="s">
        <v>495</v>
      </c>
      <c r="B39" s="10" t="s">
        <v>1183</v>
      </c>
      <c r="C39" s="9" t="s">
        <v>496</v>
      </c>
      <c r="D39" s="9">
        <v>1000</v>
      </c>
      <c r="E39" s="10">
        <v>4998.7650000000003</v>
      </c>
      <c r="F39" s="10">
        <v>0.92898963300001303</v>
      </c>
    </row>
    <row r="40" spans="1:11" x14ac:dyDescent="0.2">
      <c r="A40" s="9" t="s">
        <v>497</v>
      </c>
      <c r="B40" s="10" t="s">
        <v>1045</v>
      </c>
      <c r="C40" s="9" t="s">
        <v>32</v>
      </c>
      <c r="D40" s="9">
        <v>1000</v>
      </c>
      <c r="E40" s="10">
        <v>4976.0249999999996</v>
      </c>
      <c r="F40" s="10">
        <v>0.92476354430522201</v>
      </c>
    </row>
    <row r="41" spans="1:11" x14ac:dyDescent="0.2">
      <c r="A41" s="9" t="s">
        <v>498</v>
      </c>
      <c r="B41" s="10" t="s">
        <v>1281</v>
      </c>
      <c r="C41" s="9" t="s">
        <v>415</v>
      </c>
      <c r="D41" s="9">
        <v>1000</v>
      </c>
      <c r="E41" s="10">
        <v>4966.6400000000003</v>
      </c>
      <c r="F41" s="10">
        <v>0.92301939996042703</v>
      </c>
    </row>
    <row r="42" spans="1:11" x14ac:dyDescent="0.2">
      <c r="A42" s="8" t="s">
        <v>28</v>
      </c>
      <c r="B42" s="9"/>
      <c r="C42" s="9"/>
      <c r="D42" s="9"/>
      <c r="E42" s="11">
        <f>SUM(E20:E41)</f>
        <v>450835.00760000001</v>
      </c>
      <c r="F42" s="11">
        <f>SUM(F20:F41)</f>
        <v>83.784904522193429</v>
      </c>
      <c r="J42" s="2"/>
      <c r="K42" s="2"/>
    </row>
    <row r="43" spans="1:11" x14ac:dyDescent="0.2">
      <c r="A43" s="9"/>
      <c r="B43" s="9"/>
      <c r="C43" s="9"/>
      <c r="D43" s="9"/>
      <c r="E43" s="10"/>
      <c r="F43" s="10"/>
    </row>
    <row r="44" spans="1:11" x14ac:dyDescent="0.2">
      <c r="A44" s="8" t="s">
        <v>28</v>
      </c>
      <c r="B44" s="9"/>
      <c r="C44" s="9"/>
      <c r="D44" s="9"/>
      <c r="E44" s="11">
        <v>534635.06727320002</v>
      </c>
      <c r="F44" s="11">
        <v>99.358628568269864</v>
      </c>
      <c r="J44" s="2"/>
      <c r="K44" s="2"/>
    </row>
    <row r="45" spans="1:11" x14ac:dyDescent="0.2">
      <c r="A45" s="9"/>
      <c r="B45" s="9"/>
      <c r="C45" s="9"/>
      <c r="D45" s="9"/>
      <c r="E45" s="10"/>
      <c r="F45" s="10"/>
    </row>
    <row r="46" spans="1:11" x14ac:dyDescent="0.2">
      <c r="A46" s="8" t="s">
        <v>35</v>
      </c>
      <c r="B46" s="9"/>
      <c r="C46" s="9"/>
      <c r="D46" s="9"/>
      <c r="E46" s="11">
        <v>3451.128428</v>
      </c>
      <c r="F46" s="11">
        <v>0.64</v>
      </c>
      <c r="J46" s="2"/>
      <c r="K46" s="2"/>
    </row>
    <row r="47" spans="1:11" x14ac:dyDescent="0.2">
      <c r="A47" s="9"/>
      <c r="B47" s="9"/>
      <c r="C47" s="9"/>
      <c r="D47" s="9"/>
      <c r="E47" s="10"/>
      <c r="F47" s="10"/>
    </row>
    <row r="48" spans="1:11" x14ac:dyDescent="0.2">
      <c r="A48" s="12" t="s">
        <v>36</v>
      </c>
      <c r="B48" s="6"/>
      <c r="C48" s="6"/>
      <c r="D48" s="6"/>
      <c r="E48" s="13">
        <v>538086.19842799997</v>
      </c>
      <c r="F48" s="13">
        <f xml:space="preserve"> ROUND(SUM(F44:F47),2)</f>
        <v>100</v>
      </c>
      <c r="J48" s="2"/>
      <c r="K48" s="2"/>
    </row>
    <row r="49" spans="1:4" x14ac:dyDescent="0.2">
      <c r="A49" s="1" t="s">
        <v>37</v>
      </c>
    </row>
    <row r="51" spans="1:4" x14ac:dyDescent="0.2">
      <c r="A51" s="1" t="s">
        <v>38</v>
      </c>
    </row>
    <row r="52" spans="1:4" x14ac:dyDescent="0.2">
      <c r="A52" s="1" t="s">
        <v>39</v>
      </c>
    </row>
    <row r="53" spans="1:4" x14ac:dyDescent="0.2">
      <c r="A53" s="1" t="s">
        <v>807</v>
      </c>
    </row>
    <row r="54" spans="1:4" x14ac:dyDescent="0.2">
      <c r="A54" s="3" t="s">
        <v>800</v>
      </c>
      <c r="D54" s="14">
        <v>1001.8422</v>
      </c>
    </row>
    <row r="55" spans="1:4" x14ac:dyDescent="0.2">
      <c r="A55" s="3" t="s">
        <v>801</v>
      </c>
      <c r="D55" s="14">
        <v>2612.3887</v>
      </c>
    </row>
    <row r="56" spans="1:4" x14ac:dyDescent="0.2">
      <c r="A56" s="3" t="s">
        <v>802</v>
      </c>
      <c r="D56" s="14">
        <v>1022.3156</v>
      </c>
    </row>
    <row r="57" spans="1:4" x14ac:dyDescent="0.2">
      <c r="A57" s="3" t="s">
        <v>768</v>
      </c>
      <c r="D57" s="14">
        <v>1000.6505</v>
      </c>
    </row>
    <row r="58" spans="1:4" x14ac:dyDescent="0.2">
      <c r="A58" s="3" t="s">
        <v>795</v>
      </c>
      <c r="D58" s="14">
        <v>2658.2636000000002</v>
      </c>
    </row>
    <row r="59" spans="1:4" x14ac:dyDescent="0.2">
      <c r="A59" s="3" t="s">
        <v>783</v>
      </c>
      <c r="D59" s="14">
        <v>1055.6052</v>
      </c>
    </row>
    <row r="60" spans="1:4" x14ac:dyDescent="0.2">
      <c r="A60" s="3" t="s">
        <v>803</v>
      </c>
      <c r="D60" s="14">
        <v>1512.2955999999999</v>
      </c>
    </row>
    <row r="61" spans="1:4" x14ac:dyDescent="0.2">
      <c r="A61" s="3" t="s">
        <v>804</v>
      </c>
      <c r="D61" s="14">
        <v>4109.3514999999998</v>
      </c>
    </row>
    <row r="62" spans="1:4" x14ac:dyDescent="0.2">
      <c r="A62" s="3" t="s">
        <v>781</v>
      </c>
      <c r="D62" s="14">
        <v>1245.328</v>
      </c>
    </row>
    <row r="63" spans="1:4" x14ac:dyDescent="0.2">
      <c r="A63" s="3" t="s">
        <v>769</v>
      </c>
      <c r="D63" s="14">
        <v>1000.7051</v>
      </c>
    </row>
    <row r="64" spans="1:4" x14ac:dyDescent="0.2">
      <c r="A64" s="3" t="s">
        <v>798</v>
      </c>
      <c r="D64" s="14">
        <v>2604.0659999999998</v>
      </c>
    </row>
    <row r="65" spans="1:4" x14ac:dyDescent="0.2">
      <c r="A65" s="3" t="s">
        <v>771</v>
      </c>
      <c r="D65" s="14">
        <v>1022.043</v>
      </c>
    </row>
    <row r="66" spans="1:4" x14ac:dyDescent="0.2">
      <c r="A66" s="3" t="s">
        <v>805</v>
      </c>
      <c r="D66" s="14">
        <v>11.0863</v>
      </c>
    </row>
    <row r="67" spans="1:4" x14ac:dyDescent="0.2">
      <c r="A67" s="3" t="s">
        <v>806</v>
      </c>
      <c r="D67" s="14">
        <v>11.0863</v>
      </c>
    </row>
    <row r="69" spans="1:4" x14ac:dyDescent="0.2">
      <c r="A69" s="1" t="s">
        <v>41</v>
      </c>
    </row>
    <row r="70" spans="1:4" x14ac:dyDescent="0.2">
      <c r="A70" s="3" t="s">
        <v>800</v>
      </c>
      <c r="D70" s="14">
        <v>1001.8422</v>
      </c>
    </row>
    <row r="71" spans="1:4" x14ac:dyDescent="0.2">
      <c r="A71" s="3" t="s">
        <v>801</v>
      </c>
      <c r="D71" s="14">
        <v>2711.2319000000002</v>
      </c>
    </row>
    <row r="72" spans="1:4" x14ac:dyDescent="0.2">
      <c r="A72" s="3" t="s">
        <v>802</v>
      </c>
      <c r="D72" s="14">
        <v>1022.0183</v>
      </c>
    </row>
    <row r="73" spans="1:4" x14ac:dyDescent="0.2">
      <c r="A73" s="3" t="s">
        <v>768</v>
      </c>
      <c r="D73" s="14">
        <v>1000.6505</v>
      </c>
    </row>
    <row r="74" spans="1:4" x14ac:dyDescent="0.2">
      <c r="A74" s="3" t="s">
        <v>795</v>
      </c>
      <c r="D74" s="14">
        <v>2751.9731000000002</v>
      </c>
    </row>
    <row r="75" spans="1:4" x14ac:dyDescent="0.2">
      <c r="A75" s="3" t="s">
        <v>783</v>
      </c>
      <c r="D75" s="14">
        <v>1055.3262999999999</v>
      </c>
    </row>
    <row r="76" spans="1:4" x14ac:dyDescent="0.2">
      <c r="A76" s="3" t="s">
        <v>803</v>
      </c>
      <c r="D76" s="14">
        <v>1512.2955999999999</v>
      </c>
    </row>
    <row r="77" spans="1:4" x14ac:dyDescent="0.2">
      <c r="A77" s="3" t="s">
        <v>804</v>
      </c>
      <c r="D77" s="14">
        <v>4248.7696999999998</v>
      </c>
    </row>
    <row r="78" spans="1:4" x14ac:dyDescent="0.2">
      <c r="A78" s="3" t="s">
        <v>781</v>
      </c>
      <c r="D78" s="14">
        <v>1245.0145</v>
      </c>
    </row>
    <row r="79" spans="1:4" x14ac:dyDescent="0.2">
      <c r="A79" s="3" t="s">
        <v>769</v>
      </c>
      <c r="D79" s="14">
        <v>1000.7051</v>
      </c>
    </row>
    <row r="80" spans="1:4" x14ac:dyDescent="0.2">
      <c r="A80" s="3" t="s">
        <v>798</v>
      </c>
      <c r="D80" s="14">
        <v>2701.8155999999999</v>
      </c>
    </row>
    <row r="81" spans="1:4" x14ac:dyDescent="0.2">
      <c r="A81" s="3" t="s">
        <v>771</v>
      </c>
      <c r="D81" s="14">
        <v>1021.7491</v>
      </c>
    </row>
    <row r="82" spans="1:4" x14ac:dyDescent="0.2">
      <c r="A82" s="3" t="s">
        <v>805</v>
      </c>
      <c r="D82" s="14">
        <v>11.483599999999999</v>
      </c>
    </row>
    <row r="83" spans="1:4" x14ac:dyDescent="0.2">
      <c r="A83" s="3" t="s">
        <v>806</v>
      </c>
      <c r="D83" s="14">
        <v>11.483599999999999</v>
      </c>
    </row>
    <row r="84" spans="1:4" x14ac:dyDescent="0.2">
      <c r="D84" s="14"/>
    </row>
    <row r="86" spans="1:4" x14ac:dyDescent="0.2">
      <c r="A86" s="1" t="s">
        <v>46</v>
      </c>
      <c r="D86" s="15"/>
    </row>
    <row r="87" spans="1:4" x14ac:dyDescent="0.2">
      <c r="A87" s="36" t="s">
        <v>761</v>
      </c>
      <c r="B87" s="37"/>
      <c r="C87" s="53" t="s">
        <v>762</v>
      </c>
      <c r="D87" s="54"/>
    </row>
    <row r="88" spans="1:4" x14ac:dyDescent="0.2">
      <c r="A88" s="55"/>
      <c r="B88" s="56"/>
      <c r="C88" s="38" t="s">
        <v>763</v>
      </c>
      <c r="D88" s="38" t="s">
        <v>764</v>
      </c>
    </row>
    <row r="89" spans="1:4" x14ac:dyDescent="0.2">
      <c r="A89" s="39" t="s">
        <v>781</v>
      </c>
      <c r="B89" s="40"/>
      <c r="C89" s="41">
        <v>30.149396328000005</v>
      </c>
      <c r="D89" s="41">
        <v>27.918491248000009</v>
      </c>
    </row>
    <row r="90" spans="1:4" x14ac:dyDescent="0.2">
      <c r="A90" s="39" t="s">
        <v>782</v>
      </c>
      <c r="B90" s="40"/>
      <c r="C90" s="41">
        <v>36.34891209000002</v>
      </c>
      <c r="D90" s="41">
        <v>33.659273741000007</v>
      </c>
    </row>
    <row r="91" spans="1:4" x14ac:dyDescent="0.2">
      <c r="A91" s="39" t="s">
        <v>783</v>
      </c>
      <c r="B91" s="40"/>
      <c r="C91" s="41">
        <v>26.540565881000003</v>
      </c>
      <c r="D91" s="41">
        <v>24.576696269000006</v>
      </c>
    </row>
    <row r="92" spans="1:4" x14ac:dyDescent="0.2">
      <c r="A92" s="39" t="s">
        <v>768</v>
      </c>
      <c r="B92" s="40"/>
      <c r="C92" s="41">
        <v>24.974361922000011</v>
      </c>
      <c r="D92" s="41">
        <v>23.126383599</v>
      </c>
    </row>
    <row r="93" spans="1:4" x14ac:dyDescent="0.2">
      <c r="A93" s="39" t="s">
        <v>769</v>
      </c>
      <c r="B93" s="40"/>
      <c r="C93" s="41">
        <v>26.567054131000003</v>
      </c>
      <c r="D93" s="41">
        <v>24.601224526999999</v>
      </c>
    </row>
    <row r="94" spans="1:4" x14ac:dyDescent="0.2">
      <c r="A94" s="39" t="s">
        <v>771</v>
      </c>
      <c r="B94" s="40"/>
      <c r="C94" s="41">
        <v>27.335072526000008</v>
      </c>
      <c r="D94" s="41">
        <v>25.312413386999996</v>
      </c>
    </row>
    <row r="95" spans="1:4" x14ac:dyDescent="0.2">
      <c r="A95" s="39" t="s">
        <v>784</v>
      </c>
      <c r="B95" s="40"/>
      <c r="C95" s="41">
        <v>26.798174396999997</v>
      </c>
      <c r="D95" s="41">
        <v>24.815243050000007</v>
      </c>
    </row>
    <row r="96" spans="1:4" x14ac:dyDescent="0.2">
      <c r="A96" s="39" t="s">
        <v>773</v>
      </c>
      <c r="B96" s="40"/>
      <c r="C96" s="41">
        <v>27.550923311000002</v>
      </c>
      <c r="D96" s="41">
        <v>25.512292286000005</v>
      </c>
    </row>
    <row r="98" spans="1:5" x14ac:dyDescent="0.2">
      <c r="A98" s="1" t="s">
        <v>48</v>
      </c>
      <c r="D98" s="33">
        <v>6.1555800709467069E-2</v>
      </c>
      <c r="E98" s="2" t="s">
        <v>759</v>
      </c>
    </row>
  </sheetData>
  <mergeCells count="3">
    <mergeCell ref="A1:F1"/>
    <mergeCell ref="C87:D87"/>
    <mergeCell ref="A88:B8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418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348</v>
      </c>
      <c r="B8" s="10" t="s">
        <v>976</v>
      </c>
      <c r="C8" s="9" t="s">
        <v>121</v>
      </c>
      <c r="D8" s="9">
        <v>2500</v>
      </c>
      <c r="E8" s="10">
        <v>24524.525000000001</v>
      </c>
      <c r="F8" s="10">
        <v>3.7757042996823298</v>
      </c>
    </row>
    <row r="9" spans="1:6" x14ac:dyDescent="0.2">
      <c r="A9" s="9" t="s">
        <v>248</v>
      </c>
      <c r="B9" s="10" t="s">
        <v>971</v>
      </c>
      <c r="C9" s="9" t="s">
        <v>99</v>
      </c>
      <c r="D9" s="9">
        <v>2170</v>
      </c>
      <c r="E9" s="10">
        <v>21552.874</v>
      </c>
      <c r="F9" s="10">
        <v>3.31820000722997</v>
      </c>
    </row>
    <row r="10" spans="1:6" x14ac:dyDescent="0.2">
      <c r="A10" s="9" t="s">
        <v>115</v>
      </c>
      <c r="B10" s="10" t="s">
        <v>824</v>
      </c>
      <c r="C10" s="9" t="s">
        <v>116</v>
      </c>
      <c r="D10" s="9">
        <v>1510</v>
      </c>
      <c r="E10" s="10">
        <v>15085.0661</v>
      </c>
      <c r="F10" s="10">
        <v>2.3224404523538</v>
      </c>
    </row>
    <row r="11" spans="1:6" x14ac:dyDescent="0.2">
      <c r="A11" s="9" t="s">
        <v>239</v>
      </c>
      <c r="B11" s="10" t="s">
        <v>1098</v>
      </c>
      <c r="C11" s="9" t="s">
        <v>157</v>
      </c>
      <c r="D11" s="9">
        <v>1500</v>
      </c>
      <c r="E11" s="10">
        <v>14981.055</v>
      </c>
      <c r="F11" s="10">
        <v>2.30642729175295</v>
      </c>
    </row>
    <row r="12" spans="1:6" x14ac:dyDescent="0.2">
      <c r="A12" s="9" t="s">
        <v>242</v>
      </c>
      <c r="B12" s="10" t="s">
        <v>1094</v>
      </c>
      <c r="C12" s="9" t="s">
        <v>121</v>
      </c>
      <c r="D12" s="9">
        <v>1350</v>
      </c>
      <c r="E12" s="10">
        <v>13237.911</v>
      </c>
      <c r="F12" s="10">
        <v>2.03805935003887</v>
      </c>
    </row>
    <row r="13" spans="1:6" x14ac:dyDescent="0.2">
      <c r="A13" s="9" t="s">
        <v>120</v>
      </c>
      <c r="B13" s="10" t="s">
        <v>1068</v>
      </c>
      <c r="C13" s="9" t="s">
        <v>121</v>
      </c>
      <c r="D13" s="9">
        <v>1150</v>
      </c>
      <c r="E13" s="10">
        <v>11400.939</v>
      </c>
      <c r="F13" s="10">
        <v>1.75524599977843</v>
      </c>
    </row>
    <row r="14" spans="1:6" x14ac:dyDescent="0.2">
      <c r="A14" s="9" t="s">
        <v>419</v>
      </c>
      <c r="B14" s="10" t="s">
        <v>980</v>
      </c>
      <c r="C14" s="9" t="s">
        <v>119</v>
      </c>
      <c r="D14" s="9">
        <v>1102</v>
      </c>
      <c r="E14" s="10">
        <v>11036.89366</v>
      </c>
      <c r="F14" s="10">
        <v>1.6991989384992601</v>
      </c>
    </row>
    <row r="15" spans="1:6" x14ac:dyDescent="0.2">
      <c r="A15" s="9" t="s">
        <v>420</v>
      </c>
      <c r="B15" s="10" t="s">
        <v>1184</v>
      </c>
      <c r="C15" s="9" t="s">
        <v>116</v>
      </c>
      <c r="D15" s="9">
        <v>1100</v>
      </c>
      <c r="E15" s="10">
        <v>10652.125</v>
      </c>
      <c r="F15" s="10">
        <v>1.6399613922493399</v>
      </c>
    </row>
    <row r="16" spans="1:6" x14ac:dyDescent="0.2">
      <c r="A16" s="9" t="s">
        <v>156</v>
      </c>
      <c r="B16" s="10" t="s">
        <v>842</v>
      </c>
      <c r="C16" s="9" t="s">
        <v>157</v>
      </c>
      <c r="D16" s="9">
        <v>1000</v>
      </c>
      <c r="E16" s="10">
        <v>9954.09</v>
      </c>
      <c r="F16" s="10">
        <v>1.53249452996235</v>
      </c>
    </row>
    <row r="17" spans="1:6" x14ac:dyDescent="0.2">
      <c r="A17" s="9" t="s">
        <v>421</v>
      </c>
      <c r="B17" s="10" t="s">
        <v>987</v>
      </c>
      <c r="C17" s="9" t="s">
        <v>119</v>
      </c>
      <c r="D17" s="9">
        <v>788</v>
      </c>
      <c r="E17" s="10">
        <v>7890.3385600000001</v>
      </c>
      <c r="F17" s="10">
        <v>1.2147670638653101</v>
      </c>
    </row>
    <row r="18" spans="1:6" x14ac:dyDescent="0.2">
      <c r="A18" s="9" t="s">
        <v>422</v>
      </c>
      <c r="B18" s="10" t="s">
        <v>1185</v>
      </c>
      <c r="C18" s="9" t="s">
        <v>136</v>
      </c>
      <c r="D18" s="9">
        <v>750</v>
      </c>
      <c r="E18" s="10">
        <v>7820.3249999999998</v>
      </c>
      <c r="F18" s="10">
        <v>1.2039880375833301</v>
      </c>
    </row>
    <row r="19" spans="1:6" x14ac:dyDescent="0.2">
      <c r="A19" s="9" t="s">
        <v>423</v>
      </c>
      <c r="B19" s="10" t="s">
        <v>1186</v>
      </c>
      <c r="C19" s="9" t="s">
        <v>166</v>
      </c>
      <c r="D19" s="9">
        <v>750</v>
      </c>
      <c r="E19" s="10">
        <v>7449.3</v>
      </c>
      <c r="F19" s="10">
        <v>1.14686641391112</v>
      </c>
    </row>
    <row r="20" spans="1:6" x14ac:dyDescent="0.2">
      <c r="A20" s="9" t="s">
        <v>424</v>
      </c>
      <c r="B20" s="10" t="s">
        <v>1187</v>
      </c>
      <c r="C20" s="9" t="s">
        <v>136</v>
      </c>
      <c r="D20" s="9">
        <v>500</v>
      </c>
      <c r="E20" s="10">
        <v>5305.5150000000003</v>
      </c>
      <c r="F20" s="10">
        <v>0.81681727974462703</v>
      </c>
    </row>
    <row r="21" spans="1:6" x14ac:dyDescent="0.2">
      <c r="A21" s="9" t="s">
        <v>425</v>
      </c>
      <c r="B21" s="10" t="s">
        <v>1188</v>
      </c>
      <c r="C21" s="9" t="s">
        <v>166</v>
      </c>
      <c r="D21" s="9">
        <v>500</v>
      </c>
      <c r="E21" s="10">
        <v>4990.58</v>
      </c>
      <c r="F21" s="10">
        <v>0.76833106304438703</v>
      </c>
    </row>
    <row r="22" spans="1:6" x14ac:dyDescent="0.2">
      <c r="A22" s="9" t="s">
        <v>426</v>
      </c>
      <c r="B22" s="10" t="s">
        <v>1188</v>
      </c>
      <c r="C22" s="9" t="s">
        <v>166</v>
      </c>
      <c r="D22" s="9">
        <v>500</v>
      </c>
      <c r="E22" s="10">
        <v>4990.58</v>
      </c>
      <c r="F22" s="10">
        <v>0.76833106304438703</v>
      </c>
    </row>
    <row r="23" spans="1:6" x14ac:dyDescent="0.2">
      <c r="A23" s="9" t="s">
        <v>163</v>
      </c>
      <c r="B23" s="10" t="s">
        <v>1088</v>
      </c>
      <c r="C23" s="9" t="s">
        <v>136</v>
      </c>
      <c r="D23" s="9">
        <v>430</v>
      </c>
      <c r="E23" s="10">
        <v>4275.4556000000002</v>
      </c>
      <c r="F23" s="10">
        <v>0.658233180541556</v>
      </c>
    </row>
    <row r="24" spans="1:6" x14ac:dyDescent="0.2">
      <c r="A24" s="9" t="s">
        <v>427</v>
      </c>
      <c r="B24" s="10" t="s">
        <v>1071</v>
      </c>
      <c r="C24" s="9" t="s">
        <v>128</v>
      </c>
      <c r="D24" s="9">
        <v>400</v>
      </c>
      <c r="E24" s="10">
        <v>3934.5680000000002</v>
      </c>
      <c r="F24" s="10">
        <v>0.60575139844675996</v>
      </c>
    </row>
    <row r="25" spans="1:6" x14ac:dyDescent="0.2">
      <c r="A25" s="9" t="s">
        <v>127</v>
      </c>
      <c r="B25" s="10" t="s">
        <v>836</v>
      </c>
      <c r="C25" s="9" t="s">
        <v>128</v>
      </c>
      <c r="D25" s="9">
        <v>7</v>
      </c>
      <c r="E25" s="10">
        <v>3588.9175</v>
      </c>
      <c r="F25" s="10">
        <v>0.55253633805160995</v>
      </c>
    </row>
    <row r="26" spans="1:6" x14ac:dyDescent="0.2">
      <c r="A26" s="9" t="s">
        <v>428</v>
      </c>
      <c r="B26" s="10" t="s">
        <v>977</v>
      </c>
      <c r="C26" s="9" t="s">
        <v>128</v>
      </c>
      <c r="D26" s="9">
        <v>7</v>
      </c>
      <c r="E26" s="10">
        <v>3543.6205</v>
      </c>
      <c r="F26" s="10">
        <v>0.54556258106089595</v>
      </c>
    </row>
    <row r="27" spans="1:6" x14ac:dyDescent="0.2">
      <c r="A27" s="9" t="s">
        <v>429</v>
      </c>
      <c r="B27" s="10" t="s">
        <v>1189</v>
      </c>
      <c r="C27" s="9" t="s">
        <v>25</v>
      </c>
      <c r="D27" s="9">
        <v>300</v>
      </c>
      <c r="E27" s="10">
        <v>3019.0889999999999</v>
      </c>
      <c r="F27" s="10">
        <v>0.46480766980904398</v>
      </c>
    </row>
    <row r="28" spans="1:6" x14ac:dyDescent="0.2">
      <c r="A28" s="9" t="s">
        <v>160</v>
      </c>
      <c r="B28" s="10" t="s">
        <v>1093</v>
      </c>
      <c r="C28" s="9" t="s">
        <v>119</v>
      </c>
      <c r="D28" s="9">
        <v>300</v>
      </c>
      <c r="E28" s="10">
        <v>2979.096</v>
      </c>
      <c r="F28" s="10">
        <v>0.45865049685433001</v>
      </c>
    </row>
    <row r="29" spans="1:6" x14ac:dyDescent="0.2">
      <c r="A29" s="9" t="s">
        <v>249</v>
      </c>
      <c r="B29" s="10" t="s">
        <v>1001</v>
      </c>
      <c r="C29" s="9" t="s">
        <v>250</v>
      </c>
      <c r="D29" s="9">
        <v>280</v>
      </c>
      <c r="E29" s="10">
        <v>2803.4888000000001</v>
      </c>
      <c r="F29" s="10">
        <v>0.43161466802196002</v>
      </c>
    </row>
    <row r="30" spans="1:6" x14ac:dyDescent="0.2">
      <c r="A30" s="9" t="s">
        <v>245</v>
      </c>
      <c r="B30" s="10" t="s">
        <v>993</v>
      </c>
      <c r="C30" s="9" t="s">
        <v>128</v>
      </c>
      <c r="D30" s="9">
        <v>280</v>
      </c>
      <c r="E30" s="10">
        <v>2766.5540000000001</v>
      </c>
      <c r="F30" s="10">
        <v>0.42592832412058401</v>
      </c>
    </row>
    <row r="31" spans="1:6" x14ac:dyDescent="0.2">
      <c r="A31" s="9" t="s">
        <v>430</v>
      </c>
      <c r="B31" s="10" t="s">
        <v>981</v>
      </c>
      <c r="C31" s="9" t="s">
        <v>353</v>
      </c>
      <c r="D31" s="9">
        <v>270</v>
      </c>
      <c r="E31" s="10">
        <v>2703.1563000000001</v>
      </c>
      <c r="F31" s="10">
        <v>0.41616785094200098</v>
      </c>
    </row>
    <row r="32" spans="1:6" x14ac:dyDescent="0.2">
      <c r="A32" s="9" t="s">
        <v>351</v>
      </c>
      <c r="B32" s="10" t="s">
        <v>1000</v>
      </c>
      <c r="C32" s="9" t="s">
        <v>121</v>
      </c>
      <c r="D32" s="9">
        <v>270</v>
      </c>
      <c r="E32" s="10">
        <v>2635.4106000000002</v>
      </c>
      <c r="F32" s="10">
        <v>0.40573797591791899</v>
      </c>
    </row>
    <row r="33" spans="1:6" x14ac:dyDescent="0.2">
      <c r="A33" s="9" t="s">
        <v>431</v>
      </c>
      <c r="B33" s="10" t="s">
        <v>978</v>
      </c>
      <c r="C33" s="9" t="s">
        <v>432</v>
      </c>
      <c r="D33" s="9">
        <v>260</v>
      </c>
      <c r="E33" s="10">
        <v>2588.1127999999999</v>
      </c>
      <c r="F33" s="10">
        <v>0.39845618322976201</v>
      </c>
    </row>
    <row r="34" spans="1:6" x14ac:dyDescent="0.2">
      <c r="A34" s="9" t="s">
        <v>433</v>
      </c>
      <c r="B34" s="10" t="s">
        <v>997</v>
      </c>
      <c r="C34" s="9" t="s">
        <v>149</v>
      </c>
      <c r="D34" s="9">
        <v>250</v>
      </c>
      <c r="E34" s="10">
        <v>2507.46</v>
      </c>
      <c r="F34" s="10">
        <v>0.38603917928202303</v>
      </c>
    </row>
    <row r="35" spans="1:6" x14ac:dyDescent="0.2">
      <c r="A35" s="9" t="s">
        <v>176</v>
      </c>
      <c r="B35" s="10" t="s">
        <v>1190</v>
      </c>
      <c r="C35" s="9" t="s">
        <v>128</v>
      </c>
      <c r="D35" s="9">
        <v>250</v>
      </c>
      <c r="E35" s="10">
        <v>2491.5650000000001</v>
      </c>
      <c r="F35" s="10">
        <v>0.38359204443054501</v>
      </c>
    </row>
    <row r="36" spans="1:6" x14ac:dyDescent="0.2">
      <c r="A36" s="9" t="s">
        <v>434</v>
      </c>
      <c r="B36" s="10" t="s">
        <v>1191</v>
      </c>
      <c r="C36" s="9" t="s">
        <v>68</v>
      </c>
      <c r="D36" s="9">
        <v>241</v>
      </c>
      <c r="E36" s="10">
        <v>2375.5827899999999</v>
      </c>
      <c r="F36" s="10">
        <v>0.36573585643164802</v>
      </c>
    </row>
    <row r="37" spans="1:6" x14ac:dyDescent="0.2">
      <c r="A37" s="9" t="s">
        <v>158</v>
      </c>
      <c r="B37" s="10" t="s">
        <v>1007</v>
      </c>
      <c r="C37" s="9" t="s">
        <v>149</v>
      </c>
      <c r="D37" s="9">
        <v>200</v>
      </c>
      <c r="E37" s="10">
        <v>1938.95</v>
      </c>
      <c r="F37" s="10">
        <v>0.29851350237646002</v>
      </c>
    </row>
    <row r="38" spans="1:6" x14ac:dyDescent="0.2">
      <c r="A38" s="9" t="s">
        <v>161</v>
      </c>
      <c r="B38" s="10" t="s">
        <v>846</v>
      </c>
      <c r="C38" s="9" t="s">
        <v>119</v>
      </c>
      <c r="D38" s="9">
        <v>176</v>
      </c>
      <c r="E38" s="10">
        <v>1763.70832</v>
      </c>
      <c r="F38" s="10">
        <v>0.27153394763851701</v>
      </c>
    </row>
    <row r="39" spans="1:6" x14ac:dyDescent="0.2">
      <c r="A39" s="9" t="s">
        <v>435</v>
      </c>
      <c r="B39" s="10" t="s">
        <v>990</v>
      </c>
      <c r="C39" s="9" t="s">
        <v>119</v>
      </c>
      <c r="D39" s="9">
        <v>174</v>
      </c>
      <c r="E39" s="10">
        <v>1732.19262</v>
      </c>
      <c r="F39" s="10">
        <v>0.26668190813938297</v>
      </c>
    </row>
    <row r="40" spans="1:6" x14ac:dyDescent="0.2">
      <c r="A40" s="9" t="s">
        <v>164</v>
      </c>
      <c r="B40" s="10" t="s">
        <v>1102</v>
      </c>
      <c r="C40" s="9" t="s">
        <v>136</v>
      </c>
      <c r="D40" s="9">
        <v>150</v>
      </c>
      <c r="E40" s="10">
        <v>1477.317</v>
      </c>
      <c r="F40" s="10">
        <v>0.22744220933509601</v>
      </c>
    </row>
    <row r="41" spans="1:6" x14ac:dyDescent="0.2">
      <c r="A41" s="9" t="s">
        <v>436</v>
      </c>
      <c r="B41" s="10" t="s">
        <v>940</v>
      </c>
      <c r="C41" s="9" t="s">
        <v>9</v>
      </c>
      <c r="D41" s="9">
        <v>85</v>
      </c>
      <c r="E41" s="10">
        <v>821.97294999999997</v>
      </c>
      <c r="F41" s="10">
        <v>0.12654788631125699</v>
      </c>
    </row>
    <row r="42" spans="1:6" x14ac:dyDescent="0.2">
      <c r="A42" s="9" t="s">
        <v>170</v>
      </c>
      <c r="B42" s="10" t="s">
        <v>1079</v>
      </c>
      <c r="C42" s="9" t="s">
        <v>119</v>
      </c>
      <c r="D42" s="9">
        <v>62</v>
      </c>
      <c r="E42" s="10">
        <v>621.83024</v>
      </c>
      <c r="F42" s="10">
        <v>9.5734661969620105E-2</v>
      </c>
    </row>
    <row r="43" spans="1:6" x14ac:dyDescent="0.2">
      <c r="A43" s="9" t="s">
        <v>171</v>
      </c>
      <c r="B43" s="10" t="s">
        <v>1080</v>
      </c>
      <c r="C43" s="9" t="s">
        <v>119</v>
      </c>
      <c r="D43" s="9">
        <v>62</v>
      </c>
      <c r="E43" s="10">
        <v>621.59464000000003</v>
      </c>
      <c r="F43" s="10">
        <v>9.5698389873299997E-2</v>
      </c>
    </row>
    <row r="44" spans="1:6" x14ac:dyDescent="0.2">
      <c r="A44" s="9" t="s">
        <v>143</v>
      </c>
      <c r="B44" s="10" t="s">
        <v>835</v>
      </c>
      <c r="C44" s="9" t="s">
        <v>119</v>
      </c>
      <c r="D44" s="9">
        <v>55</v>
      </c>
      <c r="E44" s="10">
        <v>550.93610000000001</v>
      </c>
      <c r="F44" s="10">
        <v>8.4820064878737306E-2</v>
      </c>
    </row>
    <row r="45" spans="1:6" x14ac:dyDescent="0.2">
      <c r="A45" s="9" t="s">
        <v>13</v>
      </c>
      <c r="B45" s="10" t="s">
        <v>1075</v>
      </c>
      <c r="C45" s="9" t="s">
        <v>14</v>
      </c>
      <c r="D45" s="9">
        <v>50</v>
      </c>
      <c r="E45" s="10">
        <v>497.07499999999999</v>
      </c>
      <c r="F45" s="10">
        <v>7.6527811028535495E-2</v>
      </c>
    </row>
    <row r="46" spans="1:6" x14ac:dyDescent="0.2">
      <c r="A46" s="8" t="s">
        <v>28</v>
      </c>
      <c r="B46" s="9"/>
      <c r="C46" s="9"/>
      <c r="D46" s="9"/>
      <c r="E46" s="11">
        <f>SUM(E8:E45)</f>
        <v>223109.77107999998</v>
      </c>
      <c r="F46" s="11">
        <f>SUM(F8:F45)</f>
        <v>34.349147311431992</v>
      </c>
    </row>
    <row r="47" spans="1:6" x14ac:dyDescent="0.2">
      <c r="A47" s="9"/>
      <c r="B47" s="9"/>
      <c r="C47" s="9"/>
      <c r="D47" s="9"/>
      <c r="E47" s="10"/>
      <c r="F47" s="10"/>
    </row>
    <row r="48" spans="1:6" x14ac:dyDescent="0.2">
      <c r="A48" s="8" t="s">
        <v>93</v>
      </c>
      <c r="B48" s="9"/>
      <c r="C48" s="9"/>
      <c r="D48" s="9"/>
      <c r="E48" s="10"/>
      <c r="F48" s="10"/>
    </row>
    <row r="49" spans="1:6" x14ac:dyDescent="0.2">
      <c r="A49" s="9" t="s">
        <v>437</v>
      </c>
      <c r="B49" s="10" t="s">
        <v>1192</v>
      </c>
      <c r="C49" s="9" t="s">
        <v>192</v>
      </c>
      <c r="D49" s="9">
        <v>2250</v>
      </c>
      <c r="E49" s="10">
        <v>22365.044999999998</v>
      </c>
      <c r="F49" s="10">
        <v>3.4432388219175998</v>
      </c>
    </row>
    <row r="50" spans="1:6" x14ac:dyDescent="0.2">
      <c r="A50" s="9" t="s">
        <v>259</v>
      </c>
      <c r="B50" s="10" t="s">
        <v>1283</v>
      </c>
      <c r="C50" s="9" t="s">
        <v>186</v>
      </c>
      <c r="D50" s="9">
        <v>2200</v>
      </c>
      <c r="E50" s="10">
        <v>21793.045999999998</v>
      </c>
      <c r="F50" s="10">
        <v>3.3551759915992201</v>
      </c>
    </row>
    <row r="51" spans="1:6" x14ac:dyDescent="0.2">
      <c r="A51" s="9" t="s">
        <v>444</v>
      </c>
      <c r="B51" s="10" t="s">
        <v>1193</v>
      </c>
      <c r="C51" s="9" t="s">
        <v>95</v>
      </c>
      <c r="D51" s="9">
        <v>30000</v>
      </c>
      <c r="E51" s="10">
        <v>20192.97</v>
      </c>
      <c r="F51" s="10">
        <v>3.1088342649799099</v>
      </c>
    </row>
    <row r="52" spans="1:6" x14ac:dyDescent="0.2">
      <c r="A52" s="9" t="s">
        <v>445</v>
      </c>
      <c r="B52" s="10" t="s">
        <v>1194</v>
      </c>
      <c r="C52" s="9" t="s">
        <v>25</v>
      </c>
      <c r="D52" s="9">
        <v>2000</v>
      </c>
      <c r="E52" s="10">
        <v>19907.78</v>
      </c>
      <c r="F52" s="10">
        <v>3.0649274774182098</v>
      </c>
    </row>
    <row r="53" spans="1:6" x14ac:dyDescent="0.2">
      <c r="A53" s="9" t="s">
        <v>101</v>
      </c>
      <c r="B53" s="10" t="s">
        <v>1195</v>
      </c>
      <c r="C53" s="9" t="s">
        <v>102</v>
      </c>
      <c r="D53" s="9">
        <v>1766</v>
      </c>
      <c r="E53" s="10">
        <v>19894.378519999998</v>
      </c>
      <c r="F53" s="10">
        <v>3.0628642355956699</v>
      </c>
    </row>
    <row r="54" spans="1:6" x14ac:dyDescent="0.2">
      <c r="A54" s="9" t="s">
        <v>223</v>
      </c>
      <c r="B54" s="10" t="s">
        <v>1126</v>
      </c>
      <c r="C54" s="9" t="s">
        <v>186</v>
      </c>
      <c r="D54" s="9">
        <v>133</v>
      </c>
      <c r="E54" s="10">
        <v>19435.329900000001</v>
      </c>
      <c r="F54" s="10">
        <v>2.99219082404958</v>
      </c>
    </row>
    <row r="55" spans="1:6" x14ac:dyDescent="0.2">
      <c r="A55" s="9" t="s">
        <v>211</v>
      </c>
      <c r="B55" s="10" t="s">
        <v>866</v>
      </c>
      <c r="C55" s="9" t="s">
        <v>68</v>
      </c>
      <c r="D55" s="9">
        <v>1820</v>
      </c>
      <c r="E55" s="10">
        <v>17554.2094</v>
      </c>
      <c r="F55" s="10">
        <v>2.7025805355701702</v>
      </c>
    </row>
    <row r="56" spans="1:6" x14ac:dyDescent="0.2">
      <c r="A56" s="9" t="s">
        <v>446</v>
      </c>
      <c r="B56" s="10" t="s">
        <v>1020</v>
      </c>
      <c r="C56" s="9" t="s">
        <v>181</v>
      </c>
      <c r="D56" s="9">
        <v>130</v>
      </c>
      <c r="E56" s="10">
        <v>15122.705</v>
      </c>
      <c r="F56" s="10">
        <v>2.3282351968622201</v>
      </c>
    </row>
    <row r="57" spans="1:6" x14ac:dyDescent="0.2">
      <c r="A57" s="9" t="s">
        <v>208</v>
      </c>
      <c r="B57" s="10" t="s">
        <v>875</v>
      </c>
      <c r="C57" s="9" t="s">
        <v>95</v>
      </c>
      <c r="D57" s="9">
        <v>1498</v>
      </c>
      <c r="E57" s="10">
        <v>14877.95624</v>
      </c>
      <c r="F57" s="10">
        <v>2.2905545916120098</v>
      </c>
    </row>
    <row r="58" spans="1:6" x14ac:dyDescent="0.2">
      <c r="A58" s="9" t="s">
        <v>187</v>
      </c>
      <c r="B58" s="10" t="s">
        <v>1110</v>
      </c>
      <c r="C58" s="9" t="s">
        <v>188</v>
      </c>
      <c r="D58" s="9">
        <v>1510</v>
      </c>
      <c r="E58" s="10">
        <v>14787.9434</v>
      </c>
      <c r="F58" s="10">
        <v>2.2766965508542598</v>
      </c>
    </row>
    <row r="59" spans="1:6" x14ac:dyDescent="0.2">
      <c r="A59" s="9" t="s">
        <v>225</v>
      </c>
      <c r="B59" s="10" t="s">
        <v>1015</v>
      </c>
      <c r="C59" s="9" t="s">
        <v>116</v>
      </c>
      <c r="D59" s="9">
        <v>1355</v>
      </c>
      <c r="E59" s="10">
        <v>14654.71795</v>
      </c>
      <c r="F59" s="10">
        <v>2.2561856580075199</v>
      </c>
    </row>
    <row r="60" spans="1:6" x14ac:dyDescent="0.2">
      <c r="A60" s="9" t="s">
        <v>224</v>
      </c>
      <c r="B60" s="10" t="s">
        <v>1114</v>
      </c>
      <c r="C60" s="9" t="s">
        <v>186</v>
      </c>
      <c r="D60" s="9">
        <v>68</v>
      </c>
      <c r="E60" s="10">
        <v>10017.8076</v>
      </c>
      <c r="F60" s="10">
        <v>1.5423042537504901</v>
      </c>
    </row>
    <row r="61" spans="1:6" x14ac:dyDescent="0.2">
      <c r="A61" s="9" t="s">
        <v>447</v>
      </c>
      <c r="B61" s="10" t="s">
        <v>1023</v>
      </c>
      <c r="C61" s="9" t="s">
        <v>97</v>
      </c>
      <c r="D61" s="9">
        <v>800</v>
      </c>
      <c r="E61" s="10">
        <v>8776.6078352000004</v>
      </c>
      <c r="F61" s="10">
        <v>1.3512137723356601</v>
      </c>
    </row>
    <row r="62" spans="1:6" x14ac:dyDescent="0.2">
      <c r="A62" s="9" t="s">
        <v>448</v>
      </c>
      <c r="B62" s="10" t="s">
        <v>1014</v>
      </c>
      <c r="C62" s="9" t="s">
        <v>25</v>
      </c>
      <c r="D62" s="9">
        <v>650</v>
      </c>
      <c r="E62" s="10">
        <v>6465.1729999999998</v>
      </c>
      <c r="F62" s="10">
        <v>0.99535389551031594</v>
      </c>
    </row>
    <row r="63" spans="1:6" x14ac:dyDescent="0.2">
      <c r="A63" s="9" t="s">
        <v>438</v>
      </c>
      <c r="B63" s="10" t="s">
        <v>1196</v>
      </c>
      <c r="C63" s="9" t="s">
        <v>192</v>
      </c>
      <c r="D63" s="9">
        <v>600</v>
      </c>
      <c r="E63" s="10">
        <v>5995.9560000000001</v>
      </c>
      <c r="F63" s="10">
        <v>0.92311499814598197</v>
      </c>
    </row>
    <row r="64" spans="1:6" x14ac:dyDescent="0.2">
      <c r="A64" s="9" t="s">
        <v>439</v>
      </c>
      <c r="B64" s="10" t="s">
        <v>1197</v>
      </c>
      <c r="C64" s="9" t="s">
        <v>95</v>
      </c>
      <c r="D64" s="9">
        <v>597</v>
      </c>
      <c r="E64" s="10">
        <v>5966.3403900000003</v>
      </c>
      <c r="F64" s="10">
        <v>0.91855548940871901</v>
      </c>
    </row>
    <row r="65" spans="1:6" x14ac:dyDescent="0.2">
      <c r="A65" s="9" t="s">
        <v>216</v>
      </c>
      <c r="B65" s="10" t="s">
        <v>1022</v>
      </c>
      <c r="C65" s="9" t="s">
        <v>217</v>
      </c>
      <c r="D65" s="9">
        <v>350</v>
      </c>
      <c r="E65" s="10">
        <v>5667.4835000000003</v>
      </c>
      <c r="F65" s="10">
        <v>0.87254459849186405</v>
      </c>
    </row>
    <row r="66" spans="1:6" x14ac:dyDescent="0.2">
      <c r="A66" s="9" t="s">
        <v>221</v>
      </c>
      <c r="B66" s="10" t="s">
        <v>1149</v>
      </c>
      <c r="C66" s="9" t="s">
        <v>147</v>
      </c>
      <c r="D66" s="9">
        <v>450</v>
      </c>
      <c r="E66" s="10">
        <v>5329.134</v>
      </c>
      <c r="F66" s="10">
        <v>0.82045357279634601</v>
      </c>
    </row>
    <row r="67" spans="1:6" x14ac:dyDescent="0.2">
      <c r="A67" s="9" t="s">
        <v>264</v>
      </c>
      <c r="B67" s="10" t="s">
        <v>877</v>
      </c>
      <c r="C67" s="9" t="s">
        <v>147</v>
      </c>
      <c r="D67" s="9">
        <v>400</v>
      </c>
      <c r="E67" s="10">
        <v>4708.6080000000002</v>
      </c>
      <c r="F67" s="10">
        <v>0.72491970674737305</v>
      </c>
    </row>
    <row r="68" spans="1:6" x14ac:dyDescent="0.2">
      <c r="A68" s="9" t="s">
        <v>440</v>
      </c>
      <c r="B68" s="10" t="s">
        <v>1150</v>
      </c>
      <c r="C68" s="9" t="s">
        <v>188</v>
      </c>
      <c r="D68" s="9">
        <v>460</v>
      </c>
      <c r="E68" s="10">
        <v>4587.3454000000002</v>
      </c>
      <c r="F68" s="10">
        <v>0.70625056961992005</v>
      </c>
    </row>
    <row r="69" spans="1:6" x14ac:dyDescent="0.2">
      <c r="A69" s="9" t="s">
        <v>204</v>
      </c>
      <c r="B69" s="10" t="s">
        <v>876</v>
      </c>
      <c r="C69" s="9" t="s">
        <v>205</v>
      </c>
      <c r="D69" s="9">
        <v>450</v>
      </c>
      <c r="E69" s="10">
        <v>4419.99</v>
      </c>
      <c r="F69" s="10">
        <v>0.68048515710509805</v>
      </c>
    </row>
    <row r="70" spans="1:6" x14ac:dyDescent="0.2">
      <c r="A70" s="9" t="s">
        <v>441</v>
      </c>
      <c r="B70" s="10" t="s">
        <v>1198</v>
      </c>
      <c r="C70" s="9" t="s">
        <v>192</v>
      </c>
      <c r="D70" s="9">
        <v>587</v>
      </c>
      <c r="E70" s="10">
        <v>3914.38015</v>
      </c>
      <c r="F70" s="10">
        <v>0.60264335243786304</v>
      </c>
    </row>
    <row r="71" spans="1:6" x14ac:dyDescent="0.2">
      <c r="A71" s="9" t="s">
        <v>449</v>
      </c>
      <c r="B71" s="10" t="s">
        <v>1199</v>
      </c>
      <c r="C71" s="9" t="s">
        <v>188</v>
      </c>
      <c r="D71" s="9">
        <v>260</v>
      </c>
      <c r="E71" s="10">
        <v>3657.2822000000001</v>
      </c>
      <c r="F71" s="10">
        <v>0.56306151200447996</v>
      </c>
    </row>
    <row r="72" spans="1:6" x14ac:dyDescent="0.2">
      <c r="A72" s="9" t="s">
        <v>450</v>
      </c>
      <c r="B72" s="10" t="s">
        <v>1200</v>
      </c>
      <c r="C72" s="9" t="s">
        <v>188</v>
      </c>
      <c r="D72" s="9">
        <v>257</v>
      </c>
      <c r="E72" s="10">
        <v>3609.3902400000002</v>
      </c>
      <c r="F72" s="10">
        <v>0.55568824466118905</v>
      </c>
    </row>
    <row r="73" spans="1:6" x14ac:dyDescent="0.2">
      <c r="A73" s="9" t="s">
        <v>202</v>
      </c>
      <c r="B73" s="10" t="s">
        <v>1201</v>
      </c>
      <c r="C73" s="9" t="s">
        <v>95</v>
      </c>
      <c r="D73" s="9">
        <v>320</v>
      </c>
      <c r="E73" s="10">
        <v>3189.2192</v>
      </c>
      <c r="F73" s="10">
        <v>0.491000280171357</v>
      </c>
    </row>
    <row r="74" spans="1:6" x14ac:dyDescent="0.2">
      <c r="A74" s="9" t="s">
        <v>206</v>
      </c>
      <c r="B74" s="10" t="s">
        <v>1202</v>
      </c>
      <c r="C74" s="9" t="s">
        <v>192</v>
      </c>
      <c r="D74" s="9">
        <v>307</v>
      </c>
      <c r="E74" s="10">
        <v>3064.8454700000002</v>
      </c>
      <c r="F74" s="10">
        <v>0.47185216508539601</v>
      </c>
    </row>
    <row r="75" spans="1:6" x14ac:dyDescent="0.2">
      <c r="A75" s="9" t="s">
        <v>229</v>
      </c>
      <c r="B75" s="10" t="s">
        <v>1120</v>
      </c>
      <c r="C75" s="9" t="s">
        <v>147</v>
      </c>
      <c r="D75" s="9">
        <v>210</v>
      </c>
      <c r="E75" s="10">
        <v>2635.6091999999999</v>
      </c>
      <c r="F75" s="10">
        <v>0.40576855163238901</v>
      </c>
    </row>
    <row r="76" spans="1:6" x14ac:dyDescent="0.2">
      <c r="A76" s="9" t="s">
        <v>451</v>
      </c>
      <c r="B76" s="10" t="s">
        <v>1012</v>
      </c>
      <c r="C76" s="9" t="s">
        <v>266</v>
      </c>
      <c r="D76" s="9">
        <v>250</v>
      </c>
      <c r="E76" s="10">
        <v>2499.2940832999998</v>
      </c>
      <c r="F76" s="10">
        <v>0.38478198523667301</v>
      </c>
    </row>
    <row r="77" spans="1:6" x14ac:dyDescent="0.2">
      <c r="A77" s="9" t="s">
        <v>452</v>
      </c>
      <c r="B77" s="10" t="s">
        <v>1129</v>
      </c>
      <c r="C77" s="9" t="s">
        <v>227</v>
      </c>
      <c r="D77" s="9">
        <v>16</v>
      </c>
      <c r="E77" s="10">
        <v>2314.8463999999999</v>
      </c>
      <c r="F77" s="10">
        <v>0.35638510860390399</v>
      </c>
    </row>
    <row r="78" spans="1:6" x14ac:dyDescent="0.2">
      <c r="A78" s="9" t="s">
        <v>94</v>
      </c>
      <c r="B78" s="10" t="s">
        <v>862</v>
      </c>
      <c r="C78" s="9" t="s">
        <v>95</v>
      </c>
      <c r="D78" s="9">
        <v>180</v>
      </c>
      <c r="E78" s="10">
        <v>1692.3150000000001</v>
      </c>
      <c r="F78" s="10">
        <v>0.26054249865866502</v>
      </c>
    </row>
    <row r="79" spans="1:6" x14ac:dyDescent="0.2">
      <c r="A79" s="9" t="s">
        <v>210</v>
      </c>
      <c r="B79" s="10" t="s">
        <v>872</v>
      </c>
      <c r="C79" s="9" t="s">
        <v>95</v>
      </c>
      <c r="D79" s="9">
        <v>120</v>
      </c>
      <c r="E79" s="10">
        <v>1155.5712000000001</v>
      </c>
      <c r="F79" s="10">
        <v>0.17790742729692299</v>
      </c>
    </row>
    <row r="80" spans="1:6" x14ac:dyDescent="0.2">
      <c r="A80" s="9" t="s">
        <v>442</v>
      </c>
      <c r="B80" s="10" t="s">
        <v>1203</v>
      </c>
      <c r="C80" s="9" t="s">
        <v>192</v>
      </c>
      <c r="D80" s="9">
        <v>600</v>
      </c>
      <c r="E80" s="10">
        <v>1001.0314332</v>
      </c>
      <c r="F80" s="10">
        <v>0.15411506181874701</v>
      </c>
    </row>
    <row r="81" spans="1:11" x14ac:dyDescent="0.2">
      <c r="A81" s="9" t="s">
        <v>214</v>
      </c>
      <c r="B81" s="10" t="s">
        <v>1204</v>
      </c>
      <c r="C81" s="9" t="s">
        <v>95</v>
      </c>
      <c r="D81" s="9">
        <v>250</v>
      </c>
      <c r="E81" s="10">
        <v>418.78476449999999</v>
      </c>
      <c r="F81" s="10">
        <v>6.4474538689907504E-2</v>
      </c>
    </row>
    <row r="82" spans="1:11" x14ac:dyDescent="0.2">
      <c r="A82" s="9" t="s">
        <v>443</v>
      </c>
      <c r="B82" s="10" t="s">
        <v>1113</v>
      </c>
      <c r="C82" s="9" t="s">
        <v>95</v>
      </c>
      <c r="D82" s="9">
        <v>40</v>
      </c>
      <c r="E82" s="10">
        <v>375.39640000000003</v>
      </c>
      <c r="F82" s="10">
        <v>5.77946280943369E-2</v>
      </c>
    </row>
    <row r="83" spans="1:11" x14ac:dyDescent="0.2">
      <c r="A83" s="8" t="s">
        <v>28</v>
      </c>
      <c r="B83" s="9"/>
      <c r="C83" s="9"/>
      <c r="D83" s="9"/>
      <c r="E83" s="11">
        <f>SUM(E49:E82)</f>
        <v>292048.49287619995</v>
      </c>
      <c r="F83" s="11">
        <f>SUM(F49:F82)</f>
        <v>44.962695516769962</v>
      </c>
      <c r="J83" s="2"/>
      <c r="K83" s="2"/>
    </row>
    <row r="84" spans="1:11" x14ac:dyDescent="0.2">
      <c r="A84" s="9"/>
      <c r="B84" s="9"/>
      <c r="C84" s="9"/>
      <c r="D84" s="9"/>
      <c r="E84" s="10"/>
      <c r="F84" s="10"/>
    </row>
    <row r="85" spans="1:11" x14ac:dyDescent="0.2">
      <c r="A85" s="8" t="s">
        <v>29</v>
      </c>
      <c r="B85" s="9"/>
      <c r="C85" s="9"/>
      <c r="D85" s="9"/>
      <c r="E85" s="10"/>
      <c r="F85" s="10"/>
    </row>
    <row r="86" spans="1:11" x14ac:dyDescent="0.2">
      <c r="A86" s="8" t="s">
        <v>30</v>
      </c>
      <c r="B86" s="9"/>
      <c r="C86" s="9"/>
      <c r="D86" s="9"/>
      <c r="E86" s="10"/>
      <c r="F86" s="10"/>
    </row>
    <row r="87" spans="1:11" x14ac:dyDescent="0.2">
      <c r="A87" s="9" t="s">
        <v>453</v>
      </c>
      <c r="B87" s="10" t="s">
        <v>1205</v>
      </c>
      <c r="C87" s="9" t="s">
        <v>415</v>
      </c>
      <c r="D87" s="9">
        <v>5000</v>
      </c>
      <c r="E87" s="10">
        <v>4696.3</v>
      </c>
      <c r="F87" s="10">
        <v>0.72302481302280597</v>
      </c>
    </row>
    <row r="88" spans="1:11" x14ac:dyDescent="0.2">
      <c r="A88" s="9" t="s">
        <v>454</v>
      </c>
      <c r="B88" s="10" t="s">
        <v>1206</v>
      </c>
      <c r="C88" s="9" t="s">
        <v>455</v>
      </c>
      <c r="D88" s="9">
        <v>2500</v>
      </c>
      <c r="E88" s="10">
        <v>2449.8474999999999</v>
      </c>
      <c r="F88" s="10">
        <v>0.37716937389474497</v>
      </c>
    </row>
    <row r="89" spans="1:11" x14ac:dyDescent="0.2">
      <c r="A89" s="9" t="s">
        <v>456</v>
      </c>
      <c r="B89" s="10" t="s">
        <v>1151</v>
      </c>
      <c r="C89" s="9" t="s">
        <v>32</v>
      </c>
      <c r="D89" s="9">
        <v>1500</v>
      </c>
      <c r="E89" s="10">
        <v>1467.5564999999999</v>
      </c>
      <c r="F89" s="10">
        <v>0.22593951919871</v>
      </c>
    </row>
    <row r="90" spans="1:11" x14ac:dyDescent="0.2">
      <c r="A90" s="9" t="s">
        <v>31</v>
      </c>
      <c r="B90" s="10" t="s">
        <v>1042</v>
      </c>
      <c r="C90" s="9" t="s">
        <v>32</v>
      </c>
      <c r="D90" s="9">
        <v>800</v>
      </c>
      <c r="E90" s="10">
        <v>778.62239999999997</v>
      </c>
      <c r="F90" s="10">
        <v>0.119873797494915</v>
      </c>
    </row>
    <row r="91" spans="1:11" x14ac:dyDescent="0.2">
      <c r="A91" s="9" t="s">
        <v>457</v>
      </c>
      <c r="B91" s="10" t="s">
        <v>1041</v>
      </c>
      <c r="C91" s="9" t="s">
        <v>32</v>
      </c>
      <c r="D91" s="9">
        <v>200</v>
      </c>
      <c r="E91" s="10">
        <v>196.60059999999999</v>
      </c>
      <c r="F91" s="10">
        <v>3.0267894311515799E-2</v>
      </c>
    </row>
    <row r="92" spans="1:11" x14ac:dyDescent="0.2">
      <c r="A92" s="9" t="s">
        <v>413</v>
      </c>
      <c r="B92" s="10" t="s">
        <v>1207</v>
      </c>
      <c r="C92" s="9" t="s">
        <v>32</v>
      </c>
      <c r="D92" s="9">
        <v>200</v>
      </c>
      <c r="E92" s="10">
        <v>190.541</v>
      </c>
      <c r="F92" s="10">
        <v>2.9334980920762799E-2</v>
      </c>
    </row>
    <row r="93" spans="1:11" x14ac:dyDescent="0.2">
      <c r="A93" s="8" t="s">
        <v>28</v>
      </c>
      <c r="B93" s="9"/>
      <c r="C93" s="9"/>
      <c r="D93" s="9"/>
      <c r="E93" s="11">
        <f>SUM(E87:E92)</f>
        <v>9779.4679999999989</v>
      </c>
      <c r="F93" s="11">
        <f>SUM(F87:F92)</f>
        <v>1.5056103788434543</v>
      </c>
      <c r="J93" s="2"/>
      <c r="K93" s="2"/>
    </row>
    <row r="94" spans="1:11" x14ac:dyDescent="0.2">
      <c r="A94" s="9"/>
      <c r="B94" s="9"/>
      <c r="C94" s="9"/>
      <c r="D94" s="9"/>
      <c r="E94" s="10"/>
      <c r="F94" s="10"/>
    </row>
    <row r="95" spans="1:11" x14ac:dyDescent="0.2">
      <c r="A95" s="8" t="s">
        <v>33</v>
      </c>
      <c r="B95" s="9"/>
      <c r="C95" s="9"/>
      <c r="D95" s="9"/>
      <c r="E95" s="10"/>
      <c r="F95" s="10"/>
    </row>
    <row r="96" spans="1:11" x14ac:dyDescent="0.2">
      <c r="A96" s="9" t="s">
        <v>458</v>
      </c>
      <c r="B96" s="10" t="s">
        <v>1065</v>
      </c>
      <c r="C96" s="9" t="s">
        <v>32</v>
      </c>
      <c r="D96" s="9">
        <v>6400</v>
      </c>
      <c r="E96" s="10">
        <v>31161.856</v>
      </c>
      <c r="F96" s="10">
        <v>4.7975629980715899</v>
      </c>
    </row>
    <row r="97" spans="1:11" x14ac:dyDescent="0.2">
      <c r="A97" s="9" t="s">
        <v>459</v>
      </c>
      <c r="B97" s="10" t="s">
        <v>820</v>
      </c>
      <c r="C97" s="9" t="s">
        <v>415</v>
      </c>
      <c r="D97" s="9">
        <v>6000</v>
      </c>
      <c r="E97" s="10">
        <v>29438.880000000001</v>
      </c>
      <c r="F97" s="10">
        <v>4.5323000463345204</v>
      </c>
    </row>
    <row r="98" spans="1:11" x14ac:dyDescent="0.2">
      <c r="A98" s="9" t="s">
        <v>460</v>
      </c>
      <c r="B98" s="10" t="s">
        <v>1284</v>
      </c>
      <c r="C98" s="9" t="s">
        <v>32</v>
      </c>
      <c r="D98" s="9">
        <v>1500</v>
      </c>
      <c r="E98" s="10">
        <v>7314.8249999999998</v>
      </c>
      <c r="F98" s="10">
        <v>1.12616314501193</v>
      </c>
    </row>
    <row r="99" spans="1:11" x14ac:dyDescent="0.2">
      <c r="A99" s="9" t="s">
        <v>230</v>
      </c>
      <c r="B99" s="10" t="s">
        <v>1048</v>
      </c>
      <c r="C99" s="9" t="s">
        <v>32</v>
      </c>
      <c r="D99" s="9">
        <v>1400</v>
      </c>
      <c r="E99" s="10">
        <v>6857.83</v>
      </c>
      <c r="F99" s="10">
        <v>1.0558059011332701</v>
      </c>
    </row>
    <row r="100" spans="1:11" x14ac:dyDescent="0.2">
      <c r="A100" s="9" t="s">
        <v>461</v>
      </c>
      <c r="B100" s="10" t="s">
        <v>1208</v>
      </c>
      <c r="C100" s="9" t="s">
        <v>462</v>
      </c>
      <c r="D100" s="9">
        <v>1200</v>
      </c>
      <c r="E100" s="10">
        <v>5652.402</v>
      </c>
      <c r="F100" s="10">
        <v>0.87022270706295102</v>
      </c>
    </row>
    <row r="101" spans="1:11" x14ac:dyDescent="0.2">
      <c r="A101" s="9" t="s">
        <v>463</v>
      </c>
      <c r="B101" s="10" t="s">
        <v>1046</v>
      </c>
      <c r="C101" s="9" t="s">
        <v>455</v>
      </c>
      <c r="D101" s="9">
        <v>1100</v>
      </c>
      <c r="E101" s="10">
        <v>5443.3334999999997</v>
      </c>
      <c r="F101" s="10">
        <v>0.83803530141990001</v>
      </c>
    </row>
    <row r="102" spans="1:11" x14ac:dyDescent="0.2">
      <c r="A102" s="9" t="s">
        <v>464</v>
      </c>
      <c r="B102" s="10" t="s">
        <v>1209</v>
      </c>
      <c r="C102" s="9" t="s">
        <v>32</v>
      </c>
      <c r="D102" s="9">
        <v>1000</v>
      </c>
      <c r="E102" s="10">
        <v>4910.0450000000001</v>
      </c>
      <c r="F102" s="10">
        <v>0.75593219514480903</v>
      </c>
    </row>
    <row r="103" spans="1:11" x14ac:dyDescent="0.2">
      <c r="A103" s="9" t="s">
        <v>465</v>
      </c>
      <c r="B103" s="10" t="s">
        <v>1210</v>
      </c>
      <c r="C103" s="9" t="s">
        <v>462</v>
      </c>
      <c r="D103" s="9">
        <v>1000</v>
      </c>
      <c r="E103" s="10">
        <v>4706.53</v>
      </c>
      <c r="F103" s="10">
        <v>0.72459978562617999</v>
      </c>
    </row>
    <row r="104" spans="1:11" x14ac:dyDescent="0.2">
      <c r="A104" s="9" t="s">
        <v>466</v>
      </c>
      <c r="B104" s="10" t="s">
        <v>1211</v>
      </c>
      <c r="C104" s="9" t="s">
        <v>462</v>
      </c>
      <c r="D104" s="9">
        <v>1000</v>
      </c>
      <c r="E104" s="10">
        <v>4697.68</v>
      </c>
      <c r="F104" s="10">
        <v>0.72323727267018201</v>
      </c>
    </row>
    <row r="105" spans="1:11" x14ac:dyDescent="0.2">
      <c r="A105" s="9" t="s">
        <v>467</v>
      </c>
      <c r="B105" s="10" t="s">
        <v>1212</v>
      </c>
      <c r="C105" s="9" t="s">
        <v>462</v>
      </c>
      <c r="D105" s="9">
        <v>1000</v>
      </c>
      <c r="E105" s="10">
        <v>4691.375</v>
      </c>
      <c r="F105" s="10">
        <v>0.72226657841170006</v>
      </c>
    </row>
    <row r="106" spans="1:11" x14ac:dyDescent="0.2">
      <c r="A106" s="9" t="s">
        <v>468</v>
      </c>
      <c r="B106" s="10" t="s">
        <v>1063</v>
      </c>
      <c r="C106" s="9" t="s">
        <v>462</v>
      </c>
      <c r="D106" s="9">
        <v>500</v>
      </c>
      <c r="E106" s="10">
        <v>2354.5324999999998</v>
      </c>
      <c r="F106" s="10">
        <v>0.362495032380517</v>
      </c>
    </row>
    <row r="107" spans="1:11" x14ac:dyDescent="0.2">
      <c r="A107" s="9" t="s">
        <v>469</v>
      </c>
      <c r="B107" s="10" t="s">
        <v>1159</v>
      </c>
      <c r="C107" s="9" t="s">
        <v>462</v>
      </c>
      <c r="D107" s="9">
        <v>500</v>
      </c>
      <c r="E107" s="10">
        <v>2344.4299999999998</v>
      </c>
      <c r="F107" s="10">
        <v>0.36093968920108499</v>
      </c>
    </row>
    <row r="108" spans="1:11" x14ac:dyDescent="0.2">
      <c r="A108" s="9" t="s">
        <v>470</v>
      </c>
      <c r="B108" s="10" t="s">
        <v>1059</v>
      </c>
      <c r="C108" s="9" t="s">
        <v>462</v>
      </c>
      <c r="D108" s="9">
        <v>300</v>
      </c>
      <c r="E108" s="10">
        <v>1420.758</v>
      </c>
      <c r="F108" s="10">
        <v>0.21873459687427499</v>
      </c>
    </row>
    <row r="109" spans="1:11" x14ac:dyDescent="0.2">
      <c r="A109" s="8" t="s">
        <v>28</v>
      </c>
      <c r="B109" s="9"/>
      <c r="C109" s="9"/>
      <c r="D109" s="9"/>
      <c r="E109" s="11">
        <f>SUM(E96:E108)</f>
        <v>110994.47699999998</v>
      </c>
      <c r="F109" s="11">
        <f>SUM(F96:F108)</f>
        <v>17.088295249342909</v>
      </c>
      <c r="G109" s="35"/>
      <c r="J109" s="2"/>
      <c r="K109" s="2"/>
    </row>
    <row r="110" spans="1:11" x14ac:dyDescent="0.2">
      <c r="A110" s="9"/>
      <c r="B110" s="9"/>
      <c r="C110" s="9"/>
      <c r="D110" s="9"/>
      <c r="E110" s="10"/>
      <c r="F110" s="10"/>
    </row>
    <row r="111" spans="1:11" x14ac:dyDescent="0.2">
      <c r="A111" s="8" t="s">
        <v>28</v>
      </c>
      <c r="B111" s="9"/>
      <c r="C111" s="9"/>
      <c r="D111" s="9"/>
      <c r="E111" s="11">
        <v>635932.20895620005</v>
      </c>
      <c r="F111" s="11">
        <v>97.905748456388338</v>
      </c>
      <c r="J111" s="2"/>
      <c r="K111" s="2"/>
    </row>
    <row r="112" spans="1:11" x14ac:dyDescent="0.2">
      <c r="A112" s="9"/>
      <c r="B112" s="9"/>
      <c r="C112" s="9"/>
      <c r="D112" s="9"/>
      <c r="E112" s="10"/>
      <c r="F112" s="10"/>
    </row>
    <row r="113" spans="1:11" x14ac:dyDescent="0.2">
      <c r="A113" s="8" t="s">
        <v>35</v>
      </c>
      <c r="B113" s="9"/>
      <c r="C113" s="9"/>
      <c r="D113" s="9"/>
      <c r="E113" s="11">
        <v>13602.897981399999</v>
      </c>
      <c r="F113" s="11">
        <v>2.09</v>
      </c>
      <c r="J113" s="2"/>
      <c r="K113" s="2"/>
    </row>
    <row r="114" spans="1:11" x14ac:dyDescent="0.2">
      <c r="A114" s="9"/>
      <c r="B114" s="9"/>
      <c r="C114" s="9"/>
      <c r="D114" s="9"/>
      <c r="E114" s="10"/>
      <c r="F114" s="10"/>
    </row>
    <row r="115" spans="1:11" x14ac:dyDescent="0.2">
      <c r="A115" s="12" t="s">
        <v>36</v>
      </c>
      <c r="B115" s="6"/>
      <c r="C115" s="6"/>
      <c r="D115" s="6"/>
      <c r="E115" s="13">
        <v>649535.10798139998</v>
      </c>
      <c r="F115" s="13">
        <f xml:space="preserve"> ROUND(SUM(F111:F114),2)</f>
        <v>100</v>
      </c>
      <c r="J115" s="2"/>
      <c r="K115" s="2"/>
    </row>
    <row r="116" spans="1:11" x14ac:dyDescent="0.2">
      <c r="A116" s="1" t="s">
        <v>37</v>
      </c>
    </row>
    <row r="118" spans="1:11" x14ac:dyDescent="0.2">
      <c r="A118" s="1" t="s">
        <v>38</v>
      </c>
    </row>
    <row r="119" spans="1:11" x14ac:dyDescent="0.2">
      <c r="A119" s="1" t="s">
        <v>39</v>
      </c>
    </row>
    <row r="120" spans="1:11" x14ac:dyDescent="0.2">
      <c r="A120" s="1" t="s">
        <v>807</v>
      </c>
    </row>
    <row r="121" spans="1:11" x14ac:dyDescent="0.2">
      <c r="A121" s="3" t="s">
        <v>709</v>
      </c>
      <c r="D121" s="14">
        <v>20.349</v>
      </c>
    </row>
    <row r="122" spans="1:11" x14ac:dyDescent="0.2">
      <c r="A122" s="3" t="s">
        <v>708</v>
      </c>
      <c r="D122" s="3">
        <v>10.7052</v>
      </c>
    </row>
    <row r="123" spans="1:11" x14ac:dyDescent="0.2">
      <c r="A123" s="3" t="s">
        <v>707</v>
      </c>
      <c r="D123" s="3">
        <v>10.621700000000001</v>
      </c>
    </row>
    <row r="124" spans="1:11" x14ac:dyDescent="0.2">
      <c r="A124" s="3" t="s">
        <v>705</v>
      </c>
      <c r="D124" s="3">
        <v>20.020900000000001</v>
      </c>
    </row>
    <row r="125" spans="1:11" x14ac:dyDescent="0.2">
      <c r="A125" s="3" t="s">
        <v>704</v>
      </c>
      <c r="D125" s="3">
        <v>10.4838</v>
      </c>
    </row>
    <row r="126" spans="1:11" x14ac:dyDescent="0.2">
      <c r="A126" s="3" t="s">
        <v>703</v>
      </c>
      <c r="D126" s="3">
        <v>10.3992</v>
      </c>
    </row>
    <row r="128" spans="1:11" x14ac:dyDescent="0.2">
      <c r="A128" s="1" t="s">
        <v>41</v>
      </c>
    </row>
    <row r="129" spans="1:5" x14ac:dyDescent="0.2">
      <c r="A129" s="3" t="s">
        <v>709</v>
      </c>
      <c r="D129" s="14">
        <v>21.1751</v>
      </c>
    </row>
    <row r="130" spans="1:5" x14ac:dyDescent="0.2">
      <c r="A130" s="3" t="s">
        <v>708</v>
      </c>
      <c r="D130" s="14">
        <v>10.8096</v>
      </c>
    </row>
    <row r="131" spans="1:5" x14ac:dyDescent="0.2">
      <c r="A131" s="3" t="s">
        <v>707</v>
      </c>
      <c r="D131" s="14">
        <v>10.6351</v>
      </c>
    </row>
    <row r="132" spans="1:5" x14ac:dyDescent="0.2">
      <c r="A132" s="3" t="s">
        <v>705</v>
      </c>
      <c r="D132" s="14">
        <v>20.796099999999999</v>
      </c>
    </row>
    <row r="133" spans="1:5" x14ac:dyDescent="0.2">
      <c r="A133" s="3" t="s">
        <v>704</v>
      </c>
      <c r="D133" s="14">
        <v>10.559799999999999</v>
      </c>
    </row>
    <row r="134" spans="1:5" x14ac:dyDescent="0.2">
      <c r="A134" s="3" t="s">
        <v>703</v>
      </c>
      <c r="D134" s="14">
        <v>10.3842</v>
      </c>
    </row>
    <row r="136" spans="1:5" x14ac:dyDescent="0.2">
      <c r="A136" s="1" t="s">
        <v>46</v>
      </c>
      <c r="D136" s="15"/>
    </row>
    <row r="137" spans="1:5" x14ac:dyDescent="0.2">
      <c r="A137" s="36" t="s">
        <v>761</v>
      </c>
      <c r="B137" s="37"/>
      <c r="C137" s="53" t="s">
        <v>762</v>
      </c>
      <c r="D137" s="54"/>
    </row>
    <row r="138" spans="1:5" x14ac:dyDescent="0.2">
      <c r="A138" s="55"/>
      <c r="B138" s="56"/>
      <c r="C138" s="38" t="s">
        <v>763</v>
      </c>
      <c r="D138" s="38" t="s">
        <v>764</v>
      </c>
    </row>
    <row r="139" spans="1:5" x14ac:dyDescent="0.2">
      <c r="A139" s="39" t="s">
        <v>704</v>
      </c>
      <c r="B139" s="40"/>
      <c r="C139" s="41">
        <v>0.2341048775</v>
      </c>
      <c r="D139" s="41">
        <v>0.21678228330000002</v>
      </c>
    </row>
    <row r="140" spans="1:5" x14ac:dyDescent="0.2">
      <c r="A140" s="39" t="s">
        <v>703</v>
      </c>
      <c r="B140" s="40"/>
      <c r="C140" s="41">
        <v>0.29533230700000002</v>
      </c>
      <c r="D140" s="41">
        <v>0.2734791882</v>
      </c>
    </row>
    <row r="141" spans="1:5" x14ac:dyDescent="0.2">
      <c r="A141" s="39" t="s">
        <v>708</v>
      </c>
      <c r="B141" s="40"/>
      <c r="C141" s="41">
        <v>0.2341048775</v>
      </c>
      <c r="D141" s="41">
        <v>0.21678228330000002</v>
      </c>
    </row>
    <row r="142" spans="1:5" x14ac:dyDescent="0.2">
      <c r="A142" s="39" t="s">
        <v>707</v>
      </c>
      <c r="B142" s="40"/>
      <c r="C142" s="41">
        <v>0.29533230700000002</v>
      </c>
      <c r="D142" s="41">
        <v>0.2734791882</v>
      </c>
    </row>
    <row r="144" spans="1:5" x14ac:dyDescent="0.2">
      <c r="A144" s="1" t="s">
        <v>48</v>
      </c>
      <c r="D144" s="33">
        <v>1.0268048847089732</v>
      </c>
      <c r="E144" s="2" t="s">
        <v>759</v>
      </c>
    </row>
  </sheetData>
  <sortState ref="A49:F82">
    <sortCondition descending="1" ref="E49:E82"/>
  </sortState>
  <mergeCells count="3">
    <mergeCell ref="A1:F1"/>
    <mergeCell ref="C137:D137"/>
    <mergeCell ref="A138:B13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25.140625" style="3" bestFit="1" customWidth="1"/>
    <col min="3" max="3" width="11.7109375" style="3" bestFit="1" customWidth="1"/>
    <col min="4" max="4" width="7.855468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11" ht="15" customHeight="1" x14ac:dyDescent="0.2">
      <c r="A1" s="52" t="s">
        <v>417</v>
      </c>
      <c r="B1" s="52"/>
      <c r="C1" s="52"/>
      <c r="D1" s="52"/>
      <c r="E1" s="52"/>
      <c r="F1" s="52"/>
    </row>
    <row r="3" spans="1:11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11" x14ac:dyDescent="0.2">
      <c r="A4" s="6"/>
      <c r="B4" s="6"/>
      <c r="C4" s="6"/>
      <c r="D4" s="6"/>
      <c r="E4" s="7"/>
      <c r="F4" s="7"/>
    </row>
    <row r="5" spans="1:11" x14ac:dyDescent="0.2">
      <c r="A5" s="8" t="s">
        <v>106</v>
      </c>
      <c r="B5" s="9"/>
      <c r="C5" s="9"/>
      <c r="D5" s="9"/>
      <c r="E5" s="10"/>
      <c r="F5" s="10"/>
    </row>
    <row r="6" spans="1:11" x14ac:dyDescent="0.2">
      <c r="A6" s="9" t="s">
        <v>362</v>
      </c>
      <c r="B6" s="10" t="s">
        <v>1170</v>
      </c>
      <c r="C6" s="9" t="s">
        <v>108</v>
      </c>
      <c r="D6" s="9">
        <v>10700000</v>
      </c>
      <c r="E6" s="10">
        <v>10225.99</v>
      </c>
      <c r="F6" s="10">
        <v>40.493573621929997</v>
      </c>
    </row>
    <row r="7" spans="1:11" x14ac:dyDescent="0.2">
      <c r="A7" s="9" t="s">
        <v>416</v>
      </c>
      <c r="B7" s="10" t="s">
        <v>1213</v>
      </c>
      <c r="C7" s="9" t="s">
        <v>108</v>
      </c>
      <c r="D7" s="9">
        <v>10000000</v>
      </c>
      <c r="E7" s="10">
        <v>9600</v>
      </c>
      <c r="F7" s="10">
        <v>38.014735665742698</v>
      </c>
    </row>
    <row r="8" spans="1:11" x14ac:dyDescent="0.2">
      <c r="A8" s="9" t="s">
        <v>363</v>
      </c>
      <c r="B8" s="10" t="s">
        <v>819</v>
      </c>
      <c r="C8" s="9" t="s">
        <v>108</v>
      </c>
      <c r="D8" s="9">
        <v>4200000</v>
      </c>
      <c r="E8" s="10">
        <v>4128.8100000000004</v>
      </c>
      <c r="F8" s="10">
        <v>16.349543829591202</v>
      </c>
    </row>
    <row r="9" spans="1:11" x14ac:dyDescent="0.2">
      <c r="A9" s="8" t="s">
        <v>28</v>
      </c>
      <c r="B9" s="9"/>
      <c r="C9" s="9"/>
      <c r="D9" s="9"/>
      <c r="E9" s="11">
        <f>SUM(E6:E8)</f>
        <v>23954.799999999999</v>
      </c>
      <c r="F9" s="11">
        <f>SUM(F6:F8)</f>
        <v>94.857853117263886</v>
      </c>
      <c r="J9" s="2"/>
      <c r="K9" s="2"/>
    </row>
    <row r="10" spans="1:11" x14ac:dyDescent="0.2">
      <c r="A10" s="9"/>
      <c r="B10" s="9"/>
      <c r="C10" s="9"/>
      <c r="D10" s="9"/>
      <c r="E10" s="10"/>
      <c r="F10" s="10"/>
    </row>
    <row r="11" spans="1:11" x14ac:dyDescent="0.2">
      <c r="A11" s="8" t="s">
        <v>28</v>
      </c>
      <c r="B11" s="9"/>
      <c r="C11" s="9"/>
      <c r="D11" s="9"/>
      <c r="E11" s="11">
        <v>23954.799999999999</v>
      </c>
      <c r="F11" s="11">
        <v>94.857853117263886</v>
      </c>
      <c r="J11" s="2"/>
      <c r="K11" s="2"/>
    </row>
    <row r="12" spans="1:11" x14ac:dyDescent="0.2">
      <c r="A12" s="9"/>
      <c r="B12" s="9"/>
      <c r="C12" s="9"/>
      <c r="D12" s="9"/>
      <c r="E12" s="10"/>
      <c r="F12" s="10"/>
    </row>
    <row r="13" spans="1:11" x14ac:dyDescent="0.2">
      <c r="A13" s="8" t="s">
        <v>35</v>
      </c>
      <c r="B13" s="9"/>
      <c r="C13" s="9"/>
      <c r="D13" s="9"/>
      <c r="E13" s="11">
        <v>1298.5651276999999</v>
      </c>
      <c r="F13" s="11">
        <v>5.14</v>
      </c>
      <c r="J13" s="2"/>
      <c r="K13" s="2"/>
    </row>
    <row r="14" spans="1:11" x14ac:dyDescent="0.2">
      <c r="A14" s="9"/>
      <c r="B14" s="9"/>
      <c r="C14" s="9"/>
      <c r="D14" s="9"/>
      <c r="E14" s="10"/>
      <c r="F14" s="10"/>
    </row>
    <row r="15" spans="1:11" x14ac:dyDescent="0.2">
      <c r="A15" s="12" t="s">
        <v>36</v>
      </c>
      <c r="B15" s="6"/>
      <c r="C15" s="6"/>
      <c r="D15" s="6"/>
      <c r="E15" s="13">
        <v>25253.365127699999</v>
      </c>
      <c r="F15" s="13">
        <f xml:space="preserve"> ROUND(SUM(F11:F14),2)</f>
        <v>100</v>
      </c>
      <c r="J15" s="2"/>
      <c r="K15" s="2"/>
    </row>
    <row r="17" spans="1:4" x14ac:dyDescent="0.2">
      <c r="A17" s="1" t="s">
        <v>38</v>
      </c>
    </row>
    <row r="18" spans="1:4" x14ac:dyDescent="0.2">
      <c r="A18" s="1" t="s">
        <v>39</v>
      </c>
    </row>
    <row r="19" spans="1:4" x14ac:dyDescent="0.2">
      <c r="A19" s="1" t="s">
        <v>807</v>
      </c>
    </row>
    <row r="20" spans="1:4" x14ac:dyDescent="0.2">
      <c r="A20" s="3" t="s">
        <v>808</v>
      </c>
      <c r="D20" s="3">
        <v>40.077500000000001</v>
      </c>
    </row>
    <row r="21" spans="1:4" x14ac:dyDescent="0.2">
      <c r="A21" s="3" t="s">
        <v>786</v>
      </c>
      <c r="D21" s="3">
        <v>11.337199999999999</v>
      </c>
    </row>
    <row r="22" spans="1:4" x14ac:dyDescent="0.2">
      <c r="A22" s="3" t="s">
        <v>809</v>
      </c>
      <c r="D22" s="3">
        <v>38.038800000000002</v>
      </c>
    </row>
    <row r="23" spans="1:4" x14ac:dyDescent="0.2">
      <c r="A23" s="3" t="s">
        <v>785</v>
      </c>
      <c r="D23" s="3">
        <v>10.642099999999999</v>
      </c>
    </row>
    <row r="25" spans="1:4" x14ac:dyDescent="0.2">
      <c r="A25" s="1" t="s">
        <v>41</v>
      </c>
    </row>
    <row r="26" spans="1:4" x14ac:dyDescent="0.2">
      <c r="A26" s="3" t="s">
        <v>808</v>
      </c>
      <c r="D26" s="3">
        <v>40.936399999999999</v>
      </c>
    </row>
    <row r="27" spans="1:4" x14ac:dyDescent="0.2">
      <c r="A27" s="3" t="s">
        <v>786</v>
      </c>
      <c r="D27" s="3">
        <v>11.171799999999999</v>
      </c>
    </row>
    <row r="28" spans="1:4" x14ac:dyDescent="0.2">
      <c r="A28" s="3" t="s">
        <v>809</v>
      </c>
      <c r="D28" s="3">
        <v>38.664700000000003</v>
      </c>
    </row>
    <row r="29" spans="1:4" x14ac:dyDescent="0.2">
      <c r="A29" s="3" t="s">
        <v>785</v>
      </c>
      <c r="D29" s="14">
        <v>10.41</v>
      </c>
    </row>
    <row r="31" spans="1:4" x14ac:dyDescent="0.2">
      <c r="A31" s="1" t="s">
        <v>46</v>
      </c>
      <c r="D31" s="15"/>
    </row>
    <row r="32" spans="1:4" x14ac:dyDescent="0.2">
      <c r="A32" s="36" t="s">
        <v>761</v>
      </c>
      <c r="B32" s="37"/>
      <c r="C32" s="53" t="s">
        <v>762</v>
      </c>
      <c r="D32" s="54"/>
    </row>
    <row r="33" spans="1:5" x14ac:dyDescent="0.2">
      <c r="A33" s="55"/>
      <c r="B33" s="56"/>
      <c r="C33" s="38" t="s">
        <v>763</v>
      </c>
      <c r="D33" s="38" t="s">
        <v>764</v>
      </c>
    </row>
    <row r="34" spans="1:5" x14ac:dyDescent="0.2">
      <c r="A34" s="39" t="s">
        <v>785</v>
      </c>
      <c r="B34" s="40"/>
      <c r="C34" s="41">
        <v>0.28812908000000004</v>
      </c>
      <c r="D34" s="41">
        <v>0.26680896400000004</v>
      </c>
    </row>
    <row r="35" spans="1:5" x14ac:dyDescent="0.2">
      <c r="A35" s="39" t="s">
        <v>786</v>
      </c>
      <c r="B35" s="40"/>
      <c r="C35" s="41">
        <v>0.28812908000000004</v>
      </c>
      <c r="D35" s="41">
        <v>0.26680896400000004</v>
      </c>
    </row>
    <row r="37" spans="1:5" x14ac:dyDescent="0.2">
      <c r="A37" s="1" t="s">
        <v>48</v>
      </c>
      <c r="D37" s="33">
        <v>10.589981581040909</v>
      </c>
      <c r="E37" s="2" t="s">
        <v>759</v>
      </c>
    </row>
  </sheetData>
  <mergeCells count="3">
    <mergeCell ref="A1:F1"/>
    <mergeCell ref="C32:D32"/>
    <mergeCell ref="A33:B3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83.7109375" style="3" bestFit="1" customWidth="1"/>
    <col min="3" max="3" width="11.7109375" style="3" bestFit="1" customWidth="1"/>
    <col min="4" max="4" width="9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11" ht="15" customHeight="1" x14ac:dyDescent="0.2">
      <c r="A1" s="52" t="s">
        <v>408</v>
      </c>
      <c r="B1" s="52"/>
      <c r="C1" s="52"/>
      <c r="D1" s="52"/>
      <c r="E1" s="52"/>
      <c r="F1" s="52"/>
    </row>
    <row r="3" spans="1:11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11" x14ac:dyDescent="0.2">
      <c r="A4" s="6"/>
      <c r="B4" s="6"/>
      <c r="C4" s="6"/>
      <c r="D4" s="6"/>
      <c r="E4" s="7"/>
      <c r="F4" s="7"/>
    </row>
    <row r="5" spans="1:11" x14ac:dyDescent="0.2">
      <c r="A5" s="8" t="s">
        <v>6</v>
      </c>
      <c r="B5" s="9"/>
      <c r="C5" s="9"/>
      <c r="D5" s="9"/>
      <c r="E5" s="10"/>
      <c r="F5" s="10"/>
    </row>
    <row r="6" spans="1:11" x14ac:dyDescent="0.2">
      <c r="A6" s="8" t="s">
        <v>7</v>
      </c>
      <c r="B6" s="9"/>
      <c r="C6" s="9"/>
      <c r="D6" s="9"/>
      <c r="E6" s="10"/>
      <c r="F6" s="10"/>
    </row>
    <row r="7" spans="1:11" x14ac:dyDescent="0.2">
      <c r="A7" s="8"/>
      <c r="B7" s="9"/>
      <c r="C7" s="9"/>
      <c r="D7" s="9"/>
      <c r="E7" s="10"/>
      <c r="F7" s="10"/>
    </row>
    <row r="8" spans="1:11" x14ac:dyDescent="0.2">
      <c r="A8" s="9" t="s">
        <v>409</v>
      </c>
      <c r="B8" s="10" t="s">
        <v>1273</v>
      </c>
      <c r="C8" s="9" t="s">
        <v>9</v>
      </c>
      <c r="D8" s="9">
        <v>200</v>
      </c>
      <c r="E8" s="10">
        <v>1969.3720000000001</v>
      </c>
      <c r="F8" s="10">
        <f>E8/$E$36*100</f>
        <v>8.8734154651902717</v>
      </c>
    </row>
    <row r="9" spans="1:11" x14ac:dyDescent="0.2">
      <c r="A9" s="9" t="s">
        <v>410</v>
      </c>
      <c r="B9" s="10" t="s">
        <v>974</v>
      </c>
      <c r="C9" s="9" t="s">
        <v>25</v>
      </c>
      <c r="D9" s="9">
        <v>100</v>
      </c>
      <c r="E9" s="10">
        <v>999.99559769999996</v>
      </c>
      <c r="F9" s="10">
        <f t="shared" ref="F9:F12" si="0">E9/$E$36*100</f>
        <v>4.5056883116817792</v>
      </c>
    </row>
    <row r="10" spans="1:11" x14ac:dyDescent="0.2">
      <c r="A10" s="9" t="s">
        <v>411</v>
      </c>
      <c r="B10" s="10" t="s">
        <v>975</v>
      </c>
      <c r="C10" s="9" t="s">
        <v>128</v>
      </c>
      <c r="D10" s="9">
        <v>100</v>
      </c>
      <c r="E10" s="10">
        <v>998.29</v>
      </c>
      <c r="F10" s="10">
        <f t="shared" si="0"/>
        <v>4.4980033862291107</v>
      </c>
    </row>
    <row r="11" spans="1:11" x14ac:dyDescent="0.2">
      <c r="A11" s="9" t="s">
        <v>404</v>
      </c>
      <c r="B11" s="10" t="s">
        <v>972</v>
      </c>
      <c r="C11" s="9" t="s">
        <v>25</v>
      </c>
      <c r="D11" s="9">
        <v>100</v>
      </c>
      <c r="E11" s="10">
        <v>996.79700000000003</v>
      </c>
      <c r="F11" s="10">
        <f t="shared" si="0"/>
        <v>4.4912763639654001</v>
      </c>
    </row>
    <row r="12" spans="1:11" x14ac:dyDescent="0.2">
      <c r="A12" s="9" t="s">
        <v>412</v>
      </c>
      <c r="B12" s="10" t="s">
        <v>983</v>
      </c>
      <c r="C12" s="9" t="s">
        <v>128</v>
      </c>
      <c r="D12" s="9">
        <v>60</v>
      </c>
      <c r="E12" s="10">
        <v>598.83061999999995</v>
      </c>
      <c r="F12" s="10">
        <f t="shared" si="0"/>
        <v>2.6981560033033265</v>
      </c>
    </row>
    <row r="13" spans="1:11" x14ac:dyDescent="0.2">
      <c r="A13" s="8" t="s">
        <v>28</v>
      </c>
      <c r="B13" s="9"/>
      <c r="C13" s="9"/>
      <c r="D13" s="9"/>
      <c r="E13" s="11">
        <f>SUM(E8:E12)</f>
        <v>5563.2852176999995</v>
      </c>
      <c r="F13" s="11">
        <f>SUM(F8:F12)</f>
        <v>25.066539530369887</v>
      </c>
      <c r="J13" s="2"/>
      <c r="K13" s="2"/>
    </row>
    <row r="14" spans="1:11" x14ac:dyDescent="0.2">
      <c r="A14" s="9"/>
      <c r="B14" s="9"/>
      <c r="C14" s="9"/>
      <c r="D14" s="9"/>
      <c r="E14" s="10"/>
      <c r="F14" s="10"/>
    </row>
    <row r="15" spans="1:11" x14ac:dyDescent="0.2">
      <c r="A15" s="8" t="s">
        <v>29</v>
      </c>
      <c r="B15" s="9"/>
      <c r="C15" s="9"/>
      <c r="D15" s="9"/>
      <c r="E15" s="10"/>
      <c r="F15" s="10"/>
    </row>
    <row r="16" spans="1:11" x14ac:dyDescent="0.2">
      <c r="A16" s="8" t="s">
        <v>30</v>
      </c>
      <c r="B16" s="9"/>
      <c r="C16" s="9"/>
      <c r="D16" s="9"/>
      <c r="E16" s="10"/>
      <c r="F16" s="10"/>
    </row>
    <row r="17" spans="1:11" x14ac:dyDescent="0.2">
      <c r="A17" s="9" t="s">
        <v>413</v>
      </c>
      <c r="B17" s="10" t="s">
        <v>1207</v>
      </c>
      <c r="C17" s="9" t="s">
        <v>32</v>
      </c>
      <c r="D17" s="9">
        <v>2300</v>
      </c>
      <c r="E17" s="10">
        <v>2191.2215000000001</v>
      </c>
      <c r="F17" s="10">
        <f t="shared" ref="F17:F20" si="1">E17/$E$36*100</f>
        <v>9.8730045647838125</v>
      </c>
    </row>
    <row r="18" spans="1:11" x14ac:dyDescent="0.2">
      <c r="A18" s="9" t="s">
        <v>31</v>
      </c>
      <c r="B18" s="10" t="s">
        <v>1042</v>
      </c>
      <c r="C18" s="9" t="s">
        <v>32</v>
      </c>
      <c r="D18" s="9">
        <v>1100</v>
      </c>
      <c r="E18" s="10">
        <v>1070.6058</v>
      </c>
      <c r="F18" s="10">
        <f t="shared" si="1"/>
        <v>4.8238372754575591</v>
      </c>
    </row>
    <row r="19" spans="1:11" x14ac:dyDescent="0.2">
      <c r="A19" s="9" t="s">
        <v>414</v>
      </c>
      <c r="B19" s="10" t="s">
        <v>1037</v>
      </c>
      <c r="C19" s="9" t="s">
        <v>415</v>
      </c>
      <c r="D19" s="9">
        <v>900</v>
      </c>
      <c r="E19" s="10">
        <v>877.26959999999997</v>
      </c>
      <c r="F19" s="10">
        <f t="shared" si="1"/>
        <v>3.9527207839764573</v>
      </c>
    </row>
    <row r="20" spans="1:11" x14ac:dyDescent="0.2">
      <c r="A20" s="9" t="s">
        <v>756</v>
      </c>
      <c r="B20" s="10" t="s">
        <v>1043</v>
      </c>
      <c r="C20" s="9" t="s">
        <v>32</v>
      </c>
      <c r="D20" s="9">
        <v>2200</v>
      </c>
      <c r="E20" s="10">
        <v>2196.6648</v>
      </c>
      <c r="F20" s="10">
        <f t="shared" si="1"/>
        <v>9.8975304859412532</v>
      </c>
    </row>
    <row r="21" spans="1:11" x14ac:dyDescent="0.2">
      <c r="A21" s="8" t="s">
        <v>28</v>
      </c>
      <c r="B21" s="9"/>
      <c r="C21" s="9"/>
      <c r="D21" s="9"/>
      <c r="E21" s="11">
        <f>SUM(E17:E20)</f>
        <v>6335.7616999999991</v>
      </c>
      <c r="F21" s="11">
        <f>SUM(F17:F20)</f>
        <v>28.547093110159082</v>
      </c>
      <c r="J21" s="2"/>
      <c r="K21" s="2"/>
    </row>
    <row r="22" spans="1:11" x14ac:dyDescent="0.2">
      <c r="A22" s="9"/>
      <c r="B22" s="9"/>
      <c r="C22" s="9"/>
      <c r="D22" s="9"/>
      <c r="E22" s="10"/>
      <c r="F22" s="10"/>
    </row>
    <row r="23" spans="1:11" x14ac:dyDescent="0.2">
      <c r="A23" s="8" t="s">
        <v>33</v>
      </c>
      <c r="B23" s="9"/>
      <c r="C23" s="9"/>
      <c r="D23" s="9"/>
      <c r="E23" s="10"/>
      <c r="F23" s="10"/>
    </row>
    <row r="24" spans="1:11" x14ac:dyDescent="0.2">
      <c r="A24" s="9" t="s">
        <v>230</v>
      </c>
      <c r="B24" s="10" t="s">
        <v>1048</v>
      </c>
      <c r="C24" s="9" t="s">
        <v>32</v>
      </c>
      <c r="D24" s="9">
        <v>160</v>
      </c>
      <c r="E24" s="10">
        <v>783.75199999999995</v>
      </c>
      <c r="F24" s="10">
        <f t="shared" ref="F24" si="2">E24/$E$36*100</f>
        <v>3.5313577717535365</v>
      </c>
    </row>
    <row r="25" spans="1:11" x14ac:dyDescent="0.2">
      <c r="A25" s="8" t="s">
        <v>28</v>
      </c>
      <c r="B25" s="9"/>
      <c r="C25" s="9"/>
      <c r="D25" s="9"/>
      <c r="E25" s="11">
        <f>SUM(E24:E24)</f>
        <v>783.75199999999995</v>
      </c>
      <c r="F25" s="11">
        <f>SUM(F24:F24)</f>
        <v>3.5313577717535365</v>
      </c>
      <c r="J25" s="2"/>
      <c r="K25" s="2"/>
    </row>
    <row r="26" spans="1:11" x14ac:dyDescent="0.2">
      <c r="A26" s="8"/>
      <c r="B26" s="9"/>
      <c r="C26" s="9"/>
      <c r="D26" s="9"/>
      <c r="E26" s="11"/>
      <c r="F26" s="11"/>
      <c r="J26" s="2"/>
      <c r="K26" s="2"/>
    </row>
    <row r="27" spans="1:11" x14ac:dyDescent="0.2">
      <c r="A27" s="8" t="s">
        <v>106</v>
      </c>
      <c r="B27" s="9"/>
      <c r="C27" s="34"/>
      <c r="D27" s="27"/>
      <c r="E27" s="25"/>
      <c r="F27" s="25" t="s">
        <v>755</v>
      </c>
      <c r="J27" s="2"/>
      <c r="K27" s="2"/>
    </row>
    <row r="28" spans="1:11" x14ac:dyDescent="0.2">
      <c r="A28" s="9" t="s">
        <v>757</v>
      </c>
      <c r="B28" s="10" t="s">
        <v>1285</v>
      </c>
      <c r="C28" s="50" t="s">
        <v>108</v>
      </c>
      <c r="D28" s="9">
        <v>8500000</v>
      </c>
      <c r="E28" s="25">
        <v>8423.1939999999995</v>
      </c>
      <c r="F28" s="10">
        <f t="shared" ref="F28" si="3">E28/$E$36*100</f>
        <v>37.952453830915594</v>
      </c>
      <c r="J28" s="2"/>
      <c r="K28" s="2"/>
    </row>
    <row r="29" spans="1:11" x14ac:dyDescent="0.2">
      <c r="A29" s="8" t="s">
        <v>28</v>
      </c>
      <c r="B29" s="9"/>
      <c r="C29" s="34"/>
      <c r="D29" s="27"/>
      <c r="E29" s="26">
        <f>SUM(E28)</f>
        <v>8423.1939999999995</v>
      </c>
      <c r="F29" s="11">
        <f>SUM(F28:F28)</f>
        <v>37.952453830915594</v>
      </c>
      <c r="J29" s="2"/>
      <c r="K29" s="2"/>
    </row>
    <row r="30" spans="1:11" x14ac:dyDescent="0.2">
      <c r="A30" s="8"/>
      <c r="B30" s="9"/>
      <c r="C30" s="9"/>
      <c r="D30" s="9"/>
      <c r="E30" s="11"/>
      <c r="F30" s="11"/>
      <c r="J30" s="2"/>
      <c r="K30" s="2"/>
    </row>
    <row r="31" spans="1:11" x14ac:dyDescent="0.2">
      <c r="A31" s="9"/>
      <c r="B31" s="9"/>
      <c r="C31" s="9"/>
      <c r="D31" s="9"/>
      <c r="E31" s="10"/>
      <c r="F31" s="10"/>
    </row>
    <row r="32" spans="1:11" x14ac:dyDescent="0.2">
      <c r="A32" s="8" t="s">
        <v>28</v>
      </c>
      <c r="B32" s="9"/>
      <c r="C32" s="9"/>
      <c r="D32" s="9"/>
      <c r="E32" s="11">
        <f>E13+E21+E25+E29</f>
        <v>21105.992917699998</v>
      </c>
      <c r="F32" s="11">
        <f>F13+F21+F25+F29</f>
        <v>95.097444243198098</v>
      </c>
      <c r="J32" s="2"/>
      <c r="K32" s="2"/>
    </row>
    <row r="33" spans="1:11" x14ac:dyDescent="0.2">
      <c r="A33" s="9"/>
      <c r="B33" s="9"/>
      <c r="C33" s="9"/>
      <c r="D33" s="9"/>
      <c r="E33" s="10"/>
      <c r="F33" s="10"/>
    </row>
    <row r="34" spans="1:11" x14ac:dyDescent="0.2">
      <c r="A34" s="8" t="s">
        <v>35</v>
      </c>
      <c r="B34" s="9"/>
      <c r="C34" s="9"/>
      <c r="D34" s="9"/>
      <c r="E34" s="11">
        <v>1088.0766345</v>
      </c>
      <c r="F34" s="11">
        <f t="shared" ref="F34" si="4">E34/$E$36*100</f>
        <v>4.902555756801906</v>
      </c>
      <c r="J34" s="2"/>
      <c r="K34" s="2"/>
    </row>
    <row r="35" spans="1:11" x14ac:dyDescent="0.2">
      <c r="A35" s="9"/>
      <c r="B35" s="9"/>
      <c r="C35" s="9"/>
      <c r="D35" s="9"/>
      <c r="E35" s="10"/>
      <c r="F35" s="10"/>
      <c r="J35" s="2"/>
      <c r="K35" s="2"/>
    </row>
    <row r="36" spans="1:11" x14ac:dyDescent="0.2">
      <c r="A36" s="12" t="s">
        <v>36</v>
      </c>
      <c r="B36" s="6"/>
      <c r="C36" s="6"/>
      <c r="D36" s="6"/>
      <c r="E36" s="13">
        <f>E32+E34</f>
        <v>22194.069552199999</v>
      </c>
      <c r="F36" s="13">
        <f xml:space="preserve"> ROUND(SUM(F32:F35),2)</f>
        <v>100</v>
      </c>
      <c r="J36" s="2"/>
      <c r="K36" s="2"/>
    </row>
    <row r="37" spans="1:11" x14ac:dyDescent="0.2">
      <c r="A37" s="1" t="s">
        <v>37</v>
      </c>
    </row>
    <row r="39" spans="1:11" x14ac:dyDescent="0.2">
      <c r="A39" s="1" t="s">
        <v>38</v>
      </c>
    </row>
    <row r="40" spans="1:11" x14ac:dyDescent="0.2">
      <c r="A40" s="1" t="s">
        <v>39</v>
      </c>
    </row>
    <row r="41" spans="1:11" x14ac:dyDescent="0.2">
      <c r="A41" s="1" t="s">
        <v>807</v>
      </c>
    </row>
    <row r="42" spans="1:11" x14ac:dyDescent="0.2">
      <c r="A42" s="3" t="s">
        <v>710</v>
      </c>
      <c r="D42" s="14">
        <v>10.0146</v>
      </c>
    </row>
    <row r="43" spans="1:11" x14ac:dyDescent="0.2">
      <c r="A43" s="3" t="s">
        <v>709</v>
      </c>
      <c r="D43" s="14">
        <v>27.25</v>
      </c>
    </row>
    <row r="44" spans="1:11" x14ac:dyDescent="0.2">
      <c r="A44" s="3" t="s">
        <v>706</v>
      </c>
      <c r="D44" s="14">
        <v>10.012700000000001</v>
      </c>
    </row>
    <row r="45" spans="1:11" x14ac:dyDescent="0.2">
      <c r="A45" s="3" t="s">
        <v>705</v>
      </c>
      <c r="D45" s="14">
        <v>26.174900000000001</v>
      </c>
    </row>
    <row r="47" spans="1:11" x14ac:dyDescent="0.2">
      <c r="A47" s="1" t="s">
        <v>41</v>
      </c>
    </row>
    <row r="48" spans="1:11" x14ac:dyDescent="0.2">
      <c r="A48" s="3" t="s">
        <v>710</v>
      </c>
      <c r="D48" s="14">
        <v>10</v>
      </c>
    </row>
    <row r="49" spans="1:5" x14ac:dyDescent="0.2">
      <c r="A49" s="3" t="s">
        <v>709</v>
      </c>
      <c r="D49" s="14">
        <v>28.223600000000001</v>
      </c>
    </row>
    <row r="50" spans="1:5" x14ac:dyDescent="0.2">
      <c r="A50" s="3" t="s">
        <v>706</v>
      </c>
      <c r="D50" s="14">
        <v>10</v>
      </c>
    </row>
    <row r="51" spans="1:5" x14ac:dyDescent="0.2">
      <c r="A51" s="3" t="s">
        <v>705</v>
      </c>
      <c r="D51" s="14">
        <v>27.037500000000001</v>
      </c>
    </row>
    <row r="53" spans="1:5" x14ac:dyDescent="0.2">
      <c r="A53" s="1" t="s">
        <v>46</v>
      </c>
      <c r="D53" s="15"/>
    </row>
    <row r="54" spans="1:5" x14ac:dyDescent="0.2">
      <c r="A54" s="36" t="s">
        <v>761</v>
      </c>
      <c r="B54" s="37"/>
      <c r="C54" s="53" t="s">
        <v>762</v>
      </c>
      <c r="D54" s="54"/>
    </row>
    <row r="55" spans="1:5" x14ac:dyDescent="0.2">
      <c r="A55" s="55"/>
      <c r="B55" s="56"/>
      <c r="C55" s="38" t="s">
        <v>763</v>
      </c>
      <c r="D55" s="38" t="s">
        <v>764</v>
      </c>
    </row>
    <row r="56" spans="1:5" x14ac:dyDescent="0.2">
      <c r="A56" s="39" t="s">
        <v>706</v>
      </c>
      <c r="B56" s="40"/>
      <c r="C56" s="41">
        <v>0.24296808620000007</v>
      </c>
      <c r="D56" s="41">
        <v>0.22498965909999991</v>
      </c>
    </row>
    <row r="57" spans="1:5" x14ac:dyDescent="0.2">
      <c r="A57" s="39" t="s">
        <v>710</v>
      </c>
      <c r="B57" s="40"/>
      <c r="C57" s="41">
        <v>0.26350015069999999</v>
      </c>
      <c r="D57" s="41">
        <v>0.24400245269999996</v>
      </c>
    </row>
    <row r="59" spans="1:5" x14ac:dyDescent="0.2">
      <c r="A59" s="1" t="s">
        <v>48</v>
      </c>
      <c r="D59" s="33">
        <v>1.2765362771265645</v>
      </c>
      <c r="E59" s="2" t="s">
        <v>759</v>
      </c>
    </row>
  </sheetData>
  <mergeCells count="3">
    <mergeCell ref="A1:F1"/>
    <mergeCell ref="C54:D54"/>
    <mergeCell ref="A55:B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76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267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117</v>
      </c>
      <c r="B8" s="10" t="s">
        <v>823</v>
      </c>
      <c r="C8" s="9" t="s">
        <v>97</v>
      </c>
      <c r="D8" s="9">
        <v>1350</v>
      </c>
      <c r="E8" s="10">
        <v>13299.039000000001</v>
      </c>
      <c r="F8" s="10">
        <v>3.65585420633795</v>
      </c>
    </row>
    <row r="9" spans="1:6" x14ac:dyDescent="0.2">
      <c r="A9" s="9" t="s">
        <v>143</v>
      </c>
      <c r="B9" s="10" t="s">
        <v>835</v>
      </c>
      <c r="C9" s="9" t="s">
        <v>119</v>
      </c>
      <c r="D9" s="9">
        <v>1112</v>
      </c>
      <c r="E9" s="10">
        <v>11138.926240000001</v>
      </c>
      <c r="F9" s="10">
        <v>3.06204759220513</v>
      </c>
    </row>
    <row r="10" spans="1:6" x14ac:dyDescent="0.2">
      <c r="A10" s="9" t="s">
        <v>123</v>
      </c>
      <c r="B10" s="10" t="s">
        <v>1216</v>
      </c>
      <c r="C10" s="9" t="s">
        <v>119</v>
      </c>
      <c r="D10" s="9">
        <v>1050</v>
      </c>
      <c r="E10" s="10">
        <v>10427.371499999999</v>
      </c>
      <c r="F10" s="10">
        <v>2.8664439557868402</v>
      </c>
    </row>
    <row r="11" spans="1:6" x14ac:dyDescent="0.2">
      <c r="A11" s="9" t="s">
        <v>115</v>
      </c>
      <c r="B11" s="10" t="s">
        <v>824</v>
      </c>
      <c r="C11" s="9" t="s">
        <v>116</v>
      </c>
      <c r="D11" s="9">
        <v>940</v>
      </c>
      <c r="E11" s="10">
        <v>9390.7034000000003</v>
      </c>
      <c r="F11" s="10">
        <v>2.58146791849863</v>
      </c>
    </row>
    <row r="12" spans="1:6" x14ac:dyDescent="0.2">
      <c r="A12" s="9" t="s">
        <v>129</v>
      </c>
      <c r="B12" s="10" t="s">
        <v>1217</v>
      </c>
      <c r="C12" s="9" t="s">
        <v>95</v>
      </c>
      <c r="D12" s="9">
        <v>850</v>
      </c>
      <c r="E12" s="10">
        <v>8822.643</v>
      </c>
      <c r="F12" s="10">
        <v>2.4253103192319401</v>
      </c>
    </row>
    <row r="13" spans="1:6" x14ac:dyDescent="0.2">
      <c r="A13" s="9" t="s">
        <v>231</v>
      </c>
      <c r="B13" s="10" t="s">
        <v>828</v>
      </c>
      <c r="C13" s="9" t="s">
        <v>132</v>
      </c>
      <c r="D13" s="9">
        <v>75</v>
      </c>
      <c r="E13" s="10">
        <v>8575.9349999999995</v>
      </c>
      <c r="F13" s="10">
        <v>2.3574912475278</v>
      </c>
    </row>
    <row r="14" spans="1:6" x14ac:dyDescent="0.2">
      <c r="A14" s="9" t="s">
        <v>122</v>
      </c>
      <c r="B14" s="10" t="s">
        <v>1067</v>
      </c>
      <c r="C14" s="9" t="s">
        <v>19</v>
      </c>
      <c r="D14" s="9">
        <v>682</v>
      </c>
      <c r="E14" s="10">
        <v>6538.8932400000003</v>
      </c>
      <c r="F14" s="10">
        <v>1.7975163736454001</v>
      </c>
    </row>
    <row r="15" spans="1:6" x14ac:dyDescent="0.2">
      <c r="A15" s="9" t="s">
        <v>232</v>
      </c>
      <c r="B15" s="10" t="s">
        <v>822</v>
      </c>
      <c r="C15" s="9" t="s">
        <v>119</v>
      </c>
      <c r="D15" s="9">
        <v>650</v>
      </c>
      <c r="E15" s="10">
        <v>6459.2969999999996</v>
      </c>
      <c r="F15" s="10">
        <v>1.77563567618954</v>
      </c>
    </row>
    <row r="16" spans="1:6" x14ac:dyDescent="0.2">
      <c r="A16" s="9" t="s">
        <v>53</v>
      </c>
      <c r="B16" s="10" t="s">
        <v>821</v>
      </c>
      <c r="C16" s="9" t="s">
        <v>19</v>
      </c>
      <c r="D16" s="9">
        <v>650</v>
      </c>
      <c r="E16" s="10">
        <v>6152.5555000000004</v>
      </c>
      <c r="F16" s="10">
        <v>1.6913136283307899</v>
      </c>
    </row>
    <row r="17" spans="1:6" x14ac:dyDescent="0.2">
      <c r="A17" s="9" t="s">
        <v>127</v>
      </c>
      <c r="B17" s="10" t="s">
        <v>836</v>
      </c>
      <c r="C17" s="9" t="s">
        <v>128</v>
      </c>
      <c r="D17" s="9">
        <v>11</v>
      </c>
      <c r="E17" s="10">
        <v>5639.7275</v>
      </c>
      <c r="F17" s="10">
        <v>1.5503392014622099</v>
      </c>
    </row>
    <row r="18" spans="1:6" x14ac:dyDescent="0.2">
      <c r="A18" s="9" t="s">
        <v>233</v>
      </c>
      <c r="B18" s="10" t="s">
        <v>840</v>
      </c>
      <c r="C18" s="9" t="s">
        <v>166</v>
      </c>
      <c r="D18" s="9">
        <v>560</v>
      </c>
      <c r="E18" s="10">
        <v>5465.6</v>
      </c>
      <c r="F18" s="10">
        <v>1.50247222751664</v>
      </c>
    </row>
    <row r="19" spans="1:6" x14ac:dyDescent="0.2">
      <c r="A19" s="9" t="s">
        <v>234</v>
      </c>
      <c r="B19" s="10" t="s">
        <v>1085</v>
      </c>
      <c r="C19" s="9" t="s">
        <v>25</v>
      </c>
      <c r="D19" s="9">
        <v>500</v>
      </c>
      <c r="E19" s="10">
        <v>5082.3549999999996</v>
      </c>
      <c r="F19" s="10">
        <v>1.39711966442483</v>
      </c>
    </row>
    <row r="20" spans="1:6" x14ac:dyDescent="0.2">
      <c r="A20" s="9" t="s">
        <v>235</v>
      </c>
      <c r="B20" s="10" t="s">
        <v>1218</v>
      </c>
      <c r="C20" s="9" t="s">
        <v>166</v>
      </c>
      <c r="D20" s="9">
        <v>500</v>
      </c>
      <c r="E20" s="10">
        <v>4931.55</v>
      </c>
      <c r="F20" s="10">
        <v>1.35566395521255</v>
      </c>
    </row>
    <row r="21" spans="1:6" x14ac:dyDescent="0.2">
      <c r="A21" s="9" t="s">
        <v>148</v>
      </c>
      <c r="B21" s="10" t="s">
        <v>1077</v>
      </c>
      <c r="C21" s="9" t="s">
        <v>149</v>
      </c>
      <c r="D21" s="9">
        <v>450</v>
      </c>
      <c r="E21" s="10">
        <v>4370.6925000000001</v>
      </c>
      <c r="F21" s="10">
        <v>1.2014864052007601</v>
      </c>
    </row>
    <row r="22" spans="1:6" x14ac:dyDescent="0.2">
      <c r="A22" s="9" t="s">
        <v>236</v>
      </c>
      <c r="B22" s="10" t="s">
        <v>833</v>
      </c>
      <c r="C22" s="9" t="s">
        <v>128</v>
      </c>
      <c r="D22" s="9">
        <v>8</v>
      </c>
      <c r="E22" s="10">
        <v>4101.62</v>
      </c>
      <c r="F22" s="10">
        <v>1.12751941924524</v>
      </c>
    </row>
    <row r="23" spans="1:6" x14ac:dyDescent="0.2">
      <c r="A23" s="9" t="s">
        <v>133</v>
      </c>
      <c r="B23" s="10" t="s">
        <v>1219</v>
      </c>
      <c r="C23" s="9" t="s">
        <v>134</v>
      </c>
      <c r="D23" s="9">
        <v>300</v>
      </c>
      <c r="E23" s="10">
        <v>3080.364</v>
      </c>
      <c r="F23" s="10">
        <v>0.84678010843129203</v>
      </c>
    </row>
    <row r="24" spans="1:6" x14ac:dyDescent="0.2">
      <c r="A24" s="9" t="s">
        <v>154</v>
      </c>
      <c r="B24" s="10" t="s">
        <v>1220</v>
      </c>
      <c r="C24" s="9" t="s">
        <v>134</v>
      </c>
      <c r="D24" s="9">
        <v>300</v>
      </c>
      <c r="E24" s="10">
        <v>3044.154</v>
      </c>
      <c r="F24" s="10">
        <v>0.83682611996554701</v>
      </c>
    </row>
    <row r="25" spans="1:6" x14ac:dyDescent="0.2">
      <c r="A25" s="9" t="s">
        <v>145</v>
      </c>
      <c r="B25" s="10" t="s">
        <v>847</v>
      </c>
      <c r="C25" s="9" t="s">
        <v>119</v>
      </c>
      <c r="D25" s="9">
        <v>300</v>
      </c>
      <c r="E25" s="10">
        <v>2970.732</v>
      </c>
      <c r="F25" s="10">
        <v>0.81664269712290805</v>
      </c>
    </row>
    <row r="26" spans="1:6" x14ac:dyDescent="0.2">
      <c r="A26" s="9" t="s">
        <v>237</v>
      </c>
      <c r="B26" s="10" t="s">
        <v>1221</v>
      </c>
      <c r="C26" s="9" t="s">
        <v>128</v>
      </c>
      <c r="D26" s="9">
        <v>300</v>
      </c>
      <c r="E26" s="10">
        <v>2968.2660000000001</v>
      </c>
      <c r="F26" s="10">
        <v>0.81596480329367505</v>
      </c>
    </row>
    <row r="27" spans="1:6" x14ac:dyDescent="0.2">
      <c r="A27" s="9" t="s">
        <v>51</v>
      </c>
      <c r="B27" s="10" t="s">
        <v>1258</v>
      </c>
      <c r="C27" s="9" t="s">
        <v>52</v>
      </c>
      <c r="D27" s="9">
        <v>300</v>
      </c>
      <c r="E27" s="10">
        <v>2920.8209999999999</v>
      </c>
      <c r="F27" s="10">
        <v>0.802922356931971</v>
      </c>
    </row>
    <row r="28" spans="1:6" x14ac:dyDescent="0.2">
      <c r="A28" s="9" t="s">
        <v>24</v>
      </c>
      <c r="B28" s="10" t="s">
        <v>1072</v>
      </c>
      <c r="C28" s="9" t="s">
        <v>25</v>
      </c>
      <c r="D28" s="9">
        <v>300</v>
      </c>
      <c r="E28" s="10">
        <v>2873.931</v>
      </c>
      <c r="F28" s="10">
        <v>0.79003247791626297</v>
      </c>
    </row>
    <row r="29" spans="1:6" x14ac:dyDescent="0.2">
      <c r="A29" s="9" t="s">
        <v>150</v>
      </c>
      <c r="B29" s="10" t="s">
        <v>1108</v>
      </c>
      <c r="C29" s="9" t="s">
        <v>14</v>
      </c>
      <c r="D29" s="9">
        <v>280</v>
      </c>
      <c r="E29" s="10">
        <v>2861.3283999999999</v>
      </c>
      <c r="F29" s="10">
        <v>0.78656807208808299</v>
      </c>
    </row>
    <row r="30" spans="1:6" x14ac:dyDescent="0.2">
      <c r="A30" s="9" t="s">
        <v>163</v>
      </c>
      <c r="B30" s="10" t="s">
        <v>1088</v>
      </c>
      <c r="C30" s="9" t="s">
        <v>136</v>
      </c>
      <c r="D30" s="9">
        <v>270</v>
      </c>
      <c r="E30" s="10">
        <v>2684.5884000000001</v>
      </c>
      <c r="F30" s="10">
        <v>0.73798293203186005</v>
      </c>
    </row>
    <row r="31" spans="1:6" x14ac:dyDescent="0.2">
      <c r="A31" s="9" t="s">
        <v>238</v>
      </c>
      <c r="B31" s="10" t="s">
        <v>1222</v>
      </c>
      <c r="C31" s="9" t="s">
        <v>119</v>
      </c>
      <c r="D31" s="9">
        <v>270</v>
      </c>
      <c r="E31" s="10">
        <v>2666.0529000000001</v>
      </c>
      <c r="F31" s="10">
        <v>0.73288759501979694</v>
      </c>
    </row>
    <row r="32" spans="1:6" x14ac:dyDescent="0.2">
      <c r="A32" s="9" t="s">
        <v>239</v>
      </c>
      <c r="B32" s="10" t="s">
        <v>1098</v>
      </c>
      <c r="C32" s="9" t="s">
        <v>157</v>
      </c>
      <c r="D32" s="9">
        <v>250</v>
      </c>
      <c r="E32" s="10">
        <v>2496.8425000000002</v>
      </c>
      <c r="F32" s="10">
        <v>0.68637231278052102</v>
      </c>
    </row>
    <row r="33" spans="1:6" x14ac:dyDescent="0.2">
      <c r="A33" s="9" t="s">
        <v>240</v>
      </c>
      <c r="B33" s="10" t="s">
        <v>1089</v>
      </c>
      <c r="C33" s="9" t="s">
        <v>166</v>
      </c>
      <c r="D33" s="9">
        <v>250</v>
      </c>
      <c r="E33" s="10">
        <v>2483.7024999999999</v>
      </c>
      <c r="F33" s="10">
        <v>0.68276017777803899</v>
      </c>
    </row>
    <row r="34" spans="1:6" x14ac:dyDescent="0.2">
      <c r="A34" s="9" t="s">
        <v>137</v>
      </c>
      <c r="B34" s="10" t="s">
        <v>843</v>
      </c>
      <c r="C34" s="9" t="s">
        <v>97</v>
      </c>
      <c r="D34" s="9">
        <v>250</v>
      </c>
      <c r="E34" s="10">
        <v>2459.36</v>
      </c>
      <c r="F34" s="10">
        <v>0.67606851900346299</v>
      </c>
    </row>
    <row r="35" spans="1:6" x14ac:dyDescent="0.2">
      <c r="A35" s="9" t="s">
        <v>167</v>
      </c>
      <c r="B35" s="10" t="s">
        <v>1090</v>
      </c>
      <c r="C35" s="9" t="s">
        <v>128</v>
      </c>
      <c r="D35" s="9">
        <v>250</v>
      </c>
      <c r="E35" s="10">
        <v>2457.1174999999998</v>
      </c>
      <c r="F35" s="10">
        <v>0.67545206445680595</v>
      </c>
    </row>
    <row r="36" spans="1:6" x14ac:dyDescent="0.2">
      <c r="A36" s="9" t="s">
        <v>158</v>
      </c>
      <c r="B36" s="10" t="s">
        <v>1007</v>
      </c>
      <c r="C36" s="9" t="s">
        <v>149</v>
      </c>
      <c r="D36" s="9">
        <v>250</v>
      </c>
      <c r="E36" s="10">
        <v>2423.6875</v>
      </c>
      <c r="F36" s="10">
        <v>0.66626228720163205</v>
      </c>
    </row>
    <row r="37" spans="1:6" x14ac:dyDescent="0.2">
      <c r="A37" s="9" t="s">
        <v>151</v>
      </c>
      <c r="B37" s="10" t="s">
        <v>1103</v>
      </c>
      <c r="C37" s="9" t="s">
        <v>25</v>
      </c>
      <c r="D37" s="9">
        <v>250</v>
      </c>
      <c r="E37" s="10">
        <v>2374.8325</v>
      </c>
      <c r="F37" s="10">
        <v>0.65283223731226403</v>
      </c>
    </row>
    <row r="38" spans="1:6" x14ac:dyDescent="0.2">
      <c r="A38" s="9" t="s">
        <v>153</v>
      </c>
      <c r="B38" s="10" t="s">
        <v>1074</v>
      </c>
      <c r="C38" s="9" t="s">
        <v>149</v>
      </c>
      <c r="D38" s="9">
        <v>211</v>
      </c>
      <c r="E38" s="10">
        <v>2179.3240500000002</v>
      </c>
      <c r="F38" s="10">
        <v>0.59908772319307801</v>
      </c>
    </row>
    <row r="39" spans="1:6" x14ac:dyDescent="0.2">
      <c r="A39" s="9" t="s">
        <v>156</v>
      </c>
      <c r="B39" s="10" t="s">
        <v>842</v>
      </c>
      <c r="C39" s="9" t="s">
        <v>157</v>
      </c>
      <c r="D39" s="9">
        <v>200</v>
      </c>
      <c r="E39" s="10">
        <v>1990.818</v>
      </c>
      <c r="F39" s="10">
        <v>0.54726814165695004</v>
      </c>
    </row>
    <row r="40" spans="1:6" x14ac:dyDescent="0.2">
      <c r="A40" s="9" t="s">
        <v>180</v>
      </c>
      <c r="B40" s="10" t="s">
        <v>1096</v>
      </c>
      <c r="C40" s="9" t="s">
        <v>181</v>
      </c>
      <c r="D40" s="9">
        <v>210</v>
      </c>
      <c r="E40" s="10">
        <v>1986.2954999999999</v>
      </c>
      <c r="F40" s="10">
        <v>0.54602492395917701</v>
      </c>
    </row>
    <row r="41" spans="1:6" x14ac:dyDescent="0.2">
      <c r="A41" s="9" t="s">
        <v>241</v>
      </c>
      <c r="B41" s="10" t="s">
        <v>1223</v>
      </c>
      <c r="C41" s="9" t="s">
        <v>128</v>
      </c>
      <c r="D41" s="9">
        <v>200</v>
      </c>
      <c r="E41" s="10">
        <v>1978.396</v>
      </c>
      <c r="F41" s="10">
        <v>0.54385338206784495</v>
      </c>
    </row>
    <row r="42" spans="1:6" x14ac:dyDescent="0.2">
      <c r="A42" s="9" t="s">
        <v>242</v>
      </c>
      <c r="B42" s="10" t="s">
        <v>1094</v>
      </c>
      <c r="C42" s="9" t="s">
        <v>121</v>
      </c>
      <c r="D42" s="9">
        <v>150</v>
      </c>
      <c r="E42" s="10">
        <v>1470.8789999999999</v>
      </c>
      <c r="F42" s="10">
        <v>0.40433892848679898</v>
      </c>
    </row>
    <row r="43" spans="1:6" x14ac:dyDescent="0.2">
      <c r="A43" s="9" t="s">
        <v>177</v>
      </c>
      <c r="B43" s="10" t="s">
        <v>1092</v>
      </c>
      <c r="C43" s="9" t="s">
        <v>14</v>
      </c>
      <c r="D43" s="9">
        <v>140</v>
      </c>
      <c r="E43" s="10">
        <v>1436.1410000000001</v>
      </c>
      <c r="F43" s="10">
        <v>0.39478958710808998</v>
      </c>
    </row>
    <row r="44" spans="1:6" x14ac:dyDescent="0.2">
      <c r="A44" s="9" t="s">
        <v>173</v>
      </c>
      <c r="B44" s="10" t="s">
        <v>844</v>
      </c>
      <c r="C44" s="9" t="s">
        <v>25</v>
      </c>
      <c r="D44" s="9">
        <v>100</v>
      </c>
      <c r="E44" s="10">
        <v>1017.851</v>
      </c>
      <c r="F44" s="10">
        <v>0.27980328952906203</v>
      </c>
    </row>
    <row r="45" spans="1:6" x14ac:dyDescent="0.2">
      <c r="A45" s="9" t="s">
        <v>243</v>
      </c>
      <c r="B45" s="10" t="s">
        <v>829</v>
      </c>
      <c r="C45" s="9" t="s">
        <v>19</v>
      </c>
      <c r="D45" s="9">
        <v>100</v>
      </c>
      <c r="E45" s="10">
        <v>1006.101</v>
      </c>
      <c r="F45" s="10">
        <v>0.27657326013186501</v>
      </c>
    </row>
    <row r="46" spans="1:6" x14ac:dyDescent="0.2">
      <c r="A46" s="9" t="s">
        <v>244</v>
      </c>
      <c r="B46" s="10" t="s">
        <v>999</v>
      </c>
      <c r="C46" s="9" t="s">
        <v>128</v>
      </c>
      <c r="D46" s="9">
        <v>100</v>
      </c>
      <c r="E46" s="10">
        <v>988.77200000000005</v>
      </c>
      <c r="F46" s="10">
        <v>0.27180958528726701</v>
      </c>
    </row>
    <row r="47" spans="1:6" x14ac:dyDescent="0.2">
      <c r="A47" s="9" t="s">
        <v>245</v>
      </c>
      <c r="B47" s="10" t="s">
        <v>993</v>
      </c>
      <c r="C47" s="9" t="s">
        <v>128</v>
      </c>
      <c r="D47" s="9">
        <v>100</v>
      </c>
      <c r="E47" s="10">
        <v>988.05499999999995</v>
      </c>
      <c r="F47" s="10">
        <v>0.27161248477000799</v>
      </c>
    </row>
    <row r="48" spans="1:6" x14ac:dyDescent="0.2">
      <c r="A48" s="9" t="s">
        <v>246</v>
      </c>
      <c r="B48" s="10" t="s">
        <v>850</v>
      </c>
      <c r="C48" s="9" t="s">
        <v>19</v>
      </c>
      <c r="D48" s="9">
        <v>90</v>
      </c>
      <c r="E48" s="10">
        <v>905.85270000000003</v>
      </c>
      <c r="F48" s="10">
        <v>0.2490153915345</v>
      </c>
    </row>
    <row r="49" spans="1:6" x14ac:dyDescent="0.2">
      <c r="A49" s="9" t="s">
        <v>13</v>
      </c>
      <c r="B49" s="10" t="s">
        <v>1075</v>
      </c>
      <c r="C49" s="9" t="s">
        <v>14</v>
      </c>
      <c r="D49" s="9">
        <v>80</v>
      </c>
      <c r="E49" s="10">
        <v>795.32</v>
      </c>
      <c r="F49" s="10">
        <v>0.218630381291813</v>
      </c>
    </row>
    <row r="50" spans="1:6" x14ac:dyDescent="0.2">
      <c r="A50" s="9" t="s">
        <v>67</v>
      </c>
      <c r="B50" s="10" t="s">
        <v>1078</v>
      </c>
      <c r="C50" s="9" t="s">
        <v>68</v>
      </c>
      <c r="D50" s="9">
        <v>58</v>
      </c>
      <c r="E50" s="10">
        <v>580.21343999999999</v>
      </c>
      <c r="F50" s="10">
        <v>0.15949842279564799</v>
      </c>
    </row>
    <row r="51" spans="1:6" x14ac:dyDescent="0.2">
      <c r="A51" s="9" t="s">
        <v>247</v>
      </c>
      <c r="B51" s="10" t="s">
        <v>1224</v>
      </c>
      <c r="C51" s="9" t="s">
        <v>68</v>
      </c>
      <c r="D51" s="9">
        <v>50</v>
      </c>
      <c r="E51" s="10">
        <v>507.38200000000001</v>
      </c>
      <c r="F51" s="10">
        <v>0.139477342604993</v>
      </c>
    </row>
    <row r="52" spans="1:6" x14ac:dyDescent="0.2">
      <c r="A52" s="9" t="s">
        <v>248</v>
      </c>
      <c r="B52" s="10" t="s">
        <v>971</v>
      </c>
      <c r="C52" s="9" t="s">
        <v>99</v>
      </c>
      <c r="D52" s="9">
        <v>40</v>
      </c>
      <c r="E52" s="10">
        <v>397.28800000000001</v>
      </c>
      <c r="F52" s="10">
        <v>0.10921292928967199</v>
      </c>
    </row>
    <row r="53" spans="1:6" x14ac:dyDescent="0.2">
      <c r="A53" s="9" t="s">
        <v>249</v>
      </c>
      <c r="B53" s="10" t="s">
        <v>1001</v>
      </c>
      <c r="C53" s="9" t="s">
        <v>250</v>
      </c>
      <c r="D53" s="9">
        <v>20</v>
      </c>
      <c r="E53" s="10">
        <v>200.2492</v>
      </c>
      <c r="F53" s="10">
        <v>5.5047727894910997E-2</v>
      </c>
    </row>
    <row r="54" spans="1:6" x14ac:dyDescent="0.2">
      <c r="A54" s="9" t="s">
        <v>251</v>
      </c>
      <c r="B54" s="10" t="s">
        <v>1225</v>
      </c>
      <c r="C54" s="9" t="s">
        <v>128</v>
      </c>
      <c r="D54" s="9">
        <v>1500</v>
      </c>
      <c r="E54" s="10">
        <v>150.2961</v>
      </c>
      <c r="F54" s="10">
        <v>4.1315814577368201E-2</v>
      </c>
    </row>
    <row r="55" spans="1:6" x14ac:dyDescent="0.2">
      <c r="A55" s="9" t="s">
        <v>124</v>
      </c>
      <c r="B55" s="10" t="s">
        <v>832</v>
      </c>
      <c r="C55" s="9" t="s">
        <v>125</v>
      </c>
      <c r="D55" s="9">
        <v>100</v>
      </c>
      <c r="E55" s="10">
        <v>94.86</v>
      </c>
      <c r="F55" s="10">
        <v>2.6076645839839801E-2</v>
      </c>
    </row>
    <row r="56" spans="1:6" x14ac:dyDescent="0.2">
      <c r="A56" s="8" t="s">
        <v>28</v>
      </c>
      <c r="B56" s="9"/>
      <c r="C56" s="9"/>
      <c r="D56" s="9"/>
      <c r="E56" s="11">
        <f>SUM(E8:E55)</f>
        <v>169836.78306999998</v>
      </c>
      <c r="F56" s="11">
        <f>SUM(F8:F55)</f>
        <v>46.687472514169251</v>
      </c>
    </row>
    <row r="57" spans="1:6" x14ac:dyDescent="0.2">
      <c r="A57" s="9"/>
      <c r="B57" s="9"/>
      <c r="C57" s="9"/>
      <c r="D57" s="9"/>
      <c r="E57" s="10"/>
      <c r="F57" s="10"/>
    </row>
    <row r="58" spans="1:6" x14ac:dyDescent="0.2">
      <c r="A58" s="8" t="s">
        <v>93</v>
      </c>
      <c r="B58" s="9"/>
      <c r="C58" s="9"/>
      <c r="D58" s="9"/>
      <c r="E58" s="10"/>
      <c r="F58" s="10"/>
    </row>
    <row r="59" spans="1:6" x14ac:dyDescent="0.2">
      <c r="A59" s="9" t="s">
        <v>216</v>
      </c>
      <c r="B59" s="10" t="s">
        <v>1022</v>
      </c>
      <c r="C59" s="9" t="s">
        <v>217</v>
      </c>
      <c r="D59" s="9">
        <v>740</v>
      </c>
      <c r="E59" s="10">
        <v>11982.679400000001</v>
      </c>
      <c r="F59" s="10">
        <v>3.29399206120751</v>
      </c>
    </row>
    <row r="60" spans="1:6" x14ac:dyDescent="0.2">
      <c r="A60" s="9" t="s">
        <v>252</v>
      </c>
      <c r="B60" s="10" t="s">
        <v>857</v>
      </c>
      <c r="C60" s="9" t="s">
        <v>227</v>
      </c>
      <c r="D60" s="9">
        <v>11978</v>
      </c>
      <c r="E60" s="10">
        <v>11521.147102000001</v>
      </c>
      <c r="F60" s="10">
        <v>3.16711862373552</v>
      </c>
    </row>
    <row r="61" spans="1:6" x14ac:dyDescent="0.2">
      <c r="A61" s="9" t="s">
        <v>190</v>
      </c>
      <c r="B61" s="10" t="s">
        <v>1112</v>
      </c>
      <c r="C61" s="9" t="s">
        <v>147</v>
      </c>
      <c r="D61" s="9">
        <v>1060</v>
      </c>
      <c r="E61" s="10">
        <v>10246.8822</v>
      </c>
      <c r="F61" s="10">
        <v>2.8168281477119801</v>
      </c>
    </row>
    <row r="62" spans="1:6" x14ac:dyDescent="0.2">
      <c r="A62" s="9" t="s">
        <v>218</v>
      </c>
      <c r="B62" s="10" t="s">
        <v>860</v>
      </c>
      <c r="C62" s="9" t="s">
        <v>188</v>
      </c>
      <c r="D62" s="9">
        <v>100</v>
      </c>
      <c r="E62" s="10">
        <v>10051.74</v>
      </c>
      <c r="F62" s="10">
        <v>2.7631843142963501</v>
      </c>
    </row>
    <row r="63" spans="1:6" x14ac:dyDescent="0.2">
      <c r="A63" s="9" t="s">
        <v>253</v>
      </c>
      <c r="B63" s="10" t="s">
        <v>1131</v>
      </c>
      <c r="C63" s="9" t="s">
        <v>192</v>
      </c>
      <c r="D63" s="9">
        <v>1000</v>
      </c>
      <c r="E63" s="10">
        <v>9740.7999999999993</v>
      </c>
      <c r="F63" s="10">
        <v>2.6777081150823498</v>
      </c>
    </row>
    <row r="64" spans="1:6" x14ac:dyDescent="0.2">
      <c r="A64" s="9" t="s">
        <v>254</v>
      </c>
      <c r="B64" s="10" t="s">
        <v>865</v>
      </c>
      <c r="C64" s="9" t="s">
        <v>95</v>
      </c>
      <c r="D64" s="9">
        <v>9000</v>
      </c>
      <c r="E64" s="10">
        <v>9209.7810000000009</v>
      </c>
      <c r="F64" s="10">
        <v>2.53173305291467</v>
      </c>
    </row>
    <row r="65" spans="1:6" x14ac:dyDescent="0.2">
      <c r="A65" s="9" t="s">
        <v>211</v>
      </c>
      <c r="B65" s="10" t="s">
        <v>866</v>
      </c>
      <c r="C65" s="9" t="s">
        <v>68</v>
      </c>
      <c r="D65" s="9">
        <v>900</v>
      </c>
      <c r="E65" s="10">
        <v>8680.6530000000002</v>
      </c>
      <c r="F65" s="10">
        <v>2.3862778193078502</v>
      </c>
    </row>
    <row r="66" spans="1:6" x14ac:dyDescent="0.2">
      <c r="A66" s="9" t="s">
        <v>193</v>
      </c>
      <c r="B66" s="10" t="s">
        <v>1016</v>
      </c>
      <c r="C66" s="9" t="s">
        <v>95</v>
      </c>
      <c r="D66" s="9">
        <v>6000</v>
      </c>
      <c r="E66" s="10">
        <v>6091.8419999999996</v>
      </c>
      <c r="F66" s="10">
        <v>1.67462372281532</v>
      </c>
    </row>
    <row r="67" spans="1:6" x14ac:dyDescent="0.2">
      <c r="A67" s="9" t="s">
        <v>255</v>
      </c>
      <c r="B67" s="10" t="s">
        <v>1133</v>
      </c>
      <c r="C67" s="9" t="s">
        <v>256</v>
      </c>
      <c r="D67" s="9">
        <v>600</v>
      </c>
      <c r="E67" s="10">
        <v>5928.45</v>
      </c>
      <c r="F67" s="10">
        <v>1.6297078961543201</v>
      </c>
    </row>
    <row r="68" spans="1:6" x14ac:dyDescent="0.2">
      <c r="A68" s="9" t="s">
        <v>257</v>
      </c>
      <c r="B68" s="10" t="s">
        <v>855</v>
      </c>
      <c r="C68" s="9" t="s">
        <v>188</v>
      </c>
      <c r="D68" s="9">
        <v>550</v>
      </c>
      <c r="E68" s="10">
        <v>5351.3514999999998</v>
      </c>
      <c r="F68" s="10">
        <v>1.4710657582753099</v>
      </c>
    </row>
    <row r="69" spans="1:6" x14ac:dyDescent="0.2">
      <c r="A69" s="9" t="s">
        <v>263</v>
      </c>
      <c r="B69" s="10" t="s">
        <v>858</v>
      </c>
      <c r="C69" s="9" t="s">
        <v>95</v>
      </c>
      <c r="D69" s="9">
        <v>500</v>
      </c>
      <c r="E69" s="10">
        <v>5125.8549999999996</v>
      </c>
      <c r="F69" s="10">
        <v>1.4090776455974301</v>
      </c>
    </row>
    <row r="70" spans="1:6" x14ac:dyDescent="0.2">
      <c r="A70" s="9" t="s">
        <v>258</v>
      </c>
      <c r="B70" s="10" t="s">
        <v>1226</v>
      </c>
      <c r="C70" s="9" t="s">
        <v>813</v>
      </c>
      <c r="D70" s="9">
        <v>500</v>
      </c>
      <c r="E70" s="10">
        <v>5114.6949999999997</v>
      </c>
      <c r="F70" s="10">
        <v>1.40600980491039</v>
      </c>
    </row>
    <row r="71" spans="1:6" x14ac:dyDescent="0.2">
      <c r="A71" s="9" t="s">
        <v>222</v>
      </c>
      <c r="B71" s="10" t="s">
        <v>1287</v>
      </c>
      <c r="C71" s="9" t="s">
        <v>217</v>
      </c>
      <c r="D71" s="9">
        <v>470</v>
      </c>
      <c r="E71" s="10">
        <v>4548.3168999999998</v>
      </c>
      <c r="F71" s="10">
        <v>1.2503146633845501</v>
      </c>
    </row>
    <row r="72" spans="1:6" x14ac:dyDescent="0.2">
      <c r="A72" s="9" t="s">
        <v>189</v>
      </c>
      <c r="B72" s="10" t="s">
        <v>861</v>
      </c>
      <c r="C72" s="9" t="s">
        <v>188</v>
      </c>
      <c r="D72" s="9">
        <v>450</v>
      </c>
      <c r="E72" s="10">
        <v>4466.4165000000003</v>
      </c>
      <c r="F72" s="10">
        <v>1.2278005612873399</v>
      </c>
    </row>
    <row r="73" spans="1:6" x14ac:dyDescent="0.2">
      <c r="A73" s="9" t="s">
        <v>198</v>
      </c>
      <c r="B73" s="10" t="s">
        <v>873</v>
      </c>
      <c r="C73" s="9" t="s">
        <v>95</v>
      </c>
      <c r="D73" s="9">
        <v>440</v>
      </c>
      <c r="E73" s="10">
        <v>4271.0272000000004</v>
      </c>
      <c r="F73" s="10">
        <v>1.17408880104072</v>
      </c>
    </row>
    <row r="74" spans="1:6" x14ac:dyDescent="0.2">
      <c r="A74" s="9" t="s">
        <v>94</v>
      </c>
      <c r="B74" s="10" t="s">
        <v>862</v>
      </c>
      <c r="C74" s="9" t="s">
        <v>95</v>
      </c>
      <c r="D74" s="9">
        <v>450</v>
      </c>
      <c r="E74" s="10">
        <v>4230.7875000000004</v>
      </c>
      <c r="F74" s="10">
        <v>1.1630270636846001</v>
      </c>
    </row>
    <row r="75" spans="1:6" x14ac:dyDescent="0.2">
      <c r="A75" s="9" t="s">
        <v>225</v>
      </c>
      <c r="B75" s="10" t="s">
        <v>1015</v>
      </c>
      <c r="C75" s="9" t="s">
        <v>116</v>
      </c>
      <c r="D75" s="9">
        <v>375</v>
      </c>
      <c r="E75" s="10">
        <v>4055.7337499999999</v>
      </c>
      <c r="F75" s="10">
        <v>1.1149054672088901</v>
      </c>
    </row>
    <row r="76" spans="1:6" x14ac:dyDescent="0.2">
      <c r="A76" s="9" t="s">
        <v>100</v>
      </c>
      <c r="B76" s="10" t="s">
        <v>1227</v>
      </c>
      <c r="C76" s="9" t="s">
        <v>97</v>
      </c>
      <c r="D76" s="9">
        <v>370</v>
      </c>
      <c r="E76" s="10">
        <v>3923.7611999999999</v>
      </c>
      <c r="F76" s="10">
        <v>1.0786267254111801</v>
      </c>
    </row>
    <row r="77" spans="1:6" x14ac:dyDescent="0.2">
      <c r="A77" s="9" t="s">
        <v>98</v>
      </c>
      <c r="B77" s="10" t="s">
        <v>1109</v>
      </c>
      <c r="C77" s="9" t="s">
        <v>99</v>
      </c>
      <c r="D77" s="9">
        <v>400</v>
      </c>
      <c r="E77" s="10">
        <v>3875.5360000000001</v>
      </c>
      <c r="F77" s="10">
        <v>1.06536980509751</v>
      </c>
    </row>
    <row r="78" spans="1:6" x14ac:dyDescent="0.2">
      <c r="A78" s="9" t="s">
        <v>212</v>
      </c>
      <c r="B78" s="10" t="s">
        <v>1228</v>
      </c>
      <c r="C78" s="9" t="s">
        <v>184</v>
      </c>
      <c r="D78" s="9">
        <v>390</v>
      </c>
      <c r="E78" s="10">
        <v>3728.3571000000002</v>
      </c>
      <c r="F78" s="10">
        <v>1.02491089670201</v>
      </c>
    </row>
    <row r="79" spans="1:6" x14ac:dyDescent="0.2">
      <c r="A79" s="9" t="s">
        <v>264</v>
      </c>
      <c r="B79" s="10" t="s">
        <v>877</v>
      </c>
      <c r="C79" s="9" t="s">
        <v>147</v>
      </c>
      <c r="D79" s="9">
        <v>300</v>
      </c>
      <c r="E79" s="10">
        <v>3531.4560000000001</v>
      </c>
      <c r="F79" s="10">
        <v>0.970783548502819</v>
      </c>
    </row>
    <row r="80" spans="1:6" x14ac:dyDescent="0.2">
      <c r="A80" s="9" t="s">
        <v>220</v>
      </c>
      <c r="B80" s="10" t="s">
        <v>1229</v>
      </c>
      <c r="C80" s="9" t="s">
        <v>95</v>
      </c>
      <c r="D80" s="9">
        <v>400</v>
      </c>
      <c r="E80" s="10">
        <v>3495.6640000000002</v>
      </c>
      <c r="F80" s="10">
        <v>0.96094446661477795</v>
      </c>
    </row>
    <row r="81" spans="1:6" x14ac:dyDescent="0.2">
      <c r="A81" s="9" t="s">
        <v>204</v>
      </c>
      <c r="B81" s="10" t="s">
        <v>876</v>
      </c>
      <c r="C81" s="9" t="s">
        <v>205</v>
      </c>
      <c r="D81" s="9">
        <v>350</v>
      </c>
      <c r="E81" s="10">
        <v>3437.77</v>
      </c>
      <c r="F81" s="10">
        <v>0.94502963070657997</v>
      </c>
    </row>
    <row r="82" spans="1:6" x14ac:dyDescent="0.2">
      <c r="A82" s="9" t="s">
        <v>226</v>
      </c>
      <c r="B82" s="10" t="s">
        <v>864</v>
      </c>
      <c r="C82" s="9" t="s">
        <v>227</v>
      </c>
      <c r="D82" s="9">
        <v>22</v>
      </c>
      <c r="E82" s="10">
        <v>3182.9137999999998</v>
      </c>
      <c r="F82" s="10">
        <v>0.87497065044632905</v>
      </c>
    </row>
    <row r="83" spans="1:6" x14ac:dyDescent="0.2">
      <c r="A83" s="9" t="s">
        <v>104</v>
      </c>
      <c r="B83" s="10" t="s">
        <v>1117</v>
      </c>
      <c r="C83" s="9" t="s">
        <v>105</v>
      </c>
      <c r="D83" s="9">
        <v>338</v>
      </c>
      <c r="E83" s="10">
        <v>3125.5738799999999</v>
      </c>
      <c r="F83" s="10">
        <v>0.85920812897969701</v>
      </c>
    </row>
    <row r="84" spans="1:6" x14ac:dyDescent="0.2">
      <c r="A84" s="9" t="s">
        <v>259</v>
      </c>
      <c r="B84" s="10" t="s">
        <v>1283</v>
      </c>
      <c r="C84" s="9" t="s">
        <v>186</v>
      </c>
      <c r="D84" s="9">
        <v>300</v>
      </c>
      <c r="E84" s="10">
        <v>2971.779</v>
      </c>
      <c r="F84" s="10">
        <v>0.81693051335940703</v>
      </c>
    </row>
    <row r="85" spans="1:6" x14ac:dyDescent="0.2">
      <c r="A85" s="9" t="s">
        <v>260</v>
      </c>
      <c r="B85" s="10" t="s">
        <v>863</v>
      </c>
      <c r="C85" s="9" t="s">
        <v>192</v>
      </c>
      <c r="D85" s="9">
        <v>250</v>
      </c>
      <c r="E85" s="10">
        <v>2500.2925</v>
      </c>
      <c r="F85" s="10">
        <v>0.68732070439076198</v>
      </c>
    </row>
    <row r="86" spans="1:6" x14ac:dyDescent="0.2">
      <c r="A86" s="9" t="s">
        <v>261</v>
      </c>
      <c r="B86" s="10" t="s">
        <v>1118</v>
      </c>
      <c r="C86" s="9" t="s">
        <v>188</v>
      </c>
      <c r="D86" s="9">
        <v>250</v>
      </c>
      <c r="E86" s="10">
        <v>2495.1224999999999</v>
      </c>
      <c r="F86" s="10">
        <v>0.68589949145599605</v>
      </c>
    </row>
    <row r="87" spans="1:6" x14ac:dyDescent="0.2">
      <c r="A87" s="9" t="s">
        <v>262</v>
      </c>
      <c r="B87" s="10" t="s">
        <v>1134</v>
      </c>
      <c r="C87" s="9" t="s">
        <v>192</v>
      </c>
      <c r="D87" s="9">
        <v>250</v>
      </c>
      <c r="E87" s="10">
        <v>2485.2575000000002</v>
      </c>
      <c r="F87" s="10">
        <v>0.68318764124294495</v>
      </c>
    </row>
    <row r="88" spans="1:6" x14ac:dyDescent="0.2">
      <c r="A88" s="9" t="s">
        <v>223</v>
      </c>
      <c r="B88" s="10" t="s">
        <v>1126</v>
      </c>
      <c r="C88" s="9" t="s">
        <v>186</v>
      </c>
      <c r="D88" s="9">
        <v>17</v>
      </c>
      <c r="E88" s="10">
        <v>2484.2150999999999</v>
      </c>
      <c r="F88" s="10">
        <v>0.68290108952859196</v>
      </c>
    </row>
    <row r="89" spans="1:6" x14ac:dyDescent="0.2">
      <c r="A89" s="9" t="s">
        <v>207</v>
      </c>
      <c r="B89" s="10" t="s">
        <v>1230</v>
      </c>
      <c r="C89" s="9" t="s">
        <v>105</v>
      </c>
      <c r="D89" s="9">
        <v>2500</v>
      </c>
      <c r="E89" s="10">
        <v>2472.4425000000001</v>
      </c>
      <c r="F89" s="10">
        <v>0.67966484747910805</v>
      </c>
    </row>
    <row r="90" spans="1:6" x14ac:dyDescent="0.2">
      <c r="A90" s="9" t="s">
        <v>201</v>
      </c>
      <c r="B90" s="10" t="s">
        <v>1231</v>
      </c>
      <c r="C90" s="9" t="s">
        <v>192</v>
      </c>
      <c r="D90" s="9">
        <v>230</v>
      </c>
      <c r="E90" s="10">
        <v>2283.7458999999999</v>
      </c>
      <c r="F90" s="10">
        <v>0.62779288448752102</v>
      </c>
    </row>
    <row r="91" spans="1:6" x14ac:dyDescent="0.2">
      <c r="A91" s="9" t="s">
        <v>203</v>
      </c>
      <c r="B91" s="10" t="s">
        <v>1144</v>
      </c>
      <c r="C91" s="9" t="s">
        <v>192</v>
      </c>
      <c r="D91" s="9">
        <v>230</v>
      </c>
      <c r="E91" s="10">
        <v>2281.5770000000002</v>
      </c>
      <c r="F91" s="10">
        <v>0.62719666229521598</v>
      </c>
    </row>
    <row r="92" spans="1:6" x14ac:dyDescent="0.2">
      <c r="A92" s="9" t="s">
        <v>200</v>
      </c>
      <c r="B92" s="10" t="s">
        <v>1232</v>
      </c>
      <c r="C92" s="9" t="s">
        <v>95</v>
      </c>
      <c r="D92" s="9">
        <v>200</v>
      </c>
      <c r="E92" s="10">
        <v>1988.5360000000001</v>
      </c>
      <c r="F92" s="10">
        <v>0.54664082871359598</v>
      </c>
    </row>
    <row r="93" spans="1:6" x14ac:dyDescent="0.2">
      <c r="A93" s="9" t="s">
        <v>229</v>
      </c>
      <c r="B93" s="10" t="s">
        <v>1120</v>
      </c>
      <c r="C93" s="9" t="s">
        <v>147</v>
      </c>
      <c r="D93" s="9">
        <v>150</v>
      </c>
      <c r="E93" s="10">
        <v>1882.578</v>
      </c>
      <c r="F93" s="10">
        <v>0.51751338574608896</v>
      </c>
    </row>
    <row r="94" spans="1:6" x14ac:dyDescent="0.2">
      <c r="A94" s="9" t="s">
        <v>213</v>
      </c>
      <c r="B94" s="10" t="s">
        <v>1122</v>
      </c>
      <c r="C94" s="9" t="s">
        <v>813</v>
      </c>
      <c r="D94" s="9">
        <v>160</v>
      </c>
      <c r="E94" s="10">
        <v>1636.7023999999999</v>
      </c>
      <c r="F94" s="10">
        <v>0.44992313757132502</v>
      </c>
    </row>
    <row r="95" spans="1:6" x14ac:dyDescent="0.2">
      <c r="A95" s="9" t="s">
        <v>103</v>
      </c>
      <c r="B95" s="10" t="s">
        <v>856</v>
      </c>
      <c r="C95" s="9" t="s">
        <v>102</v>
      </c>
      <c r="D95" s="9">
        <v>150</v>
      </c>
      <c r="E95" s="10">
        <v>1632.1935000000001</v>
      </c>
      <c r="F95" s="10">
        <v>0.44868365846077002</v>
      </c>
    </row>
    <row r="96" spans="1:6" x14ac:dyDescent="0.2">
      <c r="A96" s="9" t="s">
        <v>101</v>
      </c>
      <c r="B96" s="10" t="s">
        <v>1195</v>
      </c>
      <c r="C96" s="9" t="s">
        <v>102</v>
      </c>
      <c r="D96" s="9">
        <v>140</v>
      </c>
      <c r="E96" s="10">
        <v>1577.1307999999999</v>
      </c>
      <c r="F96" s="10">
        <v>0.43354713593404198</v>
      </c>
    </row>
    <row r="97" spans="1:11" x14ac:dyDescent="0.2">
      <c r="A97" s="9" t="s">
        <v>265</v>
      </c>
      <c r="B97" s="10" t="s">
        <v>1013</v>
      </c>
      <c r="C97" s="9" t="s">
        <v>266</v>
      </c>
      <c r="D97" s="9">
        <v>150</v>
      </c>
      <c r="E97" s="10">
        <v>1499.405</v>
      </c>
      <c r="F97" s="10">
        <v>0.41218061517483701</v>
      </c>
    </row>
    <row r="98" spans="1:11" x14ac:dyDescent="0.2">
      <c r="A98" s="9" t="s">
        <v>185</v>
      </c>
      <c r="B98" s="10" t="s">
        <v>1276</v>
      </c>
      <c r="C98" s="9" t="s">
        <v>186</v>
      </c>
      <c r="D98" s="9">
        <v>150</v>
      </c>
      <c r="E98" s="10">
        <v>1481.7059999999999</v>
      </c>
      <c r="F98" s="10">
        <v>0.40731522876624199</v>
      </c>
    </row>
    <row r="99" spans="1:11" x14ac:dyDescent="0.2">
      <c r="A99" s="9" t="s">
        <v>183</v>
      </c>
      <c r="B99" s="10" t="s">
        <v>874</v>
      </c>
      <c r="C99" s="9" t="s">
        <v>184</v>
      </c>
      <c r="D99" s="9">
        <v>10</v>
      </c>
      <c r="E99" s="10">
        <v>998.423</v>
      </c>
      <c r="F99" s="10">
        <v>0.274462607730871</v>
      </c>
    </row>
    <row r="100" spans="1:11" x14ac:dyDescent="0.2">
      <c r="A100" s="9" t="s">
        <v>208</v>
      </c>
      <c r="B100" s="10" t="s">
        <v>875</v>
      </c>
      <c r="C100" s="9" t="s">
        <v>95</v>
      </c>
      <c r="D100" s="9">
        <v>100</v>
      </c>
      <c r="E100" s="10">
        <v>993.18799999999999</v>
      </c>
      <c r="F100" s="10">
        <v>0.27302352654837497</v>
      </c>
    </row>
    <row r="101" spans="1:11" x14ac:dyDescent="0.2">
      <c r="A101" s="9" t="s">
        <v>215</v>
      </c>
      <c r="B101" s="10" t="s">
        <v>853</v>
      </c>
      <c r="C101" s="9" t="s">
        <v>184</v>
      </c>
      <c r="D101" s="9">
        <v>100</v>
      </c>
      <c r="E101" s="10">
        <v>958.70500000000004</v>
      </c>
      <c r="F101" s="10">
        <v>0.263544283679988</v>
      </c>
    </row>
    <row r="102" spans="1:11" x14ac:dyDescent="0.2">
      <c r="A102" s="9" t="s">
        <v>221</v>
      </c>
      <c r="B102" s="10" t="s">
        <v>1149</v>
      </c>
      <c r="C102" s="9" t="s">
        <v>147</v>
      </c>
      <c r="D102" s="9">
        <v>50</v>
      </c>
      <c r="E102" s="10">
        <v>592.12599999999998</v>
      </c>
      <c r="F102" s="10">
        <v>0.16277313930593501</v>
      </c>
    </row>
    <row r="103" spans="1:11" x14ac:dyDescent="0.2">
      <c r="A103" s="9" t="s">
        <v>210</v>
      </c>
      <c r="B103" s="10" t="s">
        <v>872</v>
      </c>
      <c r="C103" s="9" t="s">
        <v>95</v>
      </c>
      <c r="D103" s="9">
        <v>50</v>
      </c>
      <c r="E103" s="10">
        <v>481.488</v>
      </c>
      <c r="F103" s="10">
        <v>0.13235918250192699</v>
      </c>
    </row>
    <row r="104" spans="1:11" x14ac:dyDescent="0.2">
      <c r="A104" s="9" t="s">
        <v>219</v>
      </c>
      <c r="B104" s="10" t="s">
        <v>1233</v>
      </c>
      <c r="C104" s="9" t="s">
        <v>99</v>
      </c>
      <c r="D104" s="9">
        <v>40</v>
      </c>
      <c r="E104" s="10">
        <v>394.38600000000002</v>
      </c>
      <c r="F104" s="10">
        <v>0.108415180752594</v>
      </c>
    </row>
    <row r="105" spans="1:11" x14ac:dyDescent="0.2">
      <c r="A105" s="8" t="s">
        <v>28</v>
      </c>
      <c r="B105" s="9"/>
      <c r="C105" s="9"/>
      <c r="D105" s="9"/>
      <c r="E105" s="11">
        <f>SUM(E59:E104)</f>
        <v>185010.18973200006</v>
      </c>
      <c r="F105" s="11">
        <f>SUM(F59:F104)</f>
        <v>50.858583116202169</v>
      </c>
    </row>
    <row r="106" spans="1:11" x14ac:dyDescent="0.2">
      <c r="A106" s="9"/>
      <c r="B106" s="9"/>
      <c r="C106" s="9"/>
      <c r="D106" s="9"/>
      <c r="E106" s="10"/>
      <c r="F106" s="10"/>
    </row>
    <row r="107" spans="1:11" x14ac:dyDescent="0.2">
      <c r="A107" s="8" t="s">
        <v>28</v>
      </c>
      <c r="B107" s="9"/>
      <c r="C107" s="9"/>
      <c r="D107" s="9"/>
      <c r="E107" s="11">
        <v>354846.97280199995</v>
      </c>
      <c r="F107" s="11">
        <v>97.546055630371356</v>
      </c>
      <c r="J107" s="2"/>
      <c r="K107" s="2"/>
    </row>
    <row r="108" spans="1:11" x14ac:dyDescent="0.2">
      <c r="A108" s="9"/>
      <c r="B108" s="9"/>
      <c r="C108" s="9"/>
      <c r="D108" s="9"/>
      <c r="E108" s="10"/>
      <c r="F108" s="10"/>
    </row>
    <row r="109" spans="1:11" x14ac:dyDescent="0.2">
      <c r="A109" s="8" t="s">
        <v>35</v>
      </c>
      <c r="B109" s="9"/>
      <c r="C109" s="9"/>
      <c r="D109" s="9"/>
      <c r="E109" s="11">
        <v>8926.8089691999994</v>
      </c>
      <c r="F109" s="11">
        <v>2.4500000000000002</v>
      </c>
      <c r="J109" s="2"/>
      <c r="K109" s="2"/>
    </row>
    <row r="110" spans="1:11" x14ac:dyDescent="0.2">
      <c r="A110" s="9"/>
      <c r="B110" s="9"/>
      <c r="C110" s="9"/>
      <c r="D110" s="9"/>
      <c r="E110" s="10"/>
      <c r="F110" s="10"/>
    </row>
    <row r="111" spans="1:11" x14ac:dyDescent="0.2">
      <c r="A111" s="12" t="s">
        <v>36</v>
      </c>
      <c r="B111" s="6"/>
      <c r="C111" s="6"/>
      <c r="D111" s="6"/>
      <c r="E111" s="13">
        <v>363773.77896919998</v>
      </c>
      <c r="F111" s="13">
        <f xml:space="preserve"> ROUND(SUM(F107:F110),2)</f>
        <v>100</v>
      </c>
      <c r="J111" s="2"/>
      <c r="K111" s="2"/>
    </row>
    <row r="112" spans="1:11" x14ac:dyDescent="0.2">
      <c r="A112" s="1" t="s">
        <v>37</v>
      </c>
    </row>
    <row r="113" spans="1:4" x14ac:dyDescent="0.2">
      <c r="A113" s="1" t="s">
        <v>812</v>
      </c>
    </row>
    <row r="115" spans="1:4" x14ac:dyDescent="0.2">
      <c r="A115" s="1" t="s">
        <v>38</v>
      </c>
    </row>
    <row r="116" spans="1:4" x14ac:dyDescent="0.2">
      <c r="A116" s="1" t="s">
        <v>39</v>
      </c>
    </row>
    <row r="117" spans="1:4" x14ac:dyDescent="0.2">
      <c r="A117" s="1" t="s">
        <v>807</v>
      </c>
    </row>
    <row r="118" spans="1:4" x14ac:dyDescent="0.2">
      <c r="A118" s="3" t="s">
        <v>710</v>
      </c>
      <c r="D118" s="3">
        <v>12.4102</v>
      </c>
    </row>
    <row r="119" spans="1:4" x14ac:dyDescent="0.2">
      <c r="A119" s="3" t="s">
        <v>709</v>
      </c>
      <c r="D119" s="3">
        <v>63.801900000000003</v>
      </c>
    </row>
    <row r="120" spans="1:4" x14ac:dyDescent="0.2">
      <c r="A120" s="3" t="s">
        <v>706</v>
      </c>
      <c r="D120" s="3">
        <v>11.7888</v>
      </c>
    </row>
    <row r="121" spans="1:4" x14ac:dyDescent="0.2">
      <c r="A121" s="3" t="s">
        <v>705</v>
      </c>
      <c r="D121" s="3">
        <v>61.201599999999999</v>
      </c>
    </row>
    <row r="123" spans="1:4" x14ac:dyDescent="0.2">
      <c r="A123" s="1" t="s">
        <v>41</v>
      </c>
    </row>
    <row r="124" spans="1:4" x14ac:dyDescent="0.2">
      <c r="A124" s="3" t="s">
        <v>710</v>
      </c>
      <c r="D124" s="14">
        <v>12.4359</v>
      </c>
    </row>
    <row r="125" spans="1:4" x14ac:dyDescent="0.2">
      <c r="A125" s="3" t="s">
        <v>709</v>
      </c>
      <c r="D125" s="14">
        <v>66.295199999999994</v>
      </c>
    </row>
    <row r="126" spans="1:4" x14ac:dyDescent="0.2">
      <c r="A126" s="3" t="s">
        <v>706</v>
      </c>
      <c r="D126" s="14">
        <v>11.732100000000001</v>
      </c>
    </row>
    <row r="127" spans="1:4" x14ac:dyDescent="0.2">
      <c r="A127" s="3" t="s">
        <v>705</v>
      </c>
      <c r="D127" s="14">
        <v>63.2881</v>
      </c>
    </row>
    <row r="129" spans="1:5" x14ac:dyDescent="0.2">
      <c r="A129" s="1" t="s">
        <v>46</v>
      </c>
      <c r="D129" s="15"/>
    </row>
    <row r="130" spans="1:5" x14ac:dyDescent="0.2">
      <c r="A130" s="36" t="s">
        <v>761</v>
      </c>
      <c r="B130" s="37"/>
      <c r="C130" s="53" t="s">
        <v>762</v>
      </c>
      <c r="D130" s="54"/>
    </row>
    <row r="131" spans="1:5" x14ac:dyDescent="0.2">
      <c r="A131" s="55"/>
      <c r="B131" s="56"/>
      <c r="C131" s="38" t="s">
        <v>763</v>
      </c>
      <c r="D131" s="38" t="s">
        <v>764</v>
      </c>
    </row>
    <row r="132" spans="1:5" x14ac:dyDescent="0.2">
      <c r="A132" s="39" t="s">
        <v>706</v>
      </c>
      <c r="B132" s="40"/>
      <c r="C132" s="41">
        <v>0.32414521499999999</v>
      </c>
      <c r="D132" s="41">
        <v>0.30016008459999999</v>
      </c>
    </row>
    <row r="133" spans="1:5" x14ac:dyDescent="0.2">
      <c r="A133" s="39" t="s">
        <v>710</v>
      </c>
      <c r="B133" s="40"/>
      <c r="C133" s="41">
        <v>0.32414521499999999</v>
      </c>
      <c r="D133" s="41">
        <v>0.30016008459999999</v>
      </c>
    </row>
    <row r="135" spans="1:5" x14ac:dyDescent="0.2">
      <c r="A135" s="1" t="s">
        <v>48</v>
      </c>
      <c r="D135" s="33">
        <v>3.0597724744568073</v>
      </c>
      <c r="E135" s="2" t="s">
        <v>759</v>
      </c>
    </row>
  </sheetData>
  <sortState ref="A59:F104">
    <sortCondition descending="1" ref="E59:E104"/>
  </sortState>
  <mergeCells count="3">
    <mergeCell ref="A1:F1"/>
    <mergeCell ref="C130:D130"/>
    <mergeCell ref="A131:B13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76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0" width="9.140625" style="3"/>
    <col min="11" max="11" width="7.5703125" style="3" customWidth="1"/>
    <col min="12" max="16384" width="9.140625" style="3"/>
  </cols>
  <sheetData>
    <row r="1" spans="1:6" ht="15" customHeight="1" x14ac:dyDescent="0.2">
      <c r="A1" s="52" t="s">
        <v>114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115</v>
      </c>
      <c r="B8" s="10" t="s">
        <v>824</v>
      </c>
      <c r="C8" s="9" t="s">
        <v>116</v>
      </c>
      <c r="D8" s="9">
        <v>3370</v>
      </c>
      <c r="E8" s="10">
        <v>33666.670700000002</v>
      </c>
      <c r="F8" s="10">
        <v>4.8044983928163703</v>
      </c>
    </row>
    <row r="9" spans="1:6" x14ac:dyDescent="0.2">
      <c r="A9" s="9" t="s">
        <v>117</v>
      </c>
      <c r="B9" s="10" t="s">
        <v>823</v>
      </c>
      <c r="C9" s="9" t="s">
        <v>97</v>
      </c>
      <c r="D9" s="9">
        <v>2850</v>
      </c>
      <c r="E9" s="10">
        <v>28075.749</v>
      </c>
      <c r="F9" s="10">
        <v>4.00662994418441</v>
      </c>
    </row>
    <row r="10" spans="1:6" x14ac:dyDescent="0.2">
      <c r="A10" s="9" t="s">
        <v>118</v>
      </c>
      <c r="B10" s="10" t="s">
        <v>1091</v>
      </c>
      <c r="C10" s="9" t="s">
        <v>119</v>
      </c>
      <c r="D10" s="9">
        <v>2050</v>
      </c>
      <c r="E10" s="10">
        <v>20351.764500000001</v>
      </c>
      <c r="F10" s="10">
        <v>2.90435667674224</v>
      </c>
    </row>
    <row r="11" spans="1:6" x14ac:dyDescent="0.2">
      <c r="A11" s="9" t="s">
        <v>120</v>
      </c>
      <c r="B11" s="10" t="s">
        <v>1068</v>
      </c>
      <c r="C11" s="9" t="s">
        <v>121</v>
      </c>
      <c r="D11" s="9">
        <v>1830</v>
      </c>
      <c r="E11" s="10">
        <v>18142.363799999999</v>
      </c>
      <c r="F11" s="10">
        <v>2.5890578398947501</v>
      </c>
    </row>
    <row r="12" spans="1:6" x14ac:dyDescent="0.2">
      <c r="A12" s="9" t="s">
        <v>122</v>
      </c>
      <c r="B12" s="10" t="s">
        <v>1067</v>
      </c>
      <c r="C12" s="9" t="s">
        <v>19</v>
      </c>
      <c r="D12" s="9">
        <v>1695</v>
      </c>
      <c r="E12" s="10">
        <v>16251.3549</v>
      </c>
      <c r="F12" s="10">
        <v>2.3191960141796399</v>
      </c>
    </row>
    <row r="13" spans="1:6" x14ac:dyDescent="0.2">
      <c r="A13" s="9" t="s">
        <v>123</v>
      </c>
      <c r="B13" s="10" t="s">
        <v>1216</v>
      </c>
      <c r="C13" s="9" t="s">
        <v>119</v>
      </c>
      <c r="D13" s="9">
        <v>1450</v>
      </c>
      <c r="E13" s="10">
        <v>14399.7035</v>
      </c>
      <c r="F13" s="10">
        <v>2.05495081290537</v>
      </c>
    </row>
    <row r="14" spans="1:6" x14ac:dyDescent="0.2">
      <c r="A14" s="9" t="s">
        <v>124</v>
      </c>
      <c r="B14" s="10" t="s">
        <v>832</v>
      </c>
      <c r="C14" s="9" t="s">
        <v>125</v>
      </c>
      <c r="D14" s="9">
        <v>13200</v>
      </c>
      <c r="E14" s="10">
        <v>12521.52</v>
      </c>
      <c r="F14" s="10">
        <v>1.7869192725260501</v>
      </c>
    </row>
    <row r="15" spans="1:6" x14ac:dyDescent="0.2">
      <c r="A15" s="9" t="s">
        <v>126</v>
      </c>
      <c r="B15" s="10" t="s">
        <v>834</v>
      </c>
      <c r="C15" s="9" t="s">
        <v>68</v>
      </c>
      <c r="D15" s="9">
        <v>1000</v>
      </c>
      <c r="E15" s="10">
        <v>10325.69</v>
      </c>
      <c r="F15" s="10">
        <v>1.4735570811794001</v>
      </c>
    </row>
    <row r="16" spans="1:6" x14ac:dyDescent="0.2">
      <c r="A16" s="9" t="s">
        <v>127</v>
      </c>
      <c r="B16" s="10" t="s">
        <v>836</v>
      </c>
      <c r="C16" s="9" t="s">
        <v>128</v>
      </c>
      <c r="D16" s="9">
        <v>19</v>
      </c>
      <c r="E16" s="10">
        <v>9741.3474999999999</v>
      </c>
      <c r="F16" s="10">
        <v>1.39016681585969</v>
      </c>
    </row>
    <row r="17" spans="1:6" x14ac:dyDescent="0.2">
      <c r="A17" s="9" t="s">
        <v>67</v>
      </c>
      <c r="B17" s="10" t="s">
        <v>1078</v>
      </c>
      <c r="C17" s="9" t="s">
        <v>68</v>
      </c>
      <c r="D17" s="9">
        <v>929</v>
      </c>
      <c r="E17" s="10">
        <v>9293.4187199999997</v>
      </c>
      <c r="F17" s="10">
        <v>1.32624386004434</v>
      </c>
    </row>
    <row r="18" spans="1:6" x14ac:dyDescent="0.2">
      <c r="A18" s="9" t="s">
        <v>129</v>
      </c>
      <c r="B18" s="10" t="s">
        <v>1217</v>
      </c>
      <c r="C18" s="9" t="s">
        <v>95</v>
      </c>
      <c r="D18" s="9">
        <v>850</v>
      </c>
      <c r="E18" s="10">
        <v>8822.643</v>
      </c>
      <c r="F18" s="10">
        <v>1.2590604664064</v>
      </c>
    </row>
    <row r="19" spans="1:6" x14ac:dyDescent="0.2">
      <c r="A19" s="9" t="s">
        <v>130</v>
      </c>
      <c r="B19" s="10" t="s">
        <v>848</v>
      </c>
      <c r="C19" s="9" t="s">
        <v>25</v>
      </c>
      <c r="D19" s="9">
        <v>850</v>
      </c>
      <c r="E19" s="10">
        <v>8004.7475000000004</v>
      </c>
      <c r="F19" s="10">
        <v>1.1423403532042999</v>
      </c>
    </row>
    <row r="20" spans="1:6" x14ac:dyDescent="0.2">
      <c r="A20" s="9" t="s">
        <v>131</v>
      </c>
      <c r="B20" s="10" t="s">
        <v>1073</v>
      </c>
      <c r="C20" s="9" t="s">
        <v>132</v>
      </c>
      <c r="D20" s="9">
        <v>70</v>
      </c>
      <c r="E20" s="10">
        <v>7951.5940000000001</v>
      </c>
      <c r="F20" s="10">
        <v>1.1347549311826799</v>
      </c>
    </row>
    <row r="21" spans="1:6" x14ac:dyDescent="0.2">
      <c r="A21" s="9" t="s">
        <v>133</v>
      </c>
      <c r="B21" s="10" t="s">
        <v>1219</v>
      </c>
      <c r="C21" s="9" t="s">
        <v>134</v>
      </c>
      <c r="D21" s="9">
        <v>750</v>
      </c>
      <c r="E21" s="10">
        <v>7700.91</v>
      </c>
      <c r="F21" s="10">
        <v>1.09898035501988</v>
      </c>
    </row>
    <row r="22" spans="1:6" x14ac:dyDescent="0.2">
      <c r="A22" s="9" t="s">
        <v>135</v>
      </c>
      <c r="B22" s="10" t="s">
        <v>1234</v>
      </c>
      <c r="C22" s="9" t="s">
        <v>136</v>
      </c>
      <c r="D22" s="9">
        <v>750</v>
      </c>
      <c r="E22" s="10">
        <v>7357.17</v>
      </c>
      <c r="F22" s="10">
        <v>1.04992595661313</v>
      </c>
    </row>
    <row r="23" spans="1:6" x14ac:dyDescent="0.2">
      <c r="A23" s="9" t="s">
        <v>137</v>
      </c>
      <c r="B23" s="10" t="s">
        <v>843</v>
      </c>
      <c r="C23" s="9" t="s">
        <v>97</v>
      </c>
      <c r="D23" s="9">
        <v>700</v>
      </c>
      <c r="E23" s="10">
        <v>6886.2079999999996</v>
      </c>
      <c r="F23" s="10">
        <v>0.98271597935578603</v>
      </c>
    </row>
    <row r="24" spans="1:6" x14ac:dyDescent="0.2">
      <c r="A24" s="9" t="s">
        <v>138</v>
      </c>
      <c r="B24" s="10" t="s">
        <v>841</v>
      </c>
      <c r="C24" s="9" t="s">
        <v>119</v>
      </c>
      <c r="D24" s="9">
        <v>648</v>
      </c>
      <c r="E24" s="10">
        <v>6503.7945600000003</v>
      </c>
      <c r="F24" s="10">
        <v>0.92814257724414195</v>
      </c>
    </row>
    <row r="25" spans="1:6" x14ac:dyDescent="0.2">
      <c r="A25" s="9" t="s">
        <v>139</v>
      </c>
      <c r="B25" s="10" t="s">
        <v>1235</v>
      </c>
      <c r="C25" s="9" t="s">
        <v>105</v>
      </c>
      <c r="D25" s="9">
        <v>650</v>
      </c>
      <c r="E25" s="10">
        <v>6426.81</v>
      </c>
      <c r="F25" s="10">
        <v>0.91715627574472902</v>
      </c>
    </row>
    <row r="26" spans="1:6" x14ac:dyDescent="0.2">
      <c r="A26" s="9" t="s">
        <v>140</v>
      </c>
      <c r="B26" s="10" t="s">
        <v>1102</v>
      </c>
      <c r="C26" s="9" t="s">
        <v>136</v>
      </c>
      <c r="D26" s="9">
        <v>650</v>
      </c>
      <c r="E26" s="10">
        <v>6401.7070000000003</v>
      </c>
      <c r="F26" s="10">
        <v>0.91357388043663301</v>
      </c>
    </row>
    <row r="27" spans="1:6" x14ac:dyDescent="0.2">
      <c r="A27" s="9" t="s">
        <v>141</v>
      </c>
      <c r="B27" s="10" t="s">
        <v>1102</v>
      </c>
      <c r="C27" s="9" t="s">
        <v>136</v>
      </c>
      <c r="D27" s="9">
        <v>650</v>
      </c>
      <c r="E27" s="10">
        <v>6401.7070000000003</v>
      </c>
      <c r="F27" s="10">
        <v>0.91357388043663301</v>
      </c>
    </row>
    <row r="28" spans="1:6" x14ac:dyDescent="0.2">
      <c r="A28" s="9" t="s">
        <v>142</v>
      </c>
      <c r="B28" s="10" t="s">
        <v>1236</v>
      </c>
      <c r="C28" s="9" t="s">
        <v>105</v>
      </c>
      <c r="D28" s="9">
        <v>650</v>
      </c>
      <c r="E28" s="10">
        <v>6392.5680000000002</v>
      </c>
      <c r="F28" s="10">
        <v>0.91226967334104003</v>
      </c>
    </row>
    <row r="29" spans="1:6" x14ac:dyDescent="0.2">
      <c r="A29" s="9" t="s">
        <v>143</v>
      </c>
      <c r="B29" s="10" t="s">
        <v>835</v>
      </c>
      <c r="C29" s="9" t="s">
        <v>119</v>
      </c>
      <c r="D29" s="9">
        <v>606</v>
      </c>
      <c r="E29" s="10">
        <v>6070.31412</v>
      </c>
      <c r="F29" s="10">
        <v>0.86628151305232903</v>
      </c>
    </row>
    <row r="30" spans="1:6" x14ac:dyDescent="0.2">
      <c r="A30" s="9" t="s">
        <v>144</v>
      </c>
      <c r="B30" s="10" t="s">
        <v>837</v>
      </c>
      <c r="C30" s="9" t="s">
        <v>105</v>
      </c>
      <c r="D30" s="9">
        <v>600</v>
      </c>
      <c r="E30" s="10">
        <v>5982.5940000000001</v>
      </c>
      <c r="F30" s="10">
        <v>0.85376316280281495</v>
      </c>
    </row>
    <row r="31" spans="1:6" x14ac:dyDescent="0.2">
      <c r="A31" s="9" t="s">
        <v>145</v>
      </c>
      <c r="B31" s="10" t="s">
        <v>847</v>
      </c>
      <c r="C31" s="9" t="s">
        <v>119</v>
      </c>
      <c r="D31" s="9">
        <v>550</v>
      </c>
      <c r="E31" s="10">
        <v>5446.3419999999996</v>
      </c>
      <c r="F31" s="10">
        <v>0.77723578963001805</v>
      </c>
    </row>
    <row r="32" spans="1:6" x14ac:dyDescent="0.2">
      <c r="A32" s="9" t="s">
        <v>146</v>
      </c>
      <c r="B32" s="10" t="s">
        <v>1099</v>
      </c>
      <c r="C32" s="9" t="s">
        <v>147</v>
      </c>
      <c r="D32" s="9">
        <v>5500</v>
      </c>
      <c r="E32" s="10">
        <v>5411.6315000000004</v>
      </c>
      <c r="F32" s="10">
        <v>0.77228232859581403</v>
      </c>
    </row>
    <row r="33" spans="1:6" x14ac:dyDescent="0.2">
      <c r="A33" s="9" t="s">
        <v>148</v>
      </c>
      <c r="B33" s="10" t="s">
        <v>1077</v>
      </c>
      <c r="C33" s="9" t="s">
        <v>149</v>
      </c>
      <c r="D33" s="9">
        <v>550</v>
      </c>
      <c r="E33" s="10">
        <v>5341.9575000000004</v>
      </c>
      <c r="F33" s="10">
        <v>0.76233930143984696</v>
      </c>
    </row>
    <row r="34" spans="1:6" x14ac:dyDescent="0.2">
      <c r="A34" s="9" t="s">
        <v>150</v>
      </c>
      <c r="B34" s="10" t="s">
        <v>1108</v>
      </c>
      <c r="C34" s="9" t="s">
        <v>14</v>
      </c>
      <c r="D34" s="9">
        <v>520</v>
      </c>
      <c r="E34" s="10">
        <v>5313.8955999999998</v>
      </c>
      <c r="F34" s="10">
        <v>0.75833464785675997</v>
      </c>
    </row>
    <row r="35" spans="1:6" x14ac:dyDescent="0.2">
      <c r="A35" s="9" t="s">
        <v>151</v>
      </c>
      <c r="B35" s="10" t="s">
        <v>1103</v>
      </c>
      <c r="C35" s="9" t="s">
        <v>25</v>
      </c>
      <c r="D35" s="9">
        <v>550</v>
      </c>
      <c r="E35" s="10">
        <v>5224.6315000000004</v>
      </c>
      <c r="F35" s="10">
        <v>0.74559595953180402</v>
      </c>
    </row>
    <row r="36" spans="1:6" x14ac:dyDescent="0.2">
      <c r="A36" s="9" t="s">
        <v>50</v>
      </c>
      <c r="B36" s="10" t="s">
        <v>879</v>
      </c>
      <c r="C36" s="9" t="s">
        <v>9</v>
      </c>
      <c r="D36" s="9">
        <v>500</v>
      </c>
      <c r="E36" s="10">
        <v>5117.82</v>
      </c>
      <c r="F36" s="10">
        <v>0.73035311937522496</v>
      </c>
    </row>
    <row r="37" spans="1:6" x14ac:dyDescent="0.2">
      <c r="A37" s="9" t="s">
        <v>152</v>
      </c>
      <c r="B37" s="10" t="s">
        <v>1237</v>
      </c>
      <c r="C37" s="9" t="s">
        <v>147</v>
      </c>
      <c r="D37" s="9">
        <v>5000</v>
      </c>
      <c r="E37" s="10">
        <v>4912.7</v>
      </c>
      <c r="F37" s="10">
        <v>0.70108088396127</v>
      </c>
    </row>
    <row r="38" spans="1:6" x14ac:dyDescent="0.2">
      <c r="A38" s="9" t="s">
        <v>153</v>
      </c>
      <c r="B38" s="10" t="s">
        <v>1074</v>
      </c>
      <c r="C38" s="9" t="s">
        <v>149</v>
      </c>
      <c r="D38" s="9">
        <v>459</v>
      </c>
      <c r="E38" s="10">
        <v>4740.8044499999996</v>
      </c>
      <c r="F38" s="10">
        <v>0.67655003857217499</v>
      </c>
    </row>
    <row r="39" spans="1:6" x14ac:dyDescent="0.2">
      <c r="A39" s="9" t="s">
        <v>154</v>
      </c>
      <c r="B39" s="10" t="s">
        <v>1220</v>
      </c>
      <c r="C39" s="9" t="s">
        <v>134</v>
      </c>
      <c r="D39" s="9">
        <v>450</v>
      </c>
      <c r="E39" s="10">
        <v>4566.2309999999998</v>
      </c>
      <c r="F39" s="10">
        <v>0.65163703581561105</v>
      </c>
    </row>
    <row r="40" spans="1:6" x14ac:dyDescent="0.2">
      <c r="A40" s="9" t="s">
        <v>155</v>
      </c>
      <c r="B40" s="10" t="s">
        <v>1086</v>
      </c>
      <c r="C40" s="9" t="s">
        <v>128</v>
      </c>
      <c r="D40" s="9">
        <v>9</v>
      </c>
      <c r="E40" s="10">
        <v>4556.0834999999997</v>
      </c>
      <c r="F40" s="10">
        <v>0.650188907847285</v>
      </c>
    </row>
    <row r="41" spans="1:6" x14ac:dyDescent="0.2">
      <c r="A41" s="9" t="s">
        <v>156</v>
      </c>
      <c r="B41" s="10" t="s">
        <v>842</v>
      </c>
      <c r="C41" s="9" t="s">
        <v>157</v>
      </c>
      <c r="D41" s="9">
        <v>450</v>
      </c>
      <c r="E41" s="10">
        <v>4479.3405000000002</v>
      </c>
      <c r="F41" s="10">
        <v>0.63923707885755598</v>
      </c>
    </row>
    <row r="42" spans="1:6" x14ac:dyDescent="0.2">
      <c r="A42" s="9" t="s">
        <v>158</v>
      </c>
      <c r="B42" s="10" t="s">
        <v>1007</v>
      </c>
      <c r="C42" s="9" t="s">
        <v>149</v>
      </c>
      <c r="D42" s="9">
        <v>380</v>
      </c>
      <c r="E42" s="10">
        <v>3684.0050000000001</v>
      </c>
      <c r="F42" s="10">
        <v>0.52573645488585496</v>
      </c>
    </row>
    <row r="43" spans="1:6" x14ac:dyDescent="0.2">
      <c r="A43" s="9" t="s">
        <v>13</v>
      </c>
      <c r="B43" s="10" t="s">
        <v>1075</v>
      </c>
      <c r="C43" s="9" t="s">
        <v>14</v>
      </c>
      <c r="D43" s="9">
        <v>360</v>
      </c>
      <c r="E43" s="10">
        <v>3578.94</v>
      </c>
      <c r="F43" s="10">
        <v>0.51074285399970398</v>
      </c>
    </row>
    <row r="44" spans="1:6" x14ac:dyDescent="0.2">
      <c r="A44" s="9" t="s">
        <v>159</v>
      </c>
      <c r="B44" s="10" t="s">
        <v>831</v>
      </c>
      <c r="C44" s="9" t="s">
        <v>119</v>
      </c>
      <c r="D44" s="9">
        <v>352</v>
      </c>
      <c r="E44" s="10">
        <v>3515.1529599999999</v>
      </c>
      <c r="F44" s="10">
        <v>0.501639942283444</v>
      </c>
    </row>
    <row r="45" spans="1:6" x14ac:dyDescent="0.2">
      <c r="A45" s="9" t="s">
        <v>160</v>
      </c>
      <c r="B45" s="10" t="s">
        <v>1093</v>
      </c>
      <c r="C45" s="9" t="s">
        <v>119</v>
      </c>
      <c r="D45" s="9">
        <v>350</v>
      </c>
      <c r="E45" s="10">
        <v>3475.6120000000001</v>
      </c>
      <c r="F45" s="10">
        <v>0.49599713665935202</v>
      </c>
    </row>
    <row r="46" spans="1:6" x14ac:dyDescent="0.2">
      <c r="A46" s="9" t="s">
        <v>161</v>
      </c>
      <c r="B46" s="10" t="s">
        <v>846</v>
      </c>
      <c r="C46" s="9" t="s">
        <v>119</v>
      </c>
      <c r="D46" s="9">
        <v>331</v>
      </c>
      <c r="E46" s="10">
        <v>3316.97417</v>
      </c>
      <c r="F46" s="10">
        <v>0.47335827206633802</v>
      </c>
    </row>
    <row r="47" spans="1:6" x14ac:dyDescent="0.2">
      <c r="A47" s="9" t="s">
        <v>162</v>
      </c>
      <c r="B47" s="10" t="s">
        <v>1081</v>
      </c>
      <c r="C47" s="9" t="s">
        <v>119</v>
      </c>
      <c r="D47" s="9">
        <v>306</v>
      </c>
      <c r="E47" s="10">
        <v>3070.2326400000002</v>
      </c>
      <c r="F47" s="10">
        <v>0.438146317344422</v>
      </c>
    </row>
    <row r="48" spans="1:6" x14ac:dyDescent="0.2">
      <c r="A48" s="9" t="s">
        <v>163</v>
      </c>
      <c r="B48" s="10" t="s">
        <v>1088</v>
      </c>
      <c r="C48" s="9" t="s">
        <v>136</v>
      </c>
      <c r="D48" s="9">
        <v>300</v>
      </c>
      <c r="E48" s="10">
        <v>2982.8760000000002</v>
      </c>
      <c r="F48" s="10">
        <v>0.42567983854639102</v>
      </c>
    </row>
    <row r="49" spans="1:6" x14ac:dyDescent="0.2">
      <c r="A49" s="9" t="s">
        <v>164</v>
      </c>
      <c r="B49" s="10" t="s">
        <v>1102</v>
      </c>
      <c r="C49" s="9" t="s">
        <v>136</v>
      </c>
      <c r="D49" s="9">
        <v>260</v>
      </c>
      <c r="E49" s="10">
        <v>2560.6828</v>
      </c>
      <c r="F49" s="10">
        <v>0.36542955217465301</v>
      </c>
    </row>
    <row r="50" spans="1:6" x14ac:dyDescent="0.2">
      <c r="A50" s="9" t="s">
        <v>165</v>
      </c>
      <c r="B50" s="10" t="s">
        <v>1089</v>
      </c>
      <c r="C50" s="9" t="s">
        <v>166</v>
      </c>
      <c r="D50" s="9">
        <v>250</v>
      </c>
      <c r="E50" s="10">
        <v>2465.8874999999998</v>
      </c>
      <c r="F50" s="10">
        <v>0.35190151815682702</v>
      </c>
    </row>
    <row r="51" spans="1:6" x14ac:dyDescent="0.2">
      <c r="A51" s="9" t="s">
        <v>167</v>
      </c>
      <c r="B51" s="10" t="s">
        <v>1090</v>
      </c>
      <c r="C51" s="9" t="s">
        <v>128</v>
      </c>
      <c r="D51" s="9">
        <v>250</v>
      </c>
      <c r="E51" s="10">
        <v>2457.1174999999998</v>
      </c>
      <c r="F51" s="10">
        <v>0.35064997026008199</v>
      </c>
    </row>
    <row r="52" spans="1:6" x14ac:dyDescent="0.2">
      <c r="A52" s="9" t="s">
        <v>51</v>
      </c>
      <c r="B52" s="10" t="s">
        <v>1258</v>
      </c>
      <c r="C52" s="9" t="s">
        <v>52</v>
      </c>
      <c r="D52" s="9">
        <v>250</v>
      </c>
      <c r="E52" s="10">
        <v>2434.0174999999999</v>
      </c>
      <c r="F52" s="10">
        <v>0.347353418787469</v>
      </c>
    </row>
    <row r="53" spans="1:6" x14ac:dyDescent="0.2">
      <c r="A53" s="9" t="s">
        <v>168</v>
      </c>
      <c r="B53" s="10" t="s">
        <v>838</v>
      </c>
      <c r="C53" s="9" t="s">
        <v>19</v>
      </c>
      <c r="D53" s="9">
        <v>252</v>
      </c>
      <c r="E53" s="10">
        <v>2398.1705999999999</v>
      </c>
      <c r="F53" s="10">
        <v>0.34223778454575499</v>
      </c>
    </row>
    <row r="54" spans="1:6" x14ac:dyDescent="0.2">
      <c r="A54" s="9" t="s">
        <v>24</v>
      </c>
      <c r="B54" s="10" t="s">
        <v>1072</v>
      </c>
      <c r="C54" s="9" t="s">
        <v>25</v>
      </c>
      <c r="D54" s="9">
        <v>250</v>
      </c>
      <c r="E54" s="10">
        <v>2394.9425000000001</v>
      </c>
      <c r="F54" s="10">
        <v>0.34177710931593902</v>
      </c>
    </row>
    <row r="55" spans="1:6" x14ac:dyDescent="0.2">
      <c r="A55" s="9" t="s">
        <v>169</v>
      </c>
      <c r="B55" s="10" t="s">
        <v>1083</v>
      </c>
      <c r="C55" s="9" t="s">
        <v>147</v>
      </c>
      <c r="D55" s="9">
        <v>2000</v>
      </c>
      <c r="E55" s="10">
        <v>1967.934</v>
      </c>
      <c r="F55" s="10">
        <v>0.28083964180540999</v>
      </c>
    </row>
    <row r="56" spans="1:6" x14ac:dyDescent="0.2">
      <c r="A56" s="9" t="s">
        <v>170</v>
      </c>
      <c r="B56" s="10" t="s">
        <v>1079</v>
      </c>
      <c r="C56" s="9" t="s">
        <v>119</v>
      </c>
      <c r="D56" s="9">
        <v>176</v>
      </c>
      <c r="E56" s="10">
        <v>1765.19552</v>
      </c>
      <c r="F56" s="10">
        <v>0.25190726800457502</v>
      </c>
    </row>
    <row r="57" spans="1:6" x14ac:dyDescent="0.2">
      <c r="A57" s="9" t="s">
        <v>171</v>
      </c>
      <c r="B57" s="10" t="s">
        <v>1080</v>
      </c>
      <c r="C57" s="9" t="s">
        <v>119</v>
      </c>
      <c r="D57" s="9">
        <v>176</v>
      </c>
      <c r="E57" s="10">
        <v>1764.5267200000001</v>
      </c>
      <c r="F57" s="10">
        <v>0.25181182499051002</v>
      </c>
    </row>
    <row r="58" spans="1:6" x14ac:dyDescent="0.2">
      <c r="A58" s="9" t="s">
        <v>53</v>
      </c>
      <c r="B58" s="10" t="s">
        <v>821</v>
      </c>
      <c r="C58" s="9" t="s">
        <v>19</v>
      </c>
      <c r="D58" s="9">
        <v>175</v>
      </c>
      <c r="E58" s="10">
        <v>1656.4572499999999</v>
      </c>
      <c r="F58" s="10">
        <v>0.23638946263237201</v>
      </c>
    </row>
    <row r="59" spans="1:6" x14ac:dyDescent="0.2">
      <c r="A59" s="9" t="s">
        <v>172</v>
      </c>
      <c r="B59" s="10" t="s">
        <v>1095</v>
      </c>
      <c r="C59" s="9" t="s">
        <v>19</v>
      </c>
      <c r="D59" s="9">
        <v>160</v>
      </c>
      <c r="E59" s="10">
        <v>1604.7392</v>
      </c>
      <c r="F59" s="10">
        <v>0.22900889060258101</v>
      </c>
    </row>
    <row r="60" spans="1:6" x14ac:dyDescent="0.2">
      <c r="A60" s="9" t="s">
        <v>173</v>
      </c>
      <c r="B60" s="10" t="s">
        <v>844</v>
      </c>
      <c r="C60" s="9" t="s">
        <v>25</v>
      </c>
      <c r="D60" s="9">
        <v>150</v>
      </c>
      <c r="E60" s="10">
        <v>1526.7764999999999</v>
      </c>
      <c r="F60" s="10">
        <v>0.217883000840942</v>
      </c>
    </row>
    <row r="61" spans="1:6" x14ac:dyDescent="0.2">
      <c r="A61" s="9" t="s">
        <v>174</v>
      </c>
      <c r="B61" s="10" t="s">
        <v>903</v>
      </c>
      <c r="C61" s="9" t="s">
        <v>9</v>
      </c>
      <c r="D61" s="9">
        <v>13</v>
      </c>
      <c r="E61" s="10">
        <v>1285.232</v>
      </c>
      <c r="F61" s="10">
        <v>0.183412703127671</v>
      </c>
    </row>
    <row r="62" spans="1:6" x14ac:dyDescent="0.2">
      <c r="A62" s="9" t="s">
        <v>175</v>
      </c>
      <c r="B62" s="10" t="s">
        <v>1104</v>
      </c>
      <c r="C62" s="9" t="s">
        <v>25</v>
      </c>
      <c r="D62" s="9">
        <v>110</v>
      </c>
      <c r="E62" s="10">
        <v>1099.8833999999999</v>
      </c>
      <c r="F62" s="10">
        <v>0.15696200181698999</v>
      </c>
    </row>
    <row r="63" spans="1:6" x14ac:dyDescent="0.2">
      <c r="A63" s="9" t="s">
        <v>176</v>
      </c>
      <c r="B63" s="10" t="s">
        <v>1190</v>
      </c>
      <c r="C63" s="9" t="s">
        <v>128</v>
      </c>
      <c r="D63" s="9">
        <v>100</v>
      </c>
      <c r="E63" s="10">
        <v>996.62599999999998</v>
      </c>
      <c r="F63" s="10">
        <v>0.14222635965126801</v>
      </c>
    </row>
    <row r="64" spans="1:6" x14ac:dyDescent="0.2">
      <c r="A64" s="9" t="s">
        <v>18</v>
      </c>
      <c r="B64" s="10" t="s">
        <v>1238</v>
      </c>
      <c r="C64" s="9" t="s">
        <v>19</v>
      </c>
      <c r="D64" s="9">
        <v>100</v>
      </c>
      <c r="E64" s="10">
        <v>962.45899999999995</v>
      </c>
      <c r="F64" s="10">
        <v>0.137350460336776</v>
      </c>
    </row>
    <row r="65" spans="1:6" x14ac:dyDescent="0.2">
      <c r="A65" s="9" t="s">
        <v>177</v>
      </c>
      <c r="B65" s="10" t="s">
        <v>1092</v>
      </c>
      <c r="C65" s="9" t="s">
        <v>14</v>
      </c>
      <c r="D65" s="9">
        <v>90</v>
      </c>
      <c r="E65" s="10">
        <v>923.23350000000005</v>
      </c>
      <c r="F65" s="10">
        <v>0.13175267333292401</v>
      </c>
    </row>
    <row r="66" spans="1:6" x14ac:dyDescent="0.2">
      <c r="A66" s="9" t="s">
        <v>178</v>
      </c>
      <c r="B66" s="10" t="s">
        <v>889</v>
      </c>
      <c r="C66" s="9" t="s">
        <v>16</v>
      </c>
      <c r="D66" s="9">
        <v>74</v>
      </c>
      <c r="E66" s="10">
        <v>728.17183999999997</v>
      </c>
      <c r="F66" s="10">
        <v>0.103915842054859</v>
      </c>
    </row>
    <row r="67" spans="1:6" x14ac:dyDescent="0.2">
      <c r="A67" s="9" t="s">
        <v>179</v>
      </c>
      <c r="B67" s="10" t="s">
        <v>825</v>
      </c>
      <c r="C67" s="9" t="s">
        <v>157</v>
      </c>
      <c r="D67" s="9">
        <v>400</v>
      </c>
      <c r="E67" s="10">
        <v>378.94</v>
      </c>
      <c r="F67" s="10">
        <v>5.4077714936447099E-2</v>
      </c>
    </row>
    <row r="68" spans="1:6" x14ac:dyDescent="0.2">
      <c r="A68" s="9" t="s">
        <v>180</v>
      </c>
      <c r="B68" s="10" t="s">
        <v>1096</v>
      </c>
      <c r="C68" s="9" t="s">
        <v>181</v>
      </c>
      <c r="D68" s="9">
        <v>40</v>
      </c>
      <c r="E68" s="10">
        <v>378.34199999999998</v>
      </c>
      <c r="F68" s="10">
        <v>5.3992375638584597E-2</v>
      </c>
    </row>
    <row r="69" spans="1:6" x14ac:dyDescent="0.2">
      <c r="A69" s="9" t="s">
        <v>54</v>
      </c>
      <c r="B69" s="10" t="s">
        <v>851</v>
      </c>
      <c r="C69" s="9" t="s">
        <v>9</v>
      </c>
      <c r="D69" s="9">
        <v>26</v>
      </c>
      <c r="E69" s="10">
        <v>251.01908</v>
      </c>
      <c r="F69" s="10">
        <v>3.5822394711165897E-2</v>
      </c>
    </row>
    <row r="70" spans="1:6" x14ac:dyDescent="0.2">
      <c r="A70" s="9" t="s">
        <v>91</v>
      </c>
      <c r="B70" s="10" t="s">
        <v>934</v>
      </c>
      <c r="C70" s="9" t="s">
        <v>9</v>
      </c>
      <c r="D70" s="9">
        <v>4</v>
      </c>
      <c r="E70" s="10">
        <v>38.957479999999997</v>
      </c>
      <c r="F70" s="16" t="s">
        <v>110</v>
      </c>
    </row>
    <row r="71" spans="1:6" x14ac:dyDescent="0.2">
      <c r="A71" s="9" t="s">
        <v>182</v>
      </c>
      <c r="B71" s="10" t="s">
        <v>935</v>
      </c>
      <c r="C71" s="9" t="s">
        <v>9</v>
      </c>
      <c r="D71" s="9">
        <v>1</v>
      </c>
      <c r="E71" s="10">
        <v>9.7871699999999997</v>
      </c>
      <c r="F71" s="16" t="s">
        <v>110</v>
      </c>
    </row>
    <row r="72" spans="1:6" x14ac:dyDescent="0.2">
      <c r="A72" s="8" t="s">
        <v>28</v>
      </c>
      <c r="B72" s="9"/>
      <c r="C72" s="9"/>
      <c r="D72" s="9"/>
      <c r="E72" s="11">
        <f>SUM(E8:E71)</f>
        <v>374456.67918000015</v>
      </c>
      <c r="F72" s="11">
        <f>SUM(F8:F71)</f>
        <v>53.430953590165423</v>
      </c>
    </row>
    <row r="73" spans="1:6" x14ac:dyDescent="0.2">
      <c r="A73" s="9"/>
      <c r="B73" s="9"/>
      <c r="C73" s="9"/>
      <c r="D73" s="9"/>
      <c r="E73" s="10"/>
      <c r="F73" s="10"/>
    </row>
    <row r="74" spans="1:6" x14ac:dyDescent="0.2">
      <c r="A74" s="8" t="s">
        <v>93</v>
      </c>
      <c r="B74" s="9"/>
      <c r="C74" s="9"/>
      <c r="D74" s="9"/>
      <c r="E74" s="10"/>
      <c r="F74" s="10"/>
    </row>
    <row r="75" spans="1:6" x14ac:dyDescent="0.2">
      <c r="A75" s="9" t="s">
        <v>216</v>
      </c>
      <c r="B75" s="10" t="s">
        <v>1022</v>
      </c>
      <c r="C75" s="9" t="s">
        <v>217</v>
      </c>
      <c r="D75" s="9">
        <v>2750</v>
      </c>
      <c r="E75" s="10">
        <v>44530.227500000001</v>
      </c>
      <c r="F75" s="10">
        <v>6.35481329181437</v>
      </c>
    </row>
    <row r="76" spans="1:6" x14ac:dyDescent="0.2">
      <c r="A76" s="9" t="s">
        <v>218</v>
      </c>
      <c r="B76" s="10" t="s">
        <v>860</v>
      </c>
      <c r="C76" s="9" t="s">
        <v>188</v>
      </c>
      <c r="D76" s="9">
        <v>300</v>
      </c>
      <c r="E76" s="10">
        <v>30155.22</v>
      </c>
      <c r="F76" s="10">
        <v>4.3033867921197198</v>
      </c>
    </row>
    <row r="77" spans="1:6" x14ac:dyDescent="0.2">
      <c r="A77" s="9" t="s">
        <v>219</v>
      </c>
      <c r="B77" s="10" t="s">
        <v>1233</v>
      </c>
      <c r="C77" s="9" t="s">
        <v>99</v>
      </c>
      <c r="D77" s="9">
        <v>2795</v>
      </c>
      <c r="E77" s="10">
        <v>27557.721750000001</v>
      </c>
      <c r="F77" s="10">
        <v>3.9327033860094698</v>
      </c>
    </row>
    <row r="78" spans="1:6" x14ac:dyDescent="0.2">
      <c r="A78" s="9" t="s">
        <v>183</v>
      </c>
      <c r="B78" s="10" t="s">
        <v>874</v>
      </c>
      <c r="C78" s="9" t="s">
        <v>184</v>
      </c>
      <c r="D78" s="9">
        <v>230</v>
      </c>
      <c r="E78" s="10">
        <v>22963.728999999999</v>
      </c>
      <c r="F78" s="10">
        <v>3.2771045303737401</v>
      </c>
    </row>
    <row r="79" spans="1:6" x14ac:dyDescent="0.2">
      <c r="A79" s="9" t="s">
        <v>185</v>
      </c>
      <c r="B79" s="10" t="s">
        <v>1276</v>
      </c>
      <c r="C79" s="9" t="s">
        <v>186</v>
      </c>
      <c r="D79" s="9">
        <v>1400</v>
      </c>
      <c r="E79" s="10">
        <v>13829.255999999999</v>
      </c>
      <c r="F79" s="10">
        <v>1.9735434732441799</v>
      </c>
    </row>
    <row r="80" spans="1:6" x14ac:dyDescent="0.2">
      <c r="A80" s="9" t="s">
        <v>187</v>
      </c>
      <c r="B80" s="10" t="s">
        <v>1110</v>
      </c>
      <c r="C80" s="9" t="s">
        <v>188</v>
      </c>
      <c r="D80" s="9">
        <v>1360</v>
      </c>
      <c r="E80" s="10">
        <v>13318.9424</v>
      </c>
      <c r="F80" s="10">
        <v>1.9007177135223501</v>
      </c>
    </row>
    <row r="81" spans="1:6" x14ac:dyDescent="0.2">
      <c r="A81" s="9" t="s">
        <v>189</v>
      </c>
      <c r="B81" s="10" t="s">
        <v>861</v>
      </c>
      <c r="C81" s="9" t="s">
        <v>188</v>
      </c>
      <c r="D81" s="9">
        <v>1200</v>
      </c>
      <c r="E81" s="10">
        <v>11910.444</v>
      </c>
      <c r="F81" s="10">
        <v>1.6997139267391099</v>
      </c>
    </row>
    <row r="82" spans="1:6" x14ac:dyDescent="0.2">
      <c r="A82" s="9" t="s">
        <v>190</v>
      </c>
      <c r="B82" s="10" t="s">
        <v>1112</v>
      </c>
      <c r="C82" s="9" t="s">
        <v>147</v>
      </c>
      <c r="D82" s="9">
        <v>1190</v>
      </c>
      <c r="E82" s="10">
        <v>11503.5753</v>
      </c>
      <c r="F82" s="10">
        <v>1.64165056690598</v>
      </c>
    </row>
    <row r="83" spans="1:6" x14ac:dyDescent="0.2">
      <c r="A83" s="9" t="s">
        <v>191</v>
      </c>
      <c r="B83" s="10" t="s">
        <v>1239</v>
      </c>
      <c r="C83" s="9" t="s">
        <v>192</v>
      </c>
      <c r="D83" s="9">
        <v>1000</v>
      </c>
      <c r="E83" s="10">
        <v>9811.86</v>
      </c>
      <c r="F83" s="10">
        <v>1.40022950355288</v>
      </c>
    </row>
    <row r="84" spans="1:6" x14ac:dyDescent="0.2">
      <c r="A84" s="9" t="s">
        <v>193</v>
      </c>
      <c r="B84" s="10" t="s">
        <v>1016</v>
      </c>
      <c r="C84" s="9" t="s">
        <v>95</v>
      </c>
      <c r="D84" s="9">
        <v>9000</v>
      </c>
      <c r="E84" s="10">
        <v>9137.7630000000008</v>
      </c>
      <c r="F84" s="10">
        <v>1.3040305659756499</v>
      </c>
    </row>
    <row r="85" spans="1:6" x14ac:dyDescent="0.2">
      <c r="A85" s="9" t="s">
        <v>194</v>
      </c>
      <c r="B85" s="10" t="s">
        <v>1115</v>
      </c>
      <c r="C85" s="9" t="s">
        <v>188</v>
      </c>
      <c r="D85" s="9">
        <v>900</v>
      </c>
      <c r="E85" s="10">
        <v>8942.1839999999993</v>
      </c>
      <c r="F85" s="10">
        <v>1.2761199062153901</v>
      </c>
    </row>
    <row r="86" spans="1:6" x14ac:dyDescent="0.2">
      <c r="A86" s="9" t="s">
        <v>220</v>
      </c>
      <c r="B86" s="10" t="s">
        <v>1229</v>
      </c>
      <c r="C86" s="9" t="s">
        <v>95</v>
      </c>
      <c r="D86" s="9">
        <v>1000</v>
      </c>
      <c r="E86" s="10">
        <v>8739.16</v>
      </c>
      <c r="F86" s="10">
        <v>1.2471467864675201</v>
      </c>
    </row>
    <row r="87" spans="1:6" x14ac:dyDescent="0.2">
      <c r="A87" s="9" t="s">
        <v>221</v>
      </c>
      <c r="B87" s="10" t="s">
        <v>1149</v>
      </c>
      <c r="C87" s="9" t="s">
        <v>147</v>
      </c>
      <c r="D87" s="9">
        <v>700</v>
      </c>
      <c r="E87" s="10">
        <v>8289.7639999999992</v>
      </c>
      <c r="F87" s="10">
        <v>1.1830144468317401</v>
      </c>
    </row>
    <row r="88" spans="1:6" x14ac:dyDescent="0.2">
      <c r="A88" s="9" t="s">
        <v>195</v>
      </c>
      <c r="B88" s="10" t="s">
        <v>1240</v>
      </c>
      <c r="C88" s="9" t="s">
        <v>192</v>
      </c>
      <c r="D88" s="9">
        <v>750</v>
      </c>
      <c r="E88" s="10">
        <v>7502.4375</v>
      </c>
      <c r="F88" s="10">
        <v>1.0706567700784</v>
      </c>
    </row>
    <row r="89" spans="1:6" x14ac:dyDescent="0.2">
      <c r="A89" s="9" t="s">
        <v>196</v>
      </c>
      <c r="B89" s="10" t="s">
        <v>1241</v>
      </c>
      <c r="C89" s="9" t="s">
        <v>192</v>
      </c>
      <c r="D89" s="9">
        <v>750</v>
      </c>
      <c r="E89" s="10">
        <v>7459.9949999999999</v>
      </c>
      <c r="F89" s="10">
        <v>1.0645998919019399</v>
      </c>
    </row>
    <row r="90" spans="1:6" x14ac:dyDescent="0.2">
      <c r="A90" s="9" t="s">
        <v>197</v>
      </c>
      <c r="B90" s="10" t="s">
        <v>1242</v>
      </c>
      <c r="C90" s="9" t="s">
        <v>192</v>
      </c>
      <c r="D90" s="9">
        <v>644</v>
      </c>
      <c r="E90" s="10">
        <v>6414.0210399999996</v>
      </c>
      <c r="F90" s="10">
        <v>0.91533119068320501</v>
      </c>
    </row>
    <row r="91" spans="1:6" x14ac:dyDescent="0.2">
      <c r="A91" s="9" t="s">
        <v>198</v>
      </c>
      <c r="B91" s="10" t="s">
        <v>873</v>
      </c>
      <c r="C91" s="9" t="s">
        <v>95</v>
      </c>
      <c r="D91" s="9">
        <v>580</v>
      </c>
      <c r="E91" s="10">
        <v>5629.9903999999997</v>
      </c>
      <c r="F91" s="10">
        <v>0.80344385904400095</v>
      </c>
    </row>
    <row r="92" spans="1:6" x14ac:dyDescent="0.2">
      <c r="A92" s="9" t="s">
        <v>222</v>
      </c>
      <c r="B92" s="10" t="s">
        <v>1287</v>
      </c>
      <c r="C92" s="9" t="s">
        <v>217</v>
      </c>
      <c r="D92" s="9">
        <v>580</v>
      </c>
      <c r="E92" s="10">
        <v>5612.8166000000001</v>
      </c>
      <c r="F92" s="10">
        <v>0.80099302286736196</v>
      </c>
    </row>
    <row r="93" spans="1:6" x14ac:dyDescent="0.2">
      <c r="A93" s="9" t="s">
        <v>223</v>
      </c>
      <c r="B93" s="10" t="s">
        <v>1126</v>
      </c>
      <c r="C93" s="9" t="s">
        <v>186</v>
      </c>
      <c r="D93" s="9">
        <v>37</v>
      </c>
      <c r="E93" s="10">
        <v>5406.8211000000001</v>
      </c>
      <c r="F93" s="10">
        <v>0.77159584672551695</v>
      </c>
    </row>
    <row r="94" spans="1:6" x14ac:dyDescent="0.2">
      <c r="A94" s="9" t="s">
        <v>199</v>
      </c>
      <c r="B94" s="10" t="s">
        <v>1243</v>
      </c>
      <c r="C94" s="9" t="s">
        <v>813</v>
      </c>
      <c r="D94" s="9">
        <v>500</v>
      </c>
      <c r="E94" s="10">
        <v>5114.6949999999997</v>
      </c>
      <c r="F94" s="10">
        <v>0.72990715732535805</v>
      </c>
    </row>
    <row r="95" spans="1:6" x14ac:dyDescent="0.2">
      <c r="A95" s="9" t="s">
        <v>224</v>
      </c>
      <c r="B95" s="10" t="s">
        <v>1114</v>
      </c>
      <c r="C95" s="9" t="s">
        <v>186</v>
      </c>
      <c r="D95" s="9">
        <v>34</v>
      </c>
      <c r="E95" s="10">
        <v>5008.9038</v>
      </c>
      <c r="F95" s="10">
        <v>0.71480992199421201</v>
      </c>
    </row>
    <row r="96" spans="1:6" x14ac:dyDescent="0.2">
      <c r="A96" s="9" t="s">
        <v>200</v>
      </c>
      <c r="B96" s="10" t="s">
        <v>1232</v>
      </c>
      <c r="C96" s="9" t="s">
        <v>95</v>
      </c>
      <c r="D96" s="9">
        <v>422</v>
      </c>
      <c r="E96" s="10">
        <v>4195.8109599999998</v>
      </c>
      <c r="F96" s="10">
        <v>0.59877518610360603</v>
      </c>
    </row>
    <row r="97" spans="1:6" x14ac:dyDescent="0.2">
      <c r="A97" s="9" t="s">
        <v>225</v>
      </c>
      <c r="B97" s="10" t="s">
        <v>1015</v>
      </c>
      <c r="C97" s="9" t="s">
        <v>116</v>
      </c>
      <c r="D97" s="9">
        <v>350</v>
      </c>
      <c r="E97" s="10">
        <v>3785.3515000000002</v>
      </c>
      <c r="F97" s="10">
        <v>0.54019939660962801</v>
      </c>
    </row>
    <row r="98" spans="1:6" x14ac:dyDescent="0.2">
      <c r="A98" s="9" t="s">
        <v>201</v>
      </c>
      <c r="B98" s="10" t="s">
        <v>1231</v>
      </c>
      <c r="C98" s="9" t="s">
        <v>192</v>
      </c>
      <c r="D98" s="9">
        <v>370</v>
      </c>
      <c r="E98" s="10">
        <v>3673.8521000000001</v>
      </c>
      <c r="F98" s="10">
        <v>0.52428755629510604</v>
      </c>
    </row>
    <row r="99" spans="1:6" x14ac:dyDescent="0.2">
      <c r="A99" s="9" t="s">
        <v>202</v>
      </c>
      <c r="B99" s="10" t="s">
        <v>1201</v>
      </c>
      <c r="C99" s="9" t="s">
        <v>95</v>
      </c>
      <c r="D99" s="9">
        <v>323</v>
      </c>
      <c r="E99" s="10">
        <v>3219.1181299999998</v>
      </c>
      <c r="F99" s="10">
        <v>0.45939344640546997</v>
      </c>
    </row>
    <row r="100" spans="1:6" x14ac:dyDescent="0.2">
      <c r="A100" s="9" t="s">
        <v>203</v>
      </c>
      <c r="B100" s="10" t="s">
        <v>1144</v>
      </c>
      <c r="C100" s="9" t="s">
        <v>192</v>
      </c>
      <c r="D100" s="9">
        <v>320</v>
      </c>
      <c r="E100" s="10">
        <v>3174.3679999999999</v>
      </c>
      <c r="F100" s="10">
        <v>0.45300725129936098</v>
      </c>
    </row>
    <row r="101" spans="1:6" x14ac:dyDescent="0.2">
      <c r="A101" s="9" t="s">
        <v>204</v>
      </c>
      <c r="B101" s="10" t="s">
        <v>876</v>
      </c>
      <c r="C101" s="9" t="s">
        <v>205</v>
      </c>
      <c r="D101" s="9">
        <v>300</v>
      </c>
      <c r="E101" s="10">
        <v>2946.66</v>
      </c>
      <c r="F101" s="10">
        <v>0.420511530835043</v>
      </c>
    </row>
    <row r="102" spans="1:6" x14ac:dyDescent="0.2">
      <c r="A102" s="9" t="s">
        <v>206</v>
      </c>
      <c r="B102" s="10" t="s">
        <v>1202</v>
      </c>
      <c r="C102" s="9" t="s">
        <v>192</v>
      </c>
      <c r="D102" s="9">
        <v>280</v>
      </c>
      <c r="E102" s="10">
        <v>2795.2988</v>
      </c>
      <c r="F102" s="10">
        <v>0.398911098507924</v>
      </c>
    </row>
    <row r="103" spans="1:6" x14ac:dyDescent="0.2">
      <c r="A103" s="9" t="s">
        <v>207</v>
      </c>
      <c r="B103" s="10" t="s">
        <v>1230</v>
      </c>
      <c r="C103" s="9" t="s">
        <v>105</v>
      </c>
      <c r="D103" s="9">
        <v>2500</v>
      </c>
      <c r="E103" s="10">
        <v>2472.4425000000001</v>
      </c>
      <c r="F103" s="10">
        <v>0.352836968152627</v>
      </c>
    </row>
    <row r="104" spans="1:6" x14ac:dyDescent="0.2">
      <c r="A104" s="9" t="s">
        <v>226</v>
      </c>
      <c r="B104" s="10" t="s">
        <v>864</v>
      </c>
      <c r="C104" s="9" t="s">
        <v>227</v>
      </c>
      <c r="D104" s="9">
        <v>15</v>
      </c>
      <c r="E104" s="10">
        <v>2170.1685000000002</v>
      </c>
      <c r="F104" s="10">
        <v>0.30970009370099999</v>
      </c>
    </row>
    <row r="105" spans="1:6" x14ac:dyDescent="0.2">
      <c r="A105" s="9" t="s">
        <v>208</v>
      </c>
      <c r="B105" s="10" t="s">
        <v>875</v>
      </c>
      <c r="C105" s="9" t="s">
        <v>95</v>
      </c>
      <c r="D105" s="9">
        <v>200</v>
      </c>
      <c r="E105" s="10">
        <v>1986.376</v>
      </c>
      <c r="F105" s="10">
        <v>0.28347146008497398</v>
      </c>
    </row>
    <row r="106" spans="1:6" x14ac:dyDescent="0.2">
      <c r="A106" s="9" t="s">
        <v>228</v>
      </c>
      <c r="B106" s="10" t="s">
        <v>1031</v>
      </c>
      <c r="C106" s="9" t="s">
        <v>192</v>
      </c>
      <c r="D106" s="9">
        <v>200</v>
      </c>
      <c r="E106" s="10">
        <v>1963.7159999999999</v>
      </c>
      <c r="F106" s="10">
        <v>0.28023770006898202</v>
      </c>
    </row>
    <row r="107" spans="1:6" x14ac:dyDescent="0.2">
      <c r="A107" s="9" t="s">
        <v>98</v>
      </c>
      <c r="B107" s="10" t="s">
        <v>1109</v>
      </c>
      <c r="C107" s="9" t="s">
        <v>99</v>
      </c>
      <c r="D107" s="9">
        <v>200</v>
      </c>
      <c r="E107" s="10">
        <v>1937.768</v>
      </c>
      <c r="F107" s="10">
        <v>0.27653471662260298</v>
      </c>
    </row>
    <row r="108" spans="1:6" x14ac:dyDescent="0.2">
      <c r="A108" s="9" t="s">
        <v>103</v>
      </c>
      <c r="B108" s="10" t="s">
        <v>856</v>
      </c>
      <c r="C108" s="9" t="s">
        <v>102</v>
      </c>
      <c r="D108" s="9">
        <v>160</v>
      </c>
      <c r="E108" s="10">
        <v>1741.0064</v>
      </c>
      <c r="F108" s="10">
        <v>0.24845529055188201</v>
      </c>
    </row>
    <row r="109" spans="1:6" x14ac:dyDescent="0.2">
      <c r="A109" s="9" t="s">
        <v>209</v>
      </c>
      <c r="B109" s="10" t="s">
        <v>1137</v>
      </c>
      <c r="C109" s="9" t="s">
        <v>188</v>
      </c>
      <c r="D109" s="9">
        <v>150</v>
      </c>
      <c r="E109" s="10">
        <v>1498.77</v>
      </c>
      <c r="F109" s="10">
        <v>0.21388625327307401</v>
      </c>
    </row>
    <row r="110" spans="1:6" x14ac:dyDescent="0.2">
      <c r="A110" s="9" t="s">
        <v>229</v>
      </c>
      <c r="B110" s="10" t="s">
        <v>1120</v>
      </c>
      <c r="C110" s="9" t="s">
        <v>147</v>
      </c>
      <c r="D110" s="9">
        <v>100</v>
      </c>
      <c r="E110" s="10">
        <v>1255.0519999999999</v>
      </c>
      <c r="F110" s="10">
        <v>0.17910578003488101</v>
      </c>
    </row>
    <row r="111" spans="1:6" x14ac:dyDescent="0.2">
      <c r="A111" s="9" t="s">
        <v>210</v>
      </c>
      <c r="B111" s="10" t="s">
        <v>872</v>
      </c>
      <c r="C111" s="9" t="s">
        <v>95</v>
      </c>
      <c r="D111" s="9">
        <v>130</v>
      </c>
      <c r="E111" s="10">
        <v>1251.8688</v>
      </c>
      <c r="F111" s="10">
        <v>0.178651512387798</v>
      </c>
    </row>
    <row r="112" spans="1:6" x14ac:dyDescent="0.2">
      <c r="A112" s="9" t="s">
        <v>211</v>
      </c>
      <c r="B112" s="10" t="s">
        <v>866</v>
      </c>
      <c r="C112" s="9" t="s">
        <v>68</v>
      </c>
      <c r="D112" s="9">
        <v>120</v>
      </c>
      <c r="E112" s="10">
        <v>1157.4204</v>
      </c>
      <c r="F112" s="10">
        <v>0.165172983725203</v>
      </c>
    </row>
    <row r="113" spans="1:11" x14ac:dyDescent="0.2">
      <c r="A113" s="9" t="s">
        <v>212</v>
      </c>
      <c r="B113" s="10" t="s">
        <v>1228</v>
      </c>
      <c r="C113" s="9" t="s">
        <v>184</v>
      </c>
      <c r="D113" s="9">
        <v>110</v>
      </c>
      <c r="E113" s="10">
        <v>1051.5879</v>
      </c>
      <c r="F113" s="10">
        <v>0.150069854559606</v>
      </c>
    </row>
    <row r="114" spans="1:11" x14ac:dyDescent="0.2">
      <c r="A114" s="9" t="s">
        <v>213</v>
      </c>
      <c r="B114" s="10" t="s">
        <v>1122</v>
      </c>
      <c r="C114" s="9" t="s">
        <v>813</v>
      </c>
      <c r="D114" s="9">
        <v>90</v>
      </c>
      <c r="E114" s="10">
        <v>920.64509999999996</v>
      </c>
      <c r="F114" s="10">
        <v>0.131383288318564</v>
      </c>
    </row>
    <row r="115" spans="1:11" x14ac:dyDescent="0.2">
      <c r="A115" s="9" t="s">
        <v>214</v>
      </c>
      <c r="B115" s="10" t="s">
        <v>1204</v>
      </c>
      <c r="C115" s="9" t="s">
        <v>95</v>
      </c>
      <c r="D115" s="9">
        <v>338</v>
      </c>
      <c r="E115" s="10">
        <v>566.19700160000002</v>
      </c>
      <c r="F115" s="10">
        <v>8.0800760147769796E-2</v>
      </c>
    </row>
    <row r="116" spans="1:11" x14ac:dyDescent="0.2">
      <c r="A116" s="9" t="s">
        <v>215</v>
      </c>
      <c r="B116" s="10" t="s">
        <v>853</v>
      </c>
      <c r="C116" s="9" t="s">
        <v>184</v>
      </c>
      <c r="D116" s="9">
        <v>50</v>
      </c>
      <c r="E116" s="10">
        <v>479.35250000000002</v>
      </c>
      <c r="F116" s="10">
        <v>6.8407367522756293E-2</v>
      </c>
    </row>
    <row r="117" spans="1:11" x14ac:dyDescent="0.2">
      <c r="A117" s="8" t="s">
        <v>28</v>
      </c>
      <c r="B117" s="9"/>
      <c r="C117" s="9"/>
      <c r="D117" s="9"/>
      <c r="E117" s="11">
        <f>SUM(E75:E116)</f>
        <v>313082.35798159998</v>
      </c>
      <c r="F117" s="11">
        <f>SUM(F75:F116)</f>
        <v>44.679312045599964</v>
      </c>
      <c r="I117" s="33"/>
      <c r="J117" s="2"/>
      <c r="K117" s="33"/>
    </row>
    <row r="118" spans="1:11" x14ac:dyDescent="0.2">
      <c r="A118" s="9"/>
      <c r="B118" s="9"/>
      <c r="C118" s="9"/>
      <c r="D118" s="9"/>
      <c r="E118" s="10"/>
      <c r="F118" s="10"/>
    </row>
    <row r="119" spans="1:11" x14ac:dyDescent="0.2">
      <c r="A119" s="8" t="s">
        <v>33</v>
      </c>
      <c r="B119" s="9"/>
      <c r="C119" s="9"/>
      <c r="D119" s="9"/>
      <c r="E119" s="10"/>
      <c r="F119" s="10"/>
    </row>
    <row r="120" spans="1:11" x14ac:dyDescent="0.2">
      <c r="A120" s="9" t="s">
        <v>230</v>
      </c>
      <c r="B120" s="10" t="s">
        <v>1048</v>
      </c>
      <c r="C120" s="9" t="s">
        <v>32</v>
      </c>
      <c r="D120" s="9">
        <v>40</v>
      </c>
      <c r="E120" s="10">
        <v>195.93799999999999</v>
      </c>
      <c r="F120" s="10">
        <v>2.7961891880555201E-2</v>
      </c>
    </row>
    <row r="121" spans="1:11" x14ac:dyDescent="0.2">
      <c r="A121" s="8" t="s">
        <v>28</v>
      </c>
      <c r="B121" s="9"/>
      <c r="C121" s="9"/>
      <c r="D121" s="9"/>
      <c r="E121" s="11">
        <f>SUM(E120:E120)</f>
        <v>195.93799999999999</v>
      </c>
      <c r="F121" s="11">
        <f>SUM(F120:F120)</f>
        <v>2.7961891880555201E-2</v>
      </c>
      <c r="H121" s="33"/>
      <c r="I121" s="33"/>
      <c r="J121" s="2"/>
      <c r="K121" s="2"/>
    </row>
    <row r="122" spans="1:11" x14ac:dyDescent="0.2">
      <c r="A122" s="9"/>
      <c r="B122" s="9"/>
      <c r="C122" s="9"/>
      <c r="D122" s="9"/>
      <c r="E122" s="10"/>
      <c r="F122" s="10"/>
    </row>
    <row r="123" spans="1:11" x14ac:dyDescent="0.2">
      <c r="A123" s="8" t="s">
        <v>28</v>
      </c>
      <c r="B123" s="9"/>
      <c r="C123" s="9"/>
      <c r="D123" s="9"/>
      <c r="E123" s="11">
        <v>687734.97516160016</v>
      </c>
      <c r="F123" s="11">
        <v>98.145183772136775</v>
      </c>
      <c r="I123" s="33"/>
      <c r="J123" s="2"/>
      <c r="K123" s="2"/>
    </row>
    <row r="124" spans="1:11" x14ac:dyDescent="0.2">
      <c r="A124" s="9"/>
      <c r="B124" s="9"/>
      <c r="C124" s="9"/>
      <c r="D124" s="9"/>
      <c r="E124" s="10"/>
      <c r="F124" s="10"/>
    </row>
    <row r="125" spans="1:11" x14ac:dyDescent="0.2">
      <c r="A125" s="8" t="s">
        <v>35</v>
      </c>
      <c r="B125" s="9"/>
      <c r="C125" s="9"/>
      <c r="D125" s="9"/>
      <c r="E125" s="11">
        <v>12997.291038699999</v>
      </c>
      <c r="F125" s="11">
        <v>1.85</v>
      </c>
      <c r="I125" s="33"/>
      <c r="J125" s="2"/>
      <c r="K125" s="2"/>
    </row>
    <row r="126" spans="1:11" x14ac:dyDescent="0.2">
      <c r="A126" s="9"/>
      <c r="B126" s="9"/>
      <c r="C126" s="9"/>
      <c r="D126" s="9"/>
      <c r="E126" s="10"/>
      <c r="F126" s="10"/>
    </row>
    <row r="127" spans="1:11" x14ac:dyDescent="0.2">
      <c r="A127" s="12" t="s">
        <v>36</v>
      </c>
      <c r="B127" s="6"/>
      <c r="C127" s="6"/>
      <c r="D127" s="6"/>
      <c r="E127" s="13">
        <v>700732.27103870001</v>
      </c>
      <c r="F127" s="13">
        <f xml:space="preserve"> ROUND(SUM(F123:F126),2)</f>
        <v>100</v>
      </c>
      <c r="I127" s="33"/>
      <c r="J127" s="2"/>
      <c r="K127" s="2"/>
    </row>
    <row r="128" spans="1:11" x14ac:dyDescent="0.2">
      <c r="A128" s="1" t="s">
        <v>37</v>
      </c>
      <c r="F128" s="17" t="s">
        <v>111</v>
      </c>
    </row>
    <row r="129" spans="1:4" x14ac:dyDescent="0.2">
      <c r="A129" s="1" t="s">
        <v>812</v>
      </c>
    </row>
    <row r="130" spans="1:4" ht="15" x14ac:dyDescent="0.25">
      <c r="A130"/>
    </row>
    <row r="131" spans="1:4" x14ac:dyDescent="0.2">
      <c r="A131" s="1" t="s">
        <v>38</v>
      </c>
    </row>
    <row r="132" spans="1:4" x14ac:dyDescent="0.2">
      <c r="A132" s="1" t="s">
        <v>39</v>
      </c>
    </row>
    <row r="133" spans="1:4" x14ac:dyDescent="0.2">
      <c r="A133" s="1" t="s">
        <v>807</v>
      </c>
    </row>
    <row r="134" spans="1:4" x14ac:dyDescent="0.2">
      <c r="A134" s="3" t="s">
        <v>710</v>
      </c>
      <c r="D134" s="3">
        <v>11.7584</v>
      </c>
    </row>
    <row r="135" spans="1:4" x14ac:dyDescent="0.2">
      <c r="A135" s="3" t="s">
        <v>709</v>
      </c>
      <c r="D135" s="3">
        <v>18.838699999999999</v>
      </c>
    </row>
    <row r="136" spans="1:4" x14ac:dyDescent="0.2">
      <c r="A136" s="3" t="s">
        <v>706</v>
      </c>
      <c r="D136" s="3">
        <v>11.1143</v>
      </c>
    </row>
    <row r="137" spans="1:4" x14ac:dyDescent="0.2">
      <c r="A137" s="3" t="s">
        <v>705</v>
      </c>
      <c r="D137" s="3">
        <v>18.028600000000001</v>
      </c>
    </row>
    <row r="139" spans="1:4" x14ac:dyDescent="0.2">
      <c r="A139" s="1" t="s">
        <v>41</v>
      </c>
    </row>
    <row r="140" spans="1:4" x14ac:dyDescent="0.2">
      <c r="A140" s="3" t="s">
        <v>710</v>
      </c>
      <c r="D140" s="14">
        <v>11.746700000000001</v>
      </c>
    </row>
    <row r="141" spans="1:4" x14ac:dyDescent="0.2">
      <c r="A141" s="3" t="s">
        <v>709</v>
      </c>
      <c r="D141" s="14">
        <v>19.537400000000002</v>
      </c>
    </row>
    <row r="142" spans="1:4" x14ac:dyDescent="0.2">
      <c r="A142" s="3" t="s">
        <v>706</v>
      </c>
      <c r="D142" s="14">
        <v>11.036300000000001</v>
      </c>
    </row>
    <row r="143" spans="1:4" x14ac:dyDescent="0.2">
      <c r="A143" s="3" t="s">
        <v>705</v>
      </c>
      <c r="D143" s="14">
        <v>18.628900000000002</v>
      </c>
    </row>
    <row r="145" spans="1:5" x14ac:dyDescent="0.2">
      <c r="A145" s="1" t="s">
        <v>46</v>
      </c>
      <c r="D145" s="15"/>
    </row>
    <row r="146" spans="1:5" x14ac:dyDescent="0.2">
      <c r="A146" s="36" t="s">
        <v>761</v>
      </c>
      <c r="B146" s="37"/>
      <c r="C146" s="53" t="s">
        <v>762</v>
      </c>
      <c r="D146" s="54"/>
    </row>
    <row r="147" spans="1:5" x14ac:dyDescent="0.2">
      <c r="A147" s="55"/>
      <c r="B147" s="56"/>
      <c r="C147" s="38" t="s">
        <v>763</v>
      </c>
      <c r="D147" s="38" t="s">
        <v>764</v>
      </c>
    </row>
    <row r="148" spans="1:5" x14ac:dyDescent="0.2">
      <c r="A148" s="39" t="s">
        <v>706</v>
      </c>
      <c r="B148" s="40"/>
      <c r="C148" s="41">
        <v>0.31694198800000001</v>
      </c>
      <c r="D148" s="41">
        <v>0.29348986040000002</v>
      </c>
    </row>
    <row r="149" spans="1:5" x14ac:dyDescent="0.2">
      <c r="A149" s="39" t="s">
        <v>710</v>
      </c>
      <c r="B149" s="40"/>
      <c r="C149" s="41">
        <v>0.31694198800000001</v>
      </c>
      <c r="D149" s="41">
        <v>0.29348986040000002</v>
      </c>
    </row>
    <row r="151" spans="1:5" x14ac:dyDescent="0.2">
      <c r="A151" s="1" t="s">
        <v>48</v>
      </c>
      <c r="D151" s="33">
        <v>3.3110376222642284</v>
      </c>
      <c r="E151" s="2" t="s">
        <v>759</v>
      </c>
    </row>
  </sheetData>
  <sortState ref="A75:F116">
    <sortCondition descending="1" ref="E75:E116"/>
  </sortState>
  <mergeCells count="3">
    <mergeCell ref="A1:F1"/>
    <mergeCell ref="C146:D146"/>
    <mergeCell ref="A147:B14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showGridLines="0" workbookViewId="0">
      <selection sqref="A1:F1"/>
    </sheetView>
  </sheetViews>
  <sheetFormatPr defaultRowHeight="11.25" x14ac:dyDescent="0.2"/>
  <cols>
    <col min="1" max="1" width="38.7109375" style="3" customWidth="1"/>
    <col min="2" max="2" width="56" style="3" bestFit="1" customWidth="1"/>
    <col min="3" max="3" width="12.5703125" style="3" bestFit="1" customWidth="1"/>
    <col min="4" max="4" width="7.7109375" style="3" bestFit="1" customWidth="1"/>
    <col min="5" max="5" width="23" style="2" bestFit="1" customWidth="1"/>
    <col min="6" max="6" width="15.5703125" style="2" bestFit="1" customWidth="1"/>
    <col min="7" max="10" width="9.140625" style="3"/>
    <col min="11" max="11" width="14.42578125" style="3" bestFit="1" customWidth="1"/>
    <col min="12" max="16384" width="9.140625" style="3"/>
  </cols>
  <sheetData>
    <row r="1" spans="1:6" ht="15" customHeight="1" x14ac:dyDescent="0.2">
      <c r="A1" s="52" t="s">
        <v>113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50</v>
      </c>
      <c r="B8" s="10" t="s">
        <v>879</v>
      </c>
      <c r="C8" s="9" t="s">
        <v>9</v>
      </c>
      <c r="D8" s="9">
        <v>680</v>
      </c>
      <c r="E8" s="10">
        <v>6960.2352000000001</v>
      </c>
      <c r="F8" s="10">
        <v>8.7505993103372699</v>
      </c>
    </row>
    <row r="9" spans="1:6" x14ac:dyDescent="0.2">
      <c r="A9" s="9" t="s">
        <v>51</v>
      </c>
      <c r="B9" s="10" t="s">
        <v>1258</v>
      </c>
      <c r="C9" s="9" t="s">
        <v>52</v>
      </c>
      <c r="D9" s="9">
        <v>550</v>
      </c>
      <c r="E9" s="10">
        <v>5354.8384999999998</v>
      </c>
      <c r="F9" s="10">
        <v>6.7322503821519497</v>
      </c>
    </row>
    <row r="10" spans="1:6" x14ac:dyDescent="0.2">
      <c r="A10" s="9" t="s">
        <v>53</v>
      </c>
      <c r="B10" s="10" t="s">
        <v>821</v>
      </c>
      <c r="C10" s="9" t="s">
        <v>19</v>
      </c>
      <c r="D10" s="9">
        <v>430</v>
      </c>
      <c r="E10" s="10">
        <v>4070.1520999999998</v>
      </c>
      <c r="F10" s="10">
        <v>5.1171072723559403</v>
      </c>
    </row>
    <row r="11" spans="1:6" x14ac:dyDescent="0.2">
      <c r="A11" s="9" t="s">
        <v>54</v>
      </c>
      <c r="B11" s="10" t="s">
        <v>851</v>
      </c>
      <c r="C11" s="9" t="s">
        <v>9</v>
      </c>
      <c r="D11" s="9">
        <v>420</v>
      </c>
      <c r="E11" s="10">
        <v>4054.9236000000001</v>
      </c>
      <c r="F11" s="10">
        <v>5.0979615829117897</v>
      </c>
    </row>
    <row r="12" spans="1:6" x14ac:dyDescent="0.2">
      <c r="A12" s="9" t="s">
        <v>18</v>
      </c>
      <c r="B12" s="10" t="s">
        <v>1238</v>
      </c>
      <c r="C12" s="9" t="s">
        <v>19</v>
      </c>
      <c r="D12" s="9">
        <v>350</v>
      </c>
      <c r="E12" s="10">
        <v>3368.6064999999999</v>
      </c>
      <c r="F12" s="10">
        <v>4.2351048303220598</v>
      </c>
    </row>
    <row r="13" spans="1:6" x14ac:dyDescent="0.2">
      <c r="A13" s="9" t="s">
        <v>55</v>
      </c>
      <c r="B13" s="10" t="s">
        <v>888</v>
      </c>
      <c r="C13" s="9" t="s">
        <v>9</v>
      </c>
      <c r="D13" s="9">
        <v>337</v>
      </c>
      <c r="E13" s="10">
        <v>3255.9120200000002</v>
      </c>
      <c r="F13" s="10">
        <v>4.0934222275607599</v>
      </c>
    </row>
    <row r="14" spans="1:6" x14ac:dyDescent="0.2">
      <c r="A14" s="9" t="s">
        <v>56</v>
      </c>
      <c r="B14" s="10" t="s">
        <v>1244</v>
      </c>
      <c r="C14" s="9" t="s">
        <v>52</v>
      </c>
      <c r="D14" s="9">
        <v>300</v>
      </c>
      <c r="E14" s="10">
        <v>2881.3589999999999</v>
      </c>
      <c r="F14" s="10">
        <v>3.6225238592848301</v>
      </c>
    </row>
    <row r="15" spans="1:6" x14ac:dyDescent="0.2">
      <c r="A15" s="9" t="s">
        <v>57</v>
      </c>
      <c r="B15" s="10" t="s">
        <v>1245</v>
      </c>
      <c r="C15" s="9" t="s">
        <v>9</v>
      </c>
      <c r="D15" s="9">
        <v>150</v>
      </c>
      <c r="E15" s="10">
        <v>2181.7545</v>
      </c>
      <c r="F15" s="10">
        <v>2.7429618216098799</v>
      </c>
    </row>
    <row r="16" spans="1:6" x14ac:dyDescent="0.2">
      <c r="A16" s="9" t="s">
        <v>58</v>
      </c>
      <c r="B16" s="10" t="s">
        <v>886</v>
      </c>
      <c r="C16" s="9" t="s">
        <v>16</v>
      </c>
      <c r="D16" s="9">
        <v>219</v>
      </c>
      <c r="E16" s="10">
        <v>2171.7244500000002</v>
      </c>
      <c r="F16" s="10">
        <v>2.7303517666202701</v>
      </c>
    </row>
    <row r="17" spans="1:6" x14ac:dyDescent="0.2">
      <c r="A17" s="9" t="s">
        <v>59</v>
      </c>
      <c r="B17" s="10" t="s">
        <v>1246</v>
      </c>
      <c r="C17" s="9" t="s">
        <v>9</v>
      </c>
      <c r="D17" s="9">
        <v>200</v>
      </c>
      <c r="E17" s="10">
        <v>1988.98</v>
      </c>
      <c r="F17" s="10">
        <v>2.50060041308297</v>
      </c>
    </row>
    <row r="18" spans="1:6" x14ac:dyDescent="0.2">
      <c r="A18" s="9" t="s">
        <v>60</v>
      </c>
      <c r="B18" s="10" t="s">
        <v>890</v>
      </c>
      <c r="C18" s="9" t="s">
        <v>9</v>
      </c>
      <c r="D18" s="9">
        <v>192</v>
      </c>
      <c r="E18" s="10">
        <v>1880.76864</v>
      </c>
      <c r="F18" s="10">
        <v>2.36455411220701</v>
      </c>
    </row>
    <row r="19" spans="1:6" x14ac:dyDescent="0.2">
      <c r="A19" s="9" t="s">
        <v>61</v>
      </c>
      <c r="B19" s="10" t="s">
        <v>908</v>
      </c>
      <c r="C19" s="9" t="s">
        <v>16</v>
      </c>
      <c r="D19" s="9">
        <v>178</v>
      </c>
      <c r="E19" s="10">
        <v>1818.44444</v>
      </c>
      <c r="F19" s="10">
        <v>2.2861984121672601</v>
      </c>
    </row>
    <row r="20" spans="1:6" x14ac:dyDescent="0.2">
      <c r="A20" s="9" t="s">
        <v>62</v>
      </c>
      <c r="B20" s="10" t="s">
        <v>1247</v>
      </c>
      <c r="C20" s="9" t="s">
        <v>63</v>
      </c>
      <c r="D20" s="9">
        <v>150</v>
      </c>
      <c r="E20" s="10">
        <v>1494.0225</v>
      </c>
      <c r="F20" s="10">
        <v>1.8783262177876401</v>
      </c>
    </row>
    <row r="21" spans="1:6" x14ac:dyDescent="0.2">
      <c r="A21" s="9" t="s">
        <v>64</v>
      </c>
      <c r="B21" s="10" t="s">
        <v>881</v>
      </c>
      <c r="C21" s="9" t="s">
        <v>9</v>
      </c>
      <c r="D21" s="9">
        <v>150</v>
      </c>
      <c r="E21" s="10">
        <v>1492.3005000000001</v>
      </c>
      <c r="F21" s="10">
        <v>1.87616127198057</v>
      </c>
    </row>
    <row r="22" spans="1:6" x14ac:dyDescent="0.2">
      <c r="A22" s="9" t="s">
        <v>65</v>
      </c>
      <c r="B22" s="10" t="s">
        <v>1248</v>
      </c>
      <c r="C22" s="9" t="s">
        <v>9</v>
      </c>
      <c r="D22" s="9">
        <v>15</v>
      </c>
      <c r="E22" s="10">
        <v>1473.21</v>
      </c>
      <c r="F22" s="10">
        <v>1.8521601698146599</v>
      </c>
    </row>
    <row r="23" spans="1:6" x14ac:dyDescent="0.2">
      <c r="A23" s="9" t="s">
        <v>66</v>
      </c>
      <c r="B23" s="10" t="s">
        <v>905</v>
      </c>
      <c r="C23" s="9" t="s">
        <v>9</v>
      </c>
      <c r="D23" s="9">
        <v>138</v>
      </c>
      <c r="E23" s="10">
        <v>1367.52756</v>
      </c>
      <c r="F23" s="10">
        <v>1.7192932967844601</v>
      </c>
    </row>
    <row r="24" spans="1:6" x14ac:dyDescent="0.2">
      <c r="A24" s="9" t="s">
        <v>67</v>
      </c>
      <c r="B24" s="10" t="s">
        <v>1078</v>
      </c>
      <c r="C24" s="9" t="s">
        <v>68</v>
      </c>
      <c r="D24" s="9">
        <v>100</v>
      </c>
      <c r="E24" s="10">
        <v>1000.3680000000001</v>
      </c>
      <c r="F24" s="10">
        <v>1.2576901899641999</v>
      </c>
    </row>
    <row r="25" spans="1:6" x14ac:dyDescent="0.2">
      <c r="A25" s="9" t="s">
        <v>69</v>
      </c>
      <c r="B25" s="10" t="s">
        <v>1249</v>
      </c>
      <c r="C25" s="9" t="s">
        <v>9</v>
      </c>
      <c r="D25" s="9">
        <v>100</v>
      </c>
      <c r="E25" s="10">
        <v>991.86900000000003</v>
      </c>
      <c r="F25" s="10">
        <v>1.2470050131847401</v>
      </c>
    </row>
    <row r="26" spans="1:6" x14ac:dyDescent="0.2">
      <c r="A26" s="9" t="s">
        <v>70</v>
      </c>
      <c r="B26" s="10" t="s">
        <v>1250</v>
      </c>
      <c r="C26" s="9" t="s">
        <v>19</v>
      </c>
      <c r="D26" s="9">
        <v>100</v>
      </c>
      <c r="E26" s="10">
        <v>949.79100000000005</v>
      </c>
      <c r="F26" s="10">
        <v>1.1941033931675999</v>
      </c>
    </row>
    <row r="27" spans="1:6" x14ac:dyDescent="0.2">
      <c r="A27" s="9" t="s">
        <v>71</v>
      </c>
      <c r="B27" s="10" t="s">
        <v>830</v>
      </c>
      <c r="C27" s="9" t="s">
        <v>68</v>
      </c>
      <c r="D27" s="9">
        <v>100</v>
      </c>
      <c r="E27" s="10">
        <v>945.98599999999999</v>
      </c>
      <c r="F27" s="10">
        <v>1.1893196424150601</v>
      </c>
    </row>
    <row r="28" spans="1:6" x14ac:dyDescent="0.2">
      <c r="A28" s="9" t="s">
        <v>72</v>
      </c>
      <c r="B28" s="10" t="s">
        <v>992</v>
      </c>
      <c r="C28" s="9" t="s">
        <v>25</v>
      </c>
      <c r="D28" s="9">
        <v>70</v>
      </c>
      <c r="E28" s="10">
        <v>713.95240000000001</v>
      </c>
      <c r="F28" s="10">
        <v>0.89760061255597201</v>
      </c>
    </row>
    <row r="29" spans="1:6" x14ac:dyDescent="0.2">
      <c r="A29" s="9" t="s">
        <v>73</v>
      </c>
      <c r="B29" s="10" t="s">
        <v>887</v>
      </c>
      <c r="C29" s="9" t="s">
        <v>9</v>
      </c>
      <c r="D29" s="9">
        <v>55</v>
      </c>
      <c r="E29" s="10">
        <v>544.69029999999998</v>
      </c>
      <c r="F29" s="10">
        <v>0.68479964061091003</v>
      </c>
    </row>
    <row r="30" spans="1:6" x14ac:dyDescent="0.2">
      <c r="A30" s="9" t="s">
        <v>74</v>
      </c>
      <c r="B30" s="10" t="s">
        <v>969</v>
      </c>
      <c r="C30" s="9" t="s">
        <v>9</v>
      </c>
      <c r="D30" s="9">
        <v>55</v>
      </c>
      <c r="E30" s="10">
        <v>538.58695</v>
      </c>
      <c r="F30" s="10">
        <v>0.67712634096426205</v>
      </c>
    </row>
    <row r="31" spans="1:6" x14ac:dyDescent="0.2">
      <c r="A31" s="9" t="s">
        <v>75</v>
      </c>
      <c r="B31" s="10" t="s">
        <v>1288</v>
      </c>
      <c r="C31" s="9" t="s">
        <v>9</v>
      </c>
      <c r="D31" s="9">
        <v>50</v>
      </c>
      <c r="E31" s="10">
        <v>501.28750000000002</v>
      </c>
      <c r="F31" s="10">
        <v>0.63023244556170999</v>
      </c>
    </row>
    <row r="32" spans="1:6" x14ac:dyDescent="0.2">
      <c r="A32" s="9" t="s">
        <v>15</v>
      </c>
      <c r="B32" s="10" t="s">
        <v>1251</v>
      </c>
      <c r="C32" s="9" t="s">
        <v>16</v>
      </c>
      <c r="D32" s="9">
        <v>50</v>
      </c>
      <c r="E32" s="10">
        <v>500.12200000000001</v>
      </c>
      <c r="F32" s="10">
        <v>0.62876714687522295</v>
      </c>
    </row>
    <row r="33" spans="1:6" x14ac:dyDescent="0.2">
      <c r="A33" s="9" t="s">
        <v>17</v>
      </c>
      <c r="B33" s="10" t="s">
        <v>1252</v>
      </c>
      <c r="C33" s="9" t="s">
        <v>16</v>
      </c>
      <c r="D33" s="9">
        <v>500</v>
      </c>
      <c r="E33" s="10">
        <v>498.96550000000002</v>
      </c>
      <c r="F33" s="10">
        <v>0.62731316323650899</v>
      </c>
    </row>
    <row r="34" spans="1:6" x14ac:dyDescent="0.2">
      <c r="A34" s="9" t="s">
        <v>8</v>
      </c>
      <c r="B34" s="10" t="s">
        <v>1253</v>
      </c>
      <c r="C34" s="9" t="s">
        <v>9</v>
      </c>
      <c r="D34" s="9">
        <v>50</v>
      </c>
      <c r="E34" s="10">
        <v>473.84500000000003</v>
      </c>
      <c r="F34" s="10">
        <v>0.59573097906328898</v>
      </c>
    </row>
    <row r="35" spans="1:6" x14ac:dyDescent="0.2">
      <c r="A35" s="9" t="s">
        <v>76</v>
      </c>
      <c r="B35" s="10" t="s">
        <v>963</v>
      </c>
      <c r="C35" s="9" t="s">
        <v>9</v>
      </c>
      <c r="D35" s="9">
        <v>47</v>
      </c>
      <c r="E35" s="10">
        <v>466.50601999999998</v>
      </c>
      <c r="F35" s="10">
        <v>0.58650421136345898</v>
      </c>
    </row>
    <row r="36" spans="1:6" x14ac:dyDescent="0.2">
      <c r="A36" s="9" t="s">
        <v>77</v>
      </c>
      <c r="B36" s="10" t="s">
        <v>967</v>
      </c>
      <c r="C36" s="9" t="s">
        <v>9</v>
      </c>
      <c r="D36" s="9">
        <v>46</v>
      </c>
      <c r="E36" s="10">
        <v>450.36529999999999</v>
      </c>
      <c r="F36" s="10">
        <v>0.56621165382167504</v>
      </c>
    </row>
    <row r="37" spans="1:6" x14ac:dyDescent="0.2">
      <c r="A37" s="9" t="s">
        <v>11</v>
      </c>
      <c r="B37" s="10" t="s">
        <v>1008</v>
      </c>
      <c r="C37" s="9" t="s">
        <v>12</v>
      </c>
      <c r="D37" s="9">
        <v>40</v>
      </c>
      <c r="E37" s="10">
        <v>398.4744</v>
      </c>
      <c r="F37" s="10">
        <v>0.50097298577310401</v>
      </c>
    </row>
    <row r="38" spans="1:6" x14ac:dyDescent="0.2">
      <c r="A38" s="9" t="s">
        <v>78</v>
      </c>
      <c r="B38" s="10" t="s">
        <v>961</v>
      </c>
      <c r="C38" s="9" t="s">
        <v>9</v>
      </c>
      <c r="D38" s="9">
        <v>37</v>
      </c>
      <c r="E38" s="10">
        <v>367.29937000000001</v>
      </c>
      <c r="F38" s="10">
        <v>0.46177887980126198</v>
      </c>
    </row>
    <row r="39" spans="1:6" x14ac:dyDescent="0.2">
      <c r="A39" s="9" t="s">
        <v>10</v>
      </c>
      <c r="B39" s="10" t="s">
        <v>882</v>
      </c>
      <c r="C39" s="9" t="s">
        <v>9</v>
      </c>
      <c r="D39" s="9">
        <v>30</v>
      </c>
      <c r="E39" s="10">
        <v>288.61770000000001</v>
      </c>
      <c r="F39" s="10">
        <v>0.36285811815254898</v>
      </c>
    </row>
    <row r="40" spans="1:6" x14ac:dyDescent="0.2">
      <c r="A40" s="9" t="s">
        <v>79</v>
      </c>
      <c r="B40" s="10" t="s">
        <v>916</v>
      </c>
      <c r="C40" s="9" t="s">
        <v>9</v>
      </c>
      <c r="D40" s="9">
        <v>23</v>
      </c>
      <c r="E40" s="10">
        <v>227.32302999999999</v>
      </c>
      <c r="F40" s="10">
        <v>0.28579677157199801</v>
      </c>
    </row>
    <row r="41" spans="1:6" x14ac:dyDescent="0.2">
      <c r="A41" s="9" t="s">
        <v>26</v>
      </c>
      <c r="B41" s="10" t="s">
        <v>1254</v>
      </c>
      <c r="C41" s="9" t="s">
        <v>9</v>
      </c>
      <c r="D41" s="9">
        <v>20</v>
      </c>
      <c r="E41" s="10">
        <v>200.43100000000001</v>
      </c>
      <c r="F41" s="10">
        <v>0.25198737111214398</v>
      </c>
    </row>
    <row r="42" spans="1:6" x14ac:dyDescent="0.2">
      <c r="A42" s="9" t="s">
        <v>80</v>
      </c>
      <c r="B42" s="10" t="s">
        <v>814</v>
      </c>
      <c r="C42" s="9" t="s">
        <v>9</v>
      </c>
      <c r="D42" s="9">
        <v>20</v>
      </c>
      <c r="E42" s="10">
        <v>195.44300000000001</v>
      </c>
      <c r="F42" s="10">
        <v>0.24571632019134201</v>
      </c>
    </row>
    <row r="43" spans="1:6" x14ac:dyDescent="0.2">
      <c r="A43" s="9" t="s">
        <v>22</v>
      </c>
      <c r="B43" s="10" t="s">
        <v>1166</v>
      </c>
      <c r="C43" s="9" t="s">
        <v>23</v>
      </c>
      <c r="D43" s="9">
        <v>15</v>
      </c>
      <c r="E43" s="10">
        <v>145.68180000000001</v>
      </c>
      <c r="F43" s="10">
        <v>0.18315516961390799</v>
      </c>
    </row>
    <row r="44" spans="1:6" x14ac:dyDescent="0.2">
      <c r="A44" s="9" t="s">
        <v>81</v>
      </c>
      <c r="B44" s="10" t="s">
        <v>930</v>
      </c>
      <c r="C44" s="9" t="s">
        <v>9</v>
      </c>
      <c r="D44" s="9">
        <v>5</v>
      </c>
      <c r="E44" s="10">
        <v>48.768650000000001</v>
      </c>
      <c r="F44" s="10">
        <v>6.1313289392300997E-2</v>
      </c>
    </row>
    <row r="45" spans="1:6" x14ac:dyDescent="0.2">
      <c r="A45" s="9" t="s">
        <v>82</v>
      </c>
      <c r="B45" s="10" t="s">
        <v>900</v>
      </c>
      <c r="C45" s="9" t="s">
        <v>16</v>
      </c>
      <c r="D45" s="9">
        <v>40</v>
      </c>
      <c r="E45" s="10">
        <v>39.79128</v>
      </c>
      <c r="F45" s="10">
        <v>5.0026692679212503E-2</v>
      </c>
    </row>
    <row r="46" spans="1:6" x14ac:dyDescent="0.2">
      <c r="A46" s="9" t="s">
        <v>83</v>
      </c>
      <c r="B46" s="10" t="s">
        <v>895</v>
      </c>
      <c r="C46" s="9" t="s">
        <v>9</v>
      </c>
      <c r="D46" s="9">
        <v>4</v>
      </c>
      <c r="E46" s="10">
        <v>38.553359999999998</v>
      </c>
      <c r="F46" s="10">
        <v>4.8470345574986397E-2</v>
      </c>
    </row>
    <row r="47" spans="1:6" x14ac:dyDescent="0.2">
      <c r="A47" s="9" t="s">
        <v>84</v>
      </c>
      <c r="B47" s="10" t="s">
        <v>921</v>
      </c>
      <c r="C47" s="9" t="s">
        <v>9</v>
      </c>
      <c r="D47" s="9">
        <v>3</v>
      </c>
      <c r="E47" s="10">
        <v>30.71706</v>
      </c>
      <c r="F47" s="10">
        <v>3.8618333479821E-2</v>
      </c>
    </row>
    <row r="48" spans="1:6" x14ac:dyDescent="0.2">
      <c r="A48" s="9" t="s">
        <v>85</v>
      </c>
      <c r="B48" s="10" t="s">
        <v>884</v>
      </c>
      <c r="C48" s="9" t="s">
        <v>86</v>
      </c>
      <c r="D48" s="9">
        <v>3</v>
      </c>
      <c r="E48" s="10">
        <v>29.977260000000001</v>
      </c>
      <c r="F48" s="10">
        <v>3.7688236552954599E-2</v>
      </c>
    </row>
    <row r="49" spans="1:6" x14ac:dyDescent="0.2">
      <c r="A49" s="9" t="s">
        <v>87</v>
      </c>
      <c r="B49" s="10" t="s">
        <v>932</v>
      </c>
      <c r="C49" s="9" t="s">
        <v>9</v>
      </c>
      <c r="D49" s="9">
        <v>2</v>
      </c>
      <c r="E49" s="10">
        <v>19.536480000000001</v>
      </c>
      <c r="F49" s="10">
        <v>2.45618004998478E-2</v>
      </c>
    </row>
    <row r="50" spans="1:6" x14ac:dyDescent="0.2">
      <c r="A50" s="9" t="s">
        <v>88</v>
      </c>
      <c r="B50" s="10" t="s">
        <v>878</v>
      </c>
      <c r="C50" s="9" t="s">
        <v>63</v>
      </c>
      <c r="D50" s="9">
        <v>1</v>
      </c>
      <c r="E50" s="10">
        <v>10.33902</v>
      </c>
      <c r="F50" s="16" t="s">
        <v>110</v>
      </c>
    </row>
    <row r="51" spans="1:6" x14ac:dyDescent="0.2">
      <c r="A51" s="9" t="s">
        <v>89</v>
      </c>
      <c r="B51" s="10" t="s">
        <v>1270</v>
      </c>
      <c r="C51" s="9" t="s">
        <v>9</v>
      </c>
      <c r="D51" s="9">
        <v>1</v>
      </c>
      <c r="E51" s="10">
        <v>9.8466900000000006</v>
      </c>
      <c r="F51" s="16" t="s">
        <v>110</v>
      </c>
    </row>
    <row r="52" spans="1:6" x14ac:dyDescent="0.2">
      <c r="A52" s="9" t="s">
        <v>90</v>
      </c>
      <c r="B52" s="10" t="s">
        <v>931</v>
      </c>
      <c r="C52" s="9" t="s">
        <v>86</v>
      </c>
      <c r="D52" s="9">
        <v>1</v>
      </c>
      <c r="E52" s="10">
        <v>9.7501999999999995</v>
      </c>
      <c r="F52" s="16" t="s">
        <v>110</v>
      </c>
    </row>
    <row r="53" spans="1:6" x14ac:dyDescent="0.2">
      <c r="A53" s="9" t="s">
        <v>91</v>
      </c>
      <c r="B53" s="10" t="s">
        <v>934</v>
      </c>
      <c r="C53" s="9" t="s">
        <v>9</v>
      </c>
      <c r="D53" s="9">
        <v>1</v>
      </c>
      <c r="E53" s="10">
        <v>9.7393699999999992</v>
      </c>
      <c r="F53" s="16" t="s">
        <v>110</v>
      </c>
    </row>
    <row r="54" spans="1:6" x14ac:dyDescent="0.2">
      <c r="A54" s="9" t="s">
        <v>92</v>
      </c>
      <c r="B54" s="10" t="s">
        <v>946</v>
      </c>
      <c r="C54" s="9" t="s">
        <v>9</v>
      </c>
      <c r="D54" s="9">
        <v>1</v>
      </c>
      <c r="E54" s="10">
        <v>9.7235200000000006</v>
      </c>
      <c r="F54" s="16" t="s">
        <v>110</v>
      </c>
    </row>
    <row r="55" spans="1:6" x14ac:dyDescent="0.2">
      <c r="A55" s="8" t="s">
        <v>28</v>
      </c>
      <c r="B55" s="9"/>
      <c r="C55" s="9"/>
      <c r="D55" s="9"/>
      <c r="E55" s="11">
        <f>SUM(E8:E54)</f>
        <v>56471.107669999998</v>
      </c>
      <c r="F55" s="11">
        <f>SUM(F8:F54)</f>
        <v>70.934925694159347</v>
      </c>
    </row>
    <row r="56" spans="1:6" x14ac:dyDescent="0.2">
      <c r="A56" s="9"/>
      <c r="B56" s="9"/>
      <c r="C56" s="9"/>
      <c r="D56" s="9"/>
      <c r="E56" s="10"/>
      <c r="F56" s="10"/>
    </row>
    <row r="57" spans="1:6" x14ac:dyDescent="0.2">
      <c r="A57" s="8" t="s">
        <v>93</v>
      </c>
      <c r="B57" s="9"/>
      <c r="C57" s="9"/>
      <c r="D57" s="9"/>
      <c r="E57" s="10"/>
      <c r="F57" s="10"/>
    </row>
    <row r="58" spans="1:6" x14ac:dyDescent="0.2">
      <c r="A58" s="9" t="s">
        <v>94</v>
      </c>
      <c r="B58" s="10" t="s">
        <v>862</v>
      </c>
      <c r="C58" s="9" t="s">
        <v>95</v>
      </c>
      <c r="D58" s="9">
        <v>370</v>
      </c>
      <c r="E58" s="10">
        <v>3478.6475</v>
      </c>
      <c r="F58" s="10">
        <v>4.3734514049764401</v>
      </c>
    </row>
    <row r="59" spans="1:6" x14ac:dyDescent="0.2">
      <c r="A59" s="9" t="s">
        <v>101</v>
      </c>
      <c r="B59" s="10" t="s">
        <v>1195</v>
      </c>
      <c r="C59" s="9" t="s">
        <v>102</v>
      </c>
      <c r="D59" s="9">
        <v>294</v>
      </c>
      <c r="E59" s="10">
        <v>3311.9746799999998</v>
      </c>
      <c r="F59" s="10">
        <v>4.16390574713086</v>
      </c>
    </row>
    <row r="60" spans="1:6" x14ac:dyDescent="0.2">
      <c r="A60" s="9" t="s">
        <v>103</v>
      </c>
      <c r="B60" s="10" t="s">
        <v>856</v>
      </c>
      <c r="C60" s="9" t="s">
        <v>102</v>
      </c>
      <c r="D60" s="9">
        <v>300</v>
      </c>
      <c r="E60" s="10">
        <v>3264.3870000000002</v>
      </c>
      <c r="F60" s="10">
        <v>4.1040772057349404</v>
      </c>
    </row>
    <row r="61" spans="1:6" x14ac:dyDescent="0.2">
      <c r="A61" s="9" t="s">
        <v>104</v>
      </c>
      <c r="B61" s="10" t="s">
        <v>1117</v>
      </c>
      <c r="C61" s="9" t="s">
        <v>105</v>
      </c>
      <c r="D61" s="9">
        <v>250</v>
      </c>
      <c r="E61" s="10">
        <v>2311.8150000000001</v>
      </c>
      <c r="F61" s="10">
        <v>2.9064774628057601</v>
      </c>
    </row>
    <row r="62" spans="1:6" x14ac:dyDescent="0.2">
      <c r="A62" s="9" t="s">
        <v>96</v>
      </c>
      <c r="B62" s="10" t="s">
        <v>1130</v>
      </c>
      <c r="C62" s="9" t="s">
        <v>97</v>
      </c>
      <c r="D62" s="9">
        <v>200</v>
      </c>
      <c r="E62" s="10">
        <v>2087.9380000000001</v>
      </c>
      <c r="F62" s="10">
        <v>2.6250131350197701</v>
      </c>
    </row>
    <row r="63" spans="1:6" x14ac:dyDescent="0.2">
      <c r="A63" s="9" t="s">
        <v>98</v>
      </c>
      <c r="B63" s="10" t="s">
        <v>1109</v>
      </c>
      <c r="C63" s="9" t="s">
        <v>99</v>
      </c>
      <c r="D63" s="9">
        <v>210</v>
      </c>
      <c r="E63" s="10">
        <v>2034.6564000000001</v>
      </c>
      <c r="F63" s="10">
        <v>2.55802604064491</v>
      </c>
    </row>
    <row r="64" spans="1:6" x14ac:dyDescent="0.2">
      <c r="A64" s="9" t="s">
        <v>100</v>
      </c>
      <c r="B64" s="10" t="s">
        <v>1227</v>
      </c>
      <c r="C64" s="9" t="s">
        <v>97</v>
      </c>
      <c r="D64" s="9">
        <v>130</v>
      </c>
      <c r="E64" s="10">
        <v>1378.6188</v>
      </c>
      <c r="F64" s="10">
        <v>1.7332375090568799</v>
      </c>
    </row>
    <row r="65" spans="1:11" x14ac:dyDescent="0.2">
      <c r="A65" s="8" t="s">
        <v>28</v>
      </c>
      <c r="B65" s="9"/>
      <c r="C65" s="9"/>
      <c r="D65" s="9"/>
      <c r="E65" s="11">
        <f>SUM(E58:E64)</f>
        <v>17868.037380000002</v>
      </c>
      <c r="F65" s="11">
        <f>SUM(F58:F64)</f>
        <v>22.464188505369563</v>
      </c>
      <c r="I65" s="33"/>
      <c r="J65" s="33"/>
      <c r="K65" s="33"/>
    </row>
    <row r="66" spans="1:11" x14ac:dyDescent="0.2">
      <c r="A66" s="9"/>
      <c r="B66" s="9"/>
      <c r="C66" s="9"/>
      <c r="D66" s="9"/>
      <c r="E66" s="10"/>
      <c r="F66" s="10"/>
    </row>
    <row r="67" spans="1:11" x14ac:dyDescent="0.2">
      <c r="A67" s="8" t="s">
        <v>106</v>
      </c>
      <c r="B67" s="9"/>
      <c r="C67" s="9"/>
      <c r="D67" s="9"/>
      <c r="E67" s="10"/>
      <c r="F67" s="10"/>
    </row>
    <row r="68" spans="1:11" x14ac:dyDescent="0.2">
      <c r="A68" s="9" t="s">
        <v>107</v>
      </c>
      <c r="B68" s="10" t="s">
        <v>1255</v>
      </c>
      <c r="C68" s="9" t="s">
        <v>108</v>
      </c>
      <c r="D68" s="9">
        <v>2500000</v>
      </c>
      <c r="E68" s="10">
        <v>2426.75</v>
      </c>
      <c r="F68" s="10">
        <v>3.0509769089930998</v>
      </c>
    </row>
    <row r="69" spans="1:11" x14ac:dyDescent="0.2">
      <c r="A69" s="9" t="s">
        <v>109</v>
      </c>
      <c r="B69" s="10" t="s">
        <v>1256</v>
      </c>
      <c r="C69" s="9" t="s">
        <v>108</v>
      </c>
      <c r="D69" s="9">
        <v>500000</v>
      </c>
      <c r="E69" s="10">
        <v>501.45350000000002</v>
      </c>
      <c r="F69" s="10">
        <v>0.63044114533172801</v>
      </c>
    </row>
    <row r="70" spans="1:11" x14ac:dyDescent="0.2">
      <c r="A70" s="8" t="s">
        <v>28</v>
      </c>
      <c r="B70" s="9"/>
      <c r="C70" s="9"/>
      <c r="D70" s="9"/>
      <c r="E70" s="11">
        <f>SUM(E68:E69)</f>
        <v>2928.2035000000001</v>
      </c>
      <c r="F70" s="11">
        <f>SUM(F68:F69)</f>
        <v>3.681418054324828</v>
      </c>
      <c r="I70" s="33"/>
      <c r="J70" s="33"/>
      <c r="K70" s="33"/>
    </row>
    <row r="71" spans="1:11" x14ac:dyDescent="0.2">
      <c r="A71" s="9"/>
      <c r="B71" s="9"/>
      <c r="C71" s="9"/>
      <c r="D71" s="9"/>
      <c r="E71" s="10"/>
      <c r="F71" s="10"/>
    </row>
    <row r="72" spans="1:11" x14ac:dyDescent="0.2">
      <c r="A72" s="8" t="s">
        <v>28</v>
      </c>
      <c r="B72" s="9"/>
      <c r="C72" s="9"/>
      <c r="D72" s="9"/>
      <c r="E72" s="11">
        <v>77267.348549999995</v>
      </c>
      <c r="F72" s="11">
        <v>97.142637785174173</v>
      </c>
      <c r="I72" s="33"/>
      <c r="J72" s="33"/>
      <c r="K72" s="33"/>
    </row>
    <row r="73" spans="1:11" x14ac:dyDescent="0.2">
      <c r="A73" s="9"/>
      <c r="B73" s="9"/>
      <c r="C73" s="9"/>
      <c r="D73" s="9"/>
      <c r="E73" s="10"/>
      <c r="F73" s="10"/>
    </row>
    <row r="74" spans="1:11" x14ac:dyDescent="0.2">
      <c r="A74" s="8" t="s">
        <v>35</v>
      </c>
      <c r="B74" s="9"/>
      <c r="C74" s="9"/>
      <c r="D74" s="9"/>
      <c r="E74" s="11">
        <v>2272.7472339999999</v>
      </c>
      <c r="F74" s="11">
        <v>2.86</v>
      </c>
      <c r="I74" s="33"/>
      <c r="J74" s="33"/>
      <c r="K74" s="33"/>
    </row>
    <row r="75" spans="1:11" x14ac:dyDescent="0.2">
      <c r="A75" s="9"/>
      <c r="B75" s="9"/>
      <c r="C75" s="9"/>
      <c r="D75" s="9"/>
      <c r="E75" s="10"/>
      <c r="F75" s="10"/>
    </row>
    <row r="76" spans="1:11" x14ac:dyDescent="0.2">
      <c r="A76" s="12" t="s">
        <v>36</v>
      </c>
      <c r="B76" s="6"/>
      <c r="C76" s="6"/>
      <c r="D76" s="6"/>
      <c r="E76" s="13">
        <v>79540.097234000001</v>
      </c>
      <c r="F76" s="13">
        <f xml:space="preserve"> ROUND(SUM(F72:F75),2)</f>
        <v>100</v>
      </c>
      <c r="I76" s="33"/>
      <c r="J76" s="33"/>
      <c r="K76" s="33"/>
    </row>
    <row r="77" spans="1:11" x14ac:dyDescent="0.2">
      <c r="A77" s="1" t="s">
        <v>37</v>
      </c>
      <c r="F77" s="17" t="s">
        <v>111</v>
      </c>
    </row>
    <row r="78" spans="1:11" x14ac:dyDescent="0.2">
      <c r="A78" s="1"/>
      <c r="F78" s="17"/>
    </row>
    <row r="79" spans="1:11" x14ac:dyDescent="0.2">
      <c r="A79" s="1" t="s">
        <v>38</v>
      </c>
    </row>
    <row r="80" spans="1:11" x14ac:dyDescent="0.2">
      <c r="A80" s="1" t="s">
        <v>39</v>
      </c>
    </row>
    <row r="81" spans="1:4" x14ac:dyDescent="0.2">
      <c r="A81" s="1" t="s">
        <v>807</v>
      </c>
    </row>
    <row r="82" spans="1:4" x14ac:dyDescent="0.2">
      <c r="A82" s="3" t="s">
        <v>810</v>
      </c>
      <c r="D82" s="44">
        <v>17.1616</v>
      </c>
    </row>
    <row r="83" spans="1:4" x14ac:dyDescent="0.2">
      <c r="A83" s="3" t="s">
        <v>811</v>
      </c>
      <c r="D83" s="44">
        <v>18.106999999999999</v>
      </c>
    </row>
    <row r="84" spans="1:4" x14ac:dyDescent="0.2">
      <c r="A84" s="3" t="s">
        <v>709</v>
      </c>
      <c r="D84" s="44">
        <v>63.597099999999998</v>
      </c>
    </row>
    <row r="85" spans="1:4" x14ac:dyDescent="0.2">
      <c r="A85" s="3" t="s">
        <v>788</v>
      </c>
      <c r="D85" s="44">
        <v>14.7156</v>
      </c>
    </row>
    <row r="86" spans="1:4" x14ac:dyDescent="0.2">
      <c r="A86" s="3" t="s">
        <v>708</v>
      </c>
      <c r="D86" s="44">
        <v>16.6264</v>
      </c>
    </row>
    <row r="87" spans="1:4" x14ac:dyDescent="0.2">
      <c r="A87" s="3" t="s">
        <v>707</v>
      </c>
      <c r="D87" s="44">
        <v>14.1021</v>
      </c>
    </row>
    <row r="88" spans="1:4" x14ac:dyDescent="0.2">
      <c r="A88" s="3" t="s">
        <v>705</v>
      </c>
      <c r="D88" s="44">
        <v>61.107599999999998</v>
      </c>
    </row>
    <row r="89" spans="1:4" x14ac:dyDescent="0.2">
      <c r="A89" s="3" t="s">
        <v>787</v>
      </c>
      <c r="D89" s="44">
        <v>13.7385</v>
      </c>
    </row>
    <row r="90" spans="1:4" x14ac:dyDescent="0.2">
      <c r="A90" s="3" t="s">
        <v>704</v>
      </c>
      <c r="D90" s="44">
        <v>15.8026</v>
      </c>
    </row>
    <row r="91" spans="1:4" x14ac:dyDescent="0.2">
      <c r="A91" s="3" t="s">
        <v>703</v>
      </c>
      <c r="D91" s="44">
        <v>13.3878</v>
      </c>
    </row>
    <row r="92" spans="1:4" x14ac:dyDescent="0.2">
      <c r="A92" s="1"/>
    </row>
    <row r="93" spans="1:4" x14ac:dyDescent="0.2">
      <c r="A93" s="1" t="s">
        <v>41</v>
      </c>
    </row>
    <row r="94" spans="1:4" x14ac:dyDescent="0.2">
      <c r="A94" s="3" t="s">
        <v>810</v>
      </c>
      <c r="D94" s="14">
        <v>17.5749</v>
      </c>
    </row>
    <row r="95" spans="1:4" x14ac:dyDescent="0.2">
      <c r="A95" s="3" t="s">
        <v>811</v>
      </c>
      <c r="D95" s="14">
        <v>18.6006</v>
      </c>
    </row>
    <row r="96" spans="1:4" x14ac:dyDescent="0.2">
      <c r="A96" s="3" t="s">
        <v>709</v>
      </c>
      <c r="D96" s="14">
        <v>65.327100000000002</v>
      </c>
    </row>
    <row r="97" spans="1:4" x14ac:dyDescent="0.2">
      <c r="A97" s="3" t="s">
        <v>788</v>
      </c>
      <c r="D97" s="14">
        <v>14.612500000000001</v>
      </c>
    </row>
    <row r="98" spans="1:4" x14ac:dyDescent="0.2">
      <c r="A98" s="3" t="s">
        <v>708</v>
      </c>
      <c r="D98" s="14">
        <v>16.4712</v>
      </c>
    </row>
    <row r="99" spans="1:4" x14ac:dyDescent="0.2">
      <c r="A99" s="3" t="s">
        <v>707</v>
      </c>
      <c r="D99" s="14">
        <v>13.9267</v>
      </c>
    </row>
    <row r="100" spans="1:4" x14ac:dyDescent="0.2">
      <c r="A100" s="3" t="s">
        <v>705</v>
      </c>
      <c r="D100" s="14">
        <v>62.579300000000003</v>
      </c>
    </row>
    <row r="101" spans="1:4" x14ac:dyDescent="0.2">
      <c r="A101" s="3" t="s">
        <v>787</v>
      </c>
      <c r="D101" s="14">
        <v>13.5646</v>
      </c>
    </row>
    <row r="102" spans="1:4" x14ac:dyDescent="0.2">
      <c r="A102" s="3" t="s">
        <v>704</v>
      </c>
      <c r="D102" s="14">
        <v>15.5762</v>
      </c>
    </row>
    <row r="103" spans="1:4" x14ac:dyDescent="0.2">
      <c r="A103" s="3" t="s">
        <v>703</v>
      </c>
      <c r="D103" s="14">
        <v>13.151899999999999</v>
      </c>
    </row>
    <row r="105" spans="1:4" x14ac:dyDescent="0.2">
      <c r="A105" s="1" t="s">
        <v>46</v>
      </c>
      <c r="D105" s="15"/>
    </row>
    <row r="106" spans="1:4" x14ac:dyDescent="0.2">
      <c r="A106" s="36" t="s">
        <v>761</v>
      </c>
      <c r="B106" s="37"/>
      <c r="C106" s="53" t="s">
        <v>762</v>
      </c>
      <c r="D106" s="54"/>
    </row>
    <row r="107" spans="1:4" x14ac:dyDescent="0.2">
      <c r="A107" s="55"/>
      <c r="B107" s="56"/>
      <c r="C107" s="38" t="s">
        <v>763</v>
      </c>
      <c r="D107" s="38" t="s">
        <v>764</v>
      </c>
    </row>
    <row r="108" spans="1:4" x14ac:dyDescent="0.2">
      <c r="A108" s="39" t="s">
        <v>704</v>
      </c>
      <c r="B108" s="40"/>
      <c r="C108" s="41">
        <v>0.43219362000000006</v>
      </c>
      <c r="D108" s="41">
        <v>0.40021344600000003</v>
      </c>
    </row>
    <row r="109" spans="1:4" x14ac:dyDescent="0.2">
      <c r="A109" s="39" t="s">
        <v>703</v>
      </c>
      <c r="B109" s="40"/>
      <c r="C109" s="41">
        <v>0.396177485</v>
      </c>
      <c r="D109" s="41">
        <v>0.36686232560000004</v>
      </c>
    </row>
    <row r="110" spans="1:4" x14ac:dyDescent="0.2">
      <c r="A110" s="39" t="s">
        <v>787</v>
      </c>
      <c r="B110" s="40"/>
      <c r="C110" s="41">
        <v>0.36016134999999999</v>
      </c>
      <c r="D110" s="41">
        <v>0.33351120500000003</v>
      </c>
    </row>
    <row r="111" spans="1:4" x14ac:dyDescent="0.2">
      <c r="A111" s="39" t="s">
        <v>708</v>
      </c>
      <c r="B111" s="40"/>
      <c r="C111" s="41">
        <v>0.43219362000000006</v>
      </c>
      <c r="D111" s="41">
        <v>0.40021344600000003</v>
      </c>
    </row>
    <row r="112" spans="1:4" x14ac:dyDescent="0.2">
      <c r="A112" s="39" t="s">
        <v>707</v>
      </c>
      <c r="B112" s="40"/>
      <c r="C112" s="41">
        <v>0.396177485</v>
      </c>
      <c r="D112" s="41">
        <v>0.36686232560000004</v>
      </c>
    </row>
    <row r="113" spans="1:5" x14ac:dyDescent="0.2">
      <c r="A113" s="39" t="s">
        <v>788</v>
      </c>
      <c r="B113" s="40"/>
      <c r="C113" s="41">
        <v>0.36016134999999999</v>
      </c>
      <c r="D113" s="41">
        <v>0.33351120500000003</v>
      </c>
    </row>
    <row r="115" spans="1:5" x14ac:dyDescent="0.2">
      <c r="A115" s="1" t="s">
        <v>48</v>
      </c>
      <c r="D115" s="33">
        <v>2.9430544007479367</v>
      </c>
      <c r="E115" s="2" t="s">
        <v>759</v>
      </c>
    </row>
  </sheetData>
  <sortState ref="A58:F64">
    <sortCondition descending="1" ref="E58:E64"/>
  </sortState>
  <mergeCells count="3">
    <mergeCell ref="A1:F1"/>
    <mergeCell ref="C106:D106"/>
    <mergeCell ref="A107:B10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7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49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8</v>
      </c>
      <c r="B8" s="10" t="s">
        <v>1253</v>
      </c>
      <c r="C8" s="9" t="s">
        <v>9</v>
      </c>
      <c r="D8" s="9">
        <v>100</v>
      </c>
      <c r="E8" s="10">
        <v>947.69</v>
      </c>
      <c r="F8" s="10">
        <v>13.040801331130501</v>
      </c>
    </row>
    <row r="9" spans="1:6" x14ac:dyDescent="0.2">
      <c r="A9" s="9" t="s">
        <v>10</v>
      </c>
      <c r="B9" s="10" t="s">
        <v>882</v>
      </c>
      <c r="C9" s="9" t="s">
        <v>9</v>
      </c>
      <c r="D9" s="9">
        <v>70</v>
      </c>
      <c r="E9" s="10">
        <v>673.44129999999996</v>
      </c>
      <c r="F9" s="10">
        <v>9.2669693691800408</v>
      </c>
    </row>
    <row r="10" spans="1:6" x14ac:dyDescent="0.2">
      <c r="A10" s="9" t="s">
        <v>11</v>
      </c>
      <c r="B10" s="10" t="s">
        <v>1008</v>
      </c>
      <c r="C10" s="9" t="s">
        <v>12</v>
      </c>
      <c r="D10" s="9">
        <v>60</v>
      </c>
      <c r="E10" s="10">
        <v>597.71159999999998</v>
      </c>
      <c r="F10" s="10">
        <v>8.2248817956421707</v>
      </c>
    </row>
    <row r="11" spans="1:6" x14ac:dyDescent="0.2">
      <c r="A11" s="9" t="s">
        <v>13</v>
      </c>
      <c r="B11" s="10" t="s">
        <v>1075</v>
      </c>
      <c r="C11" s="9" t="s">
        <v>14</v>
      </c>
      <c r="D11" s="9">
        <v>60</v>
      </c>
      <c r="E11" s="10">
        <v>596.49</v>
      </c>
      <c r="F11" s="10">
        <v>8.2080718230708491</v>
      </c>
    </row>
    <row r="12" spans="1:6" x14ac:dyDescent="0.2">
      <c r="A12" s="9" t="s">
        <v>15</v>
      </c>
      <c r="B12" s="10" t="s">
        <v>1251</v>
      </c>
      <c r="C12" s="9" t="s">
        <v>16</v>
      </c>
      <c r="D12" s="9">
        <v>50</v>
      </c>
      <c r="E12" s="10">
        <v>500.12200000000001</v>
      </c>
      <c r="F12" s="10">
        <v>6.88198845965203</v>
      </c>
    </row>
    <row r="13" spans="1:6" x14ac:dyDescent="0.2">
      <c r="A13" s="9" t="s">
        <v>17</v>
      </c>
      <c r="B13" s="10" t="s">
        <v>1252</v>
      </c>
      <c r="C13" s="9" t="s">
        <v>16</v>
      </c>
      <c r="D13" s="9">
        <v>500</v>
      </c>
      <c r="E13" s="10">
        <v>498.96550000000002</v>
      </c>
      <c r="F13" s="10">
        <v>6.8660743033989799</v>
      </c>
    </row>
    <row r="14" spans="1:6" x14ac:dyDescent="0.2">
      <c r="A14" s="9" t="s">
        <v>18</v>
      </c>
      <c r="B14" s="10" t="s">
        <v>1238</v>
      </c>
      <c r="C14" s="9" t="s">
        <v>19</v>
      </c>
      <c r="D14" s="9">
        <v>50</v>
      </c>
      <c r="E14" s="10">
        <v>481.22949999999997</v>
      </c>
      <c r="F14" s="10">
        <v>6.6220159589942398</v>
      </c>
    </row>
    <row r="15" spans="1:6" x14ac:dyDescent="0.2">
      <c r="A15" s="9" t="s">
        <v>20</v>
      </c>
      <c r="B15" s="10" t="s">
        <v>815</v>
      </c>
      <c r="C15" s="9" t="s">
        <v>9</v>
      </c>
      <c r="D15" s="9">
        <v>50</v>
      </c>
      <c r="E15" s="10">
        <v>479.81400000000002</v>
      </c>
      <c r="F15" s="10">
        <v>6.6025378023351902</v>
      </c>
    </row>
    <row r="16" spans="1:6" x14ac:dyDescent="0.2">
      <c r="A16" s="9" t="s">
        <v>21</v>
      </c>
      <c r="B16" s="10" t="s">
        <v>883</v>
      </c>
      <c r="C16" s="9" t="s">
        <v>9</v>
      </c>
      <c r="D16" s="9">
        <v>50</v>
      </c>
      <c r="E16" s="10">
        <v>478.25200000000001</v>
      </c>
      <c r="F16" s="10">
        <v>6.5810437149445598</v>
      </c>
    </row>
    <row r="17" spans="1:11" x14ac:dyDescent="0.2">
      <c r="A17" s="9" t="s">
        <v>22</v>
      </c>
      <c r="B17" s="10" t="s">
        <v>1166</v>
      </c>
      <c r="C17" s="9" t="s">
        <v>23</v>
      </c>
      <c r="D17" s="9">
        <v>35</v>
      </c>
      <c r="E17" s="10">
        <v>339.92419999999998</v>
      </c>
      <c r="F17" s="10">
        <v>4.67756751663884</v>
      </c>
    </row>
    <row r="18" spans="1:11" x14ac:dyDescent="0.2">
      <c r="A18" s="9" t="s">
        <v>24</v>
      </c>
      <c r="B18" s="10" t="s">
        <v>1072</v>
      </c>
      <c r="C18" s="9" t="s">
        <v>25</v>
      </c>
      <c r="D18" s="9">
        <v>35</v>
      </c>
      <c r="E18" s="10">
        <v>335.29194999999999</v>
      </c>
      <c r="F18" s="10">
        <v>4.6138248877558397</v>
      </c>
    </row>
    <row r="19" spans="1:11" x14ac:dyDescent="0.2">
      <c r="A19" s="9" t="s">
        <v>26</v>
      </c>
      <c r="B19" s="10" t="s">
        <v>1254</v>
      </c>
      <c r="C19" s="9" t="s">
        <v>9</v>
      </c>
      <c r="D19" s="9">
        <v>30</v>
      </c>
      <c r="E19" s="10">
        <v>300.6465</v>
      </c>
      <c r="F19" s="10">
        <v>4.1370820388520704</v>
      </c>
    </row>
    <row r="20" spans="1:11" x14ac:dyDescent="0.2">
      <c r="A20" s="9" t="s">
        <v>27</v>
      </c>
      <c r="B20" s="10" t="s">
        <v>949</v>
      </c>
      <c r="C20" s="9" t="s">
        <v>9</v>
      </c>
      <c r="D20" s="9">
        <v>1</v>
      </c>
      <c r="E20" s="10">
        <v>9.8630999999999993</v>
      </c>
      <c r="F20" s="10">
        <v>0.13572236449585101</v>
      </c>
    </row>
    <row r="21" spans="1:11" x14ac:dyDescent="0.2">
      <c r="A21" s="8" t="s">
        <v>28</v>
      </c>
      <c r="B21" s="9"/>
      <c r="C21" s="9"/>
      <c r="D21" s="9"/>
      <c r="E21" s="11">
        <f>SUM(E8:E20)</f>
        <v>6239.4416500000007</v>
      </c>
      <c r="F21" s="11">
        <f>SUM(F8:F20)</f>
        <v>85.858581366091158</v>
      </c>
      <c r="G21" s="33"/>
      <c r="H21" s="33"/>
      <c r="J21" s="2"/>
      <c r="K21" s="2"/>
    </row>
    <row r="22" spans="1:11" x14ac:dyDescent="0.2">
      <c r="A22" s="9"/>
      <c r="B22" s="9"/>
      <c r="C22" s="9"/>
      <c r="D22" s="9"/>
      <c r="E22" s="10"/>
      <c r="F22" s="10"/>
    </row>
    <row r="23" spans="1:11" x14ac:dyDescent="0.2">
      <c r="A23" s="8" t="s">
        <v>29</v>
      </c>
      <c r="B23" s="9"/>
      <c r="C23" s="9"/>
      <c r="D23" s="9"/>
      <c r="E23" s="10"/>
      <c r="F23" s="10"/>
    </row>
    <row r="24" spans="1:11" x14ac:dyDescent="0.2">
      <c r="A24" s="8" t="s">
        <v>30</v>
      </c>
      <c r="B24" s="9"/>
      <c r="C24" s="9"/>
      <c r="D24" s="9"/>
      <c r="E24" s="10"/>
      <c r="F24" s="10"/>
    </row>
    <row r="25" spans="1:11" x14ac:dyDescent="0.2">
      <c r="A25" s="9" t="s">
        <v>31</v>
      </c>
      <c r="B25" s="10" t="s">
        <v>1042</v>
      </c>
      <c r="C25" s="9" t="s">
        <v>32</v>
      </c>
      <c r="D25" s="9">
        <v>300</v>
      </c>
      <c r="E25" s="10">
        <v>291.98340000000002</v>
      </c>
      <c r="F25" s="10">
        <v>4.0178724175500404</v>
      </c>
    </row>
    <row r="26" spans="1:11" x14ac:dyDescent="0.2">
      <c r="A26" s="8" t="s">
        <v>28</v>
      </c>
      <c r="B26" s="9"/>
      <c r="C26" s="9"/>
      <c r="D26" s="9"/>
      <c r="E26" s="11">
        <f>SUM(E25)</f>
        <v>291.98340000000002</v>
      </c>
      <c r="F26" s="11">
        <f>SUM(F25)</f>
        <v>4.0178724175500404</v>
      </c>
      <c r="J26" s="2"/>
      <c r="K26" s="2"/>
    </row>
    <row r="27" spans="1:11" x14ac:dyDescent="0.2">
      <c r="A27" s="9"/>
      <c r="B27" s="9"/>
      <c r="C27" s="9"/>
      <c r="D27" s="9"/>
      <c r="E27" s="10"/>
      <c r="F27" s="10"/>
    </row>
    <row r="28" spans="1:11" x14ac:dyDescent="0.2">
      <c r="A28" s="8" t="s">
        <v>33</v>
      </c>
      <c r="B28" s="9"/>
      <c r="C28" s="9"/>
      <c r="D28" s="9"/>
      <c r="E28" s="10"/>
      <c r="F28" s="10"/>
    </row>
    <row r="29" spans="1:11" x14ac:dyDescent="0.2">
      <c r="A29" s="9" t="s">
        <v>34</v>
      </c>
      <c r="B29" s="10" t="s">
        <v>1160</v>
      </c>
      <c r="C29" s="9" t="s">
        <v>32</v>
      </c>
      <c r="D29" s="9">
        <v>100</v>
      </c>
      <c r="E29" s="10">
        <v>498.87450000000001</v>
      </c>
      <c r="F29" s="10">
        <v>6.8648220870401202</v>
      </c>
    </row>
    <row r="30" spans="1:11" x14ac:dyDescent="0.2">
      <c r="A30" s="8" t="s">
        <v>28</v>
      </c>
      <c r="B30" s="9"/>
      <c r="C30" s="9"/>
      <c r="D30" s="9"/>
      <c r="E30" s="11">
        <f>SUM(E29:E29)</f>
        <v>498.87450000000001</v>
      </c>
      <c r="F30" s="11">
        <f>SUM(F29:F29)</f>
        <v>6.8648220870401202</v>
      </c>
      <c r="J30" s="2"/>
      <c r="K30" s="2"/>
    </row>
    <row r="31" spans="1:11" x14ac:dyDescent="0.2">
      <c r="A31" s="9"/>
      <c r="B31" s="9"/>
      <c r="C31" s="9"/>
      <c r="D31" s="9"/>
      <c r="E31" s="10"/>
      <c r="F31" s="10"/>
    </row>
    <row r="32" spans="1:11" x14ac:dyDescent="0.2">
      <c r="A32" s="8" t="s">
        <v>28</v>
      </c>
      <c r="B32" s="9"/>
      <c r="C32" s="9"/>
      <c r="D32" s="9"/>
      <c r="E32" s="11">
        <v>7030.2995500000006</v>
      </c>
      <c r="F32" s="11">
        <v>96.741275870681321</v>
      </c>
      <c r="G32" s="33"/>
      <c r="H32" s="33"/>
      <c r="J32" s="2"/>
      <c r="K32" s="2"/>
    </row>
    <row r="33" spans="1:11" x14ac:dyDescent="0.2">
      <c r="A33" s="9"/>
      <c r="B33" s="9"/>
      <c r="C33" s="9"/>
      <c r="D33" s="9"/>
      <c r="E33" s="10"/>
      <c r="F33" s="10"/>
    </row>
    <row r="34" spans="1:11" x14ac:dyDescent="0.2">
      <c r="A34" s="8" t="s">
        <v>35</v>
      </c>
      <c r="B34" s="9"/>
      <c r="C34" s="9"/>
      <c r="D34" s="9"/>
      <c r="E34" s="11">
        <v>236.8147726</v>
      </c>
      <c r="F34" s="11">
        <v>3.26</v>
      </c>
      <c r="J34" s="2"/>
      <c r="K34" s="2"/>
    </row>
    <row r="35" spans="1:11" x14ac:dyDescent="0.2">
      <c r="A35" s="9"/>
      <c r="B35" s="9"/>
      <c r="C35" s="9"/>
      <c r="D35" s="9"/>
      <c r="E35" s="10"/>
      <c r="F35" s="10"/>
    </row>
    <row r="36" spans="1:11" x14ac:dyDescent="0.2">
      <c r="A36" s="12" t="s">
        <v>36</v>
      </c>
      <c r="B36" s="6"/>
      <c r="C36" s="6"/>
      <c r="D36" s="6"/>
      <c r="E36" s="13">
        <v>7267.1147725999999</v>
      </c>
      <c r="F36" s="13">
        <f xml:space="preserve"> ROUND(SUM(F32:F35),2)</f>
        <v>100</v>
      </c>
      <c r="J36" s="2"/>
      <c r="K36" s="2"/>
    </row>
    <row r="37" spans="1:11" x14ac:dyDescent="0.2">
      <c r="A37" s="1" t="s">
        <v>37</v>
      </c>
    </row>
    <row r="39" spans="1:11" x14ac:dyDescent="0.2">
      <c r="A39" s="1" t="s">
        <v>38</v>
      </c>
    </row>
    <row r="40" spans="1:11" x14ac:dyDescent="0.2">
      <c r="A40" s="1" t="s">
        <v>39</v>
      </c>
    </row>
    <row r="41" spans="1:11" x14ac:dyDescent="0.2">
      <c r="A41" s="1" t="s">
        <v>807</v>
      </c>
    </row>
    <row r="42" spans="1:11" x14ac:dyDescent="0.2">
      <c r="A42" s="3" t="s">
        <v>710</v>
      </c>
      <c r="D42" s="3">
        <v>10.5433</v>
      </c>
    </row>
    <row r="43" spans="1:11" x14ac:dyDescent="0.2">
      <c r="A43" s="3" t="s">
        <v>709</v>
      </c>
      <c r="D43" s="3">
        <v>13.839499999999999</v>
      </c>
    </row>
    <row r="44" spans="1:11" x14ac:dyDescent="0.2">
      <c r="A44" s="3" t="s">
        <v>706</v>
      </c>
      <c r="D44" s="3">
        <v>10.3208</v>
      </c>
    </row>
    <row r="45" spans="1:11" x14ac:dyDescent="0.2">
      <c r="A45" s="3" t="s">
        <v>705</v>
      </c>
      <c r="D45" s="3">
        <v>13.5715</v>
      </c>
    </row>
    <row r="46" spans="1:11" x14ac:dyDescent="0.2">
      <c r="A46" s="1"/>
    </row>
    <row r="48" spans="1:11" x14ac:dyDescent="0.2">
      <c r="A48" s="1" t="s">
        <v>41</v>
      </c>
    </row>
    <row r="49" spans="1:5" x14ac:dyDescent="0.2">
      <c r="A49" s="3" t="s">
        <v>710</v>
      </c>
      <c r="D49" s="14">
        <v>10.475899999999999</v>
      </c>
    </row>
    <row r="50" spans="1:5" x14ac:dyDescent="0.2">
      <c r="A50" s="3" t="s">
        <v>709</v>
      </c>
      <c r="D50" s="14">
        <v>14.288</v>
      </c>
    </row>
    <row r="51" spans="1:5" x14ac:dyDescent="0.2">
      <c r="A51" s="3" t="s">
        <v>706</v>
      </c>
      <c r="D51" s="14">
        <v>10.226900000000001</v>
      </c>
    </row>
    <row r="52" spans="1:5" x14ac:dyDescent="0.2">
      <c r="A52" s="3" t="s">
        <v>705</v>
      </c>
      <c r="D52" s="14">
        <v>13.9834</v>
      </c>
    </row>
    <row r="54" spans="1:5" x14ac:dyDescent="0.2">
      <c r="A54" s="1" t="s">
        <v>46</v>
      </c>
      <c r="D54" s="15"/>
    </row>
    <row r="55" spans="1:5" x14ac:dyDescent="0.2">
      <c r="A55" s="36" t="s">
        <v>761</v>
      </c>
      <c r="B55" s="37"/>
      <c r="C55" s="53" t="s">
        <v>762</v>
      </c>
      <c r="D55" s="54"/>
    </row>
    <row r="56" spans="1:5" x14ac:dyDescent="0.2">
      <c r="A56" s="55"/>
      <c r="B56" s="56"/>
      <c r="C56" s="38" t="s">
        <v>763</v>
      </c>
      <c r="D56" s="38" t="s">
        <v>764</v>
      </c>
    </row>
    <row r="57" spans="1:5" x14ac:dyDescent="0.2">
      <c r="A57" s="39" t="s">
        <v>789</v>
      </c>
      <c r="B57" s="40"/>
      <c r="C57" s="41">
        <v>0.28812908000000004</v>
      </c>
      <c r="D57" s="41">
        <v>0.26680896400000004</v>
      </c>
    </row>
    <row r="58" spans="1:5" x14ac:dyDescent="0.2">
      <c r="A58" s="39" t="s">
        <v>790</v>
      </c>
      <c r="B58" s="40"/>
      <c r="C58" s="41">
        <v>0.28812908000000004</v>
      </c>
      <c r="D58" s="41">
        <v>0.26680896400000004</v>
      </c>
    </row>
    <row r="60" spans="1:5" x14ac:dyDescent="0.2">
      <c r="A60" s="1" t="s">
        <v>48</v>
      </c>
    </row>
    <row r="61" spans="1:5" x14ac:dyDescent="0.2">
      <c r="D61" s="33">
        <v>2.4261855099483358</v>
      </c>
      <c r="E61" s="2" t="s">
        <v>759</v>
      </c>
    </row>
  </sheetData>
  <mergeCells count="3">
    <mergeCell ref="C55:D55"/>
    <mergeCell ref="A56:B56"/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showGridLines="0" workbookViewId="0">
      <selection sqref="A1:F1"/>
    </sheetView>
  </sheetViews>
  <sheetFormatPr defaultRowHeight="11.25" x14ac:dyDescent="0.2"/>
  <cols>
    <col min="1" max="1" width="49.85546875" style="2" customWidth="1"/>
    <col min="2" max="2" width="29.140625" style="2" bestFit="1" customWidth="1"/>
    <col min="3" max="3" width="19.140625" style="2" bestFit="1" customWidth="1"/>
    <col min="4" max="4" width="8.5703125" style="59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51" t="s">
        <v>1371</v>
      </c>
      <c r="B1" s="51"/>
      <c r="C1" s="51"/>
      <c r="D1" s="51"/>
      <c r="E1" s="51"/>
      <c r="F1" s="51"/>
    </row>
    <row r="3" spans="1:6" s="1" customFormat="1" x14ac:dyDescent="0.2">
      <c r="A3" s="5" t="s">
        <v>0</v>
      </c>
      <c r="B3" s="5" t="s">
        <v>1</v>
      </c>
      <c r="C3" s="5" t="s">
        <v>1292</v>
      </c>
      <c r="D3" s="57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58"/>
      <c r="E4" s="7"/>
      <c r="F4" s="7"/>
    </row>
    <row r="5" spans="1:6" x14ac:dyDescent="0.2">
      <c r="A5" s="11" t="s">
        <v>270</v>
      </c>
      <c r="B5" s="10"/>
      <c r="C5" s="10"/>
      <c r="D5" s="27"/>
      <c r="E5" s="10"/>
      <c r="F5" s="10"/>
    </row>
    <row r="6" spans="1:6" x14ac:dyDescent="0.2">
      <c r="A6" s="11" t="s">
        <v>7</v>
      </c>
      <c r="B6" s="10"/>
      <c r="C6" s="10"/>
      <c r="D6" s="27"/>
      <c r="E6" s="10"/>
      <c r="F6" s="10"/>
    </row>
    <row r="7" spans="1:6" x14ac:dyDescent="0.2">
      <c r="A7" s="11"/>
      <c r="B7" s="10"/>
      <c r="C7" s="10"/>
      <c r="D7" s="27"/>
      <c r="E7" s="10"/>
      <c r="F7" s="10"/>
    </row>
    <row r="8" spans="1:6" x14ac:dyDescent="0.2">
      <c r="A8" s="10" t="s">
        <v>276</v>
      </c>
      <c r="B8" s="10" t="s">
        <v>277</v>
      </c>
      <c r="C8" s="10" t="s">
        <v>278</v>
      </c>
      <c r="D8" s="27">
        <v>755196</v>
      </c>
      <c r="E8" s="10">
        <v>5183.665344</v>
      </c>
      <c r="F8" s="10">
        <v>21.954202916271893</v>
      </c>
    </row>
    <row r="9" spans="1:6" x14ac:dyDescent="0.2">
      <c r="A9" s="10" t="s">
        <v>1362</v>
      </c>
      <c r="B9" s="10" t="s">
        <v>1363</v>
      </c>
      <c r="C9" s="10" t="s">
        <v>278</v>
      </c>
      <c r="D9" s="27">
        <v>206795</v>
      </c>
      <c r="E9" s="10">
        <v>2182.9280199999998</v>
      </c>
      <c r="F9" s="10">
        <v>9.2452813834070717</v>
      </c>
    </row>
    <row r="10" spans="1:6" x14ac:dyDescent="0.2">
      <c r="A10" s="10" t="s">
        <v>372</v>
      </c>
      <c r="B10" s="10" t="s">
        <v>373</v>
      </c>
      <c r="C10" s="10" t="s">
        <v>278</v>
      </c>
      <c r="D10" s="27">
        <v>266902</v>
      </c>
      <c r="E10" s="10">
        <v>1985.483978</v>
      </c>
      <c r="F10" s="10">
        <v>8.4090532947835896</v>
      </c>
    </row>
    <row r="11" spans="1:6" x14ac:dyDescent="0.2">
      <c r="A11" s="10" t="s">
        <v>1372</v>
      </c>
      <c r="B11" s="10" t="s">
        <v>1373</v>
      </c>
      <c r="C11" s="10" t="s">
        <v>278</v>
      </c>
      <c r="D11" s="27">
        <v>97942</v>
      </c>
      <c r="E11" s="10">
        <v>1898.2628729999999</v>
      </c>
      <c r="F11" s="10">
        <v>8.0396486919251355</v>
      </c>
    </row>
    <row r="12" spans="1:6" x14ac:dyDescent="0.2">
      <c r="A12" s="10" t="s">
        <v>290</v>
      </c>
      <c r="B12" s="10" t="s">
        <v>291</v>
      </c>
      <c r="C12" s="10" t="s">
        <v>292</v>
      </c>
      <c r="D12" s="27">
        <v>324366</v>
      </c>
      <c r="E12" s="10">
        <v>948.28400099999999</v>
      </c>
      <c r="F12" s="10">
        <v>4.0162352309848837</v>
      </c>
    </row>
    <row r="13" spans="1:6" x14ac:dyDescent="0.2">
      <c r="A13" s="10" t="s">
        <v>1374</v>
      </c>
      <c r="B13" s="10" t="s">
        <v>1375</v>
      </c>
      <c r="C13" s="10" t="s">
        <v>278</v>
      </c>
      <c r="D13" s="27">
        <v>55000</v>
      </c>
      <c r="E13" s="10">
        <v>868.42250000000001</v>
      </c>
      <c r="F13" s="10">
        <v>3.6780005106086042</v>
      </c>
    </row>
    <row r="14" spans="1:6" x14ac:dyDescent="0.2">
      <c r="A14" s="10" t="s">
        <v>1376</v>
      </c>
      <c r="B14" s="10" t="s">
        <v>1377</v>
      </c>
      <c r="C14" s="10" t="s">
        <v>278</v>
      </c>
      <c r="D14" s="27">
        <v>79988</v>
      </c>
      <c r="E14" s="10">
        <v>851.03232600000001</v>
      </c>
      <c r="F14" s="10">
        <v>3.6043484934722767</v>
      </c>
    </row>
    <row r="15" spans="1:6" x14ac:dyDescent="0.2">
      <c r="A15" s="10" t="s">
        <v>1358</v>
      </c>
      <c r="B15" s="10" t="s">
        <v>1359</v>
      </c>
      <c r="C15" s="10" t="s">
        <v>278</v>
      </c>
      <c r="D15" s="27">
        <v>106143</v>
      </c>
      <c r="E15" s="10">
        <v>659.4133875</v>
      </c>
      <c r="F15" s="10">
        <v>2.7927912691427843</v>
      </c>
    </row>
    <row r="16" spans="1:6" x14ac:dyDescent="0.2">
      <c r="A16" s="10" t="s">
        <v>1378</v>
      </c>
      <c r="B16" s="10" t="s">
        <v>1379</v>
      </c>
      <c r="C16" s="10" t="s">
        <v>278</v>
      </c>
      <c r="D16" s="27">
        <v>15000</v>
      </c>
      <c r="E16" s="10">
        <v>543.5625</v>
      </c>
      <c r="F16" s="10">
        <v>2.3021319145320271</v>
      </c>
    </row>
    <row r="17" spans="1:6" x14ac:dyDescent="0.2">
      <c r="A17" s="10" t="s">
        <v>1380</v>
      </c>
      <c r="B17" s="10" t="s">
        <v>1381</v>
      </c>
      <c r="C17" s="10" t="s">
        <v>278</v>
      </c>
      <c r="D17" s="27">
        <v>57000</v>
      </c>
      <c r="E17" s="10">
        <v>484.98450000000003</v>
      </c>
      <c r="F17" s="10">
        <v>2.0540384877605762</v>
      </c>
    </row>
    <row r="18" spans="1:6" x14ac:dyDescent="0.2">
      <c r="A18" s="10" t="s">
        <v>332</v>
      </c>
      <c r="B18" s="10" t="s">
        <v>333</v>
      </c>
      <c r="C18" s="10" t="s">
        <v>334</v>
      </c>
      <c r="D18" s="27">
        <v>428519</v>
      </c>
      <c r="E18" s="10">
        <v>475.44183049999998</v>
      </c>
      <c r="F18" s="10">
        <v>2.0136227416305883</v>
      </c>
    </row>
    <row r="19" spans="1:6" x14ac:dyDescent="0.2">
      <c r="A19" s="10" t="s">
        <v>747</v>
      </c>
      <c r="B19" s="10" t="s">
        <v>746</v>
      </c>
      <c r="C19" s="10" t="s">
        <v>292</v>
      </c>
      <c r="D19" s="27">
        <v>952876</v>
      </c>
      <c r="E19" s="10">
        <v>368.28657399999997</v>
      </c>
      <c r="F19" s="10">
        <v>1.5597916995728387</v>
      </c>
    </row>
    <row r="20" spans="1:6" x14ac:dyDescent="0.2">
      <c r="A20" s="10" t="s">
        <v>1382</v>
      </c>
      <c r="B20" s="10" t="s">
        <v>1383</v>
      </c>
      <c r="C20" s="10" t="s">
        <v>334</v>
      </c>
      <c r="D20" s="27">
        <v>70683</v>
      </c>
      <c r="E20" s="10">
        <v>233.0771925</v>
      </c>
      <c r="F20" s="10">
        <v>0.98714396854782083</v>
      </c>
    </row>
    <row r="21" spans="1:6" x14ac:dyDescent="0.2">
      <c r="A21" s="10" t="s">
        <v>1384</v>
      </c>
      <c r="B21" s="10" t="s">
        <v>1385</v>
      </c>
      <c r="C21" s="10" t="s">
        <v>278</v>
      </c>
      <c r="D21" s="27">
        <v>41262</v>
      </c>
      <c r="E21" s="10">
        <v>126.509292</v>
      </c>
      <c r="F21" s="10">
        <v>0.53580053553740603</v>
      </c>
    </row>
    <row r="22" spans="1:6" x14ac:dyDescent="0.2">
      <c r="A22" s="10" t="s">
        <v>1386</v>
      </c>
      <c r="B22" s="10" t="s">
        <v>1387</v>
      </c>
      <c r="C22" s="10" t="s">
        <v>334</v>
      </c>
      <c r="D22" s="27">
        <v>254904</v>
      </c>
      <c r="E22" s="10">
        <v>110.755788</v>
      </c>
      <c r="F22" s="10">
        <v>0.46908025162505379</v>
      </c>
    </row>
    <row r="23" spans="1:6" x14ac:dyDescent="0.2">
      <c r="A23" s="10"/>
      <c r="B23" s="10"/>
      <c r="C23" s="10"/>
      <c r="D23" s="27"/>
      <c r="E23" s="10"/>
      <c r="F23" s="10"/>
    </row>
    <row r="24" spans="1:6" x14ac:dyDescent="0.2">
      <c r="A24" s="11" t="s">
        <v>28</v>
      </c>
      <c r="B24" s="10"/>
      <c r="C24" s="10"/>
      <c r="D24" s="27"/>
      <c r="E24" s="11">
        <f xml:space="preserve"> SUM(E8:E23)</f>
        <v>16920.1101065</v>
      </c>
      <c r="F24" s="11">
        <f>SUM(F8:F23)</f>
        <v>71.661171389802561</v>
      </c>
    </row>
    <row r="25" spans="1:6" x14ac:dyDescent="0.2">
      <c r="A25" s="11"/>
      <c r="B25" s="10"/>
      <c r="C25" s="10"/>
      <c r="D25" s="27"/>
      <c r="E25" s="11"/>
      <c r="F25" s="11"/>
    </row>
    <row r="26" spans="1:6" x14ac:dyDescent="0.2">
      <c r="A26" s="11" t="s">
        <v>1388</v>
      </c>
      <c r="B26" s="10"/>
      <c r="C26" s="10"/>
      <c r="D26" s="27"/>
      <c r="E26" s="11"/>
      <c r="F26" s="11"/>
    </row>
    <row r="27" spans="1:6" x14ac:dyDescent="0.2">
      <c r="A27" s="10" t="s">
        <v>401</v>
      </c>
      <c r="B27" s="10" t="s">
        <v>1389</v>
      </c>
      <c r="C27" s="10" t="s">
        <v>278</v>
      </c>
      <c r="D27" s="27">
        <v>970000</v>
      </c>
      <c r="E27" s="10">
        <v>9.7000000000000003E-2</v>
      </c>
      <c r="F27" s="10">
        <v>4.108208268775102E-4</v>
      </c>
    </row>
    <row r="28" spans="1:6" x14ac:dyDescent="0.2">
      <c r="A28" s="11" t="s">
        <v>28</v>
      </c>
      <c r="B28" s="10"/>
      <c r="C28" s="10"/>
      <c r="D28" s="27"/>
      <c r="E28" s="11">
        <f>SUM(E27)</f>
        <v>9.7000000000000003E-2</v>
      </c>
      <c r="F28" s="11">
        <f>SUM(F27)</f>
        <v>4.108208268775102E-4</v>
      </c>
    </row>
    <row r="29" spans="1:6" x14ac:dyDescent="0.2">
      <c r="A29" s="10"/>
      <c r="B29" s="10"/>
      <c r="C29" s="10"/>
      <c r="D29" s="27"/>
      <c r="E29" s="10"/>
      <c r="F29" s="10"/>
    </row>
    <row r="30" spans="1:6" x14ac:dyDescent="0.2">
      <c r="A30" s="11" t="s">
        <v>1390</v>
      </c>
      <c r="B30" s="10"/>
      <c r="C30" s="10"/>
      <c r="D30" s="27"/>
      <c r="E30" s="10"/>
      <c r="F30" s="10"/>
    </row>
    <row r="31" spans="1:6" x14ac:dyDescent="0.2">
      <c r="A31" s="10" t="s">
        <v>1391</v>
      </c>
      <c r="B31" s="10" t="s">
        <v>1392</v>
      </c>
      <c r="C31" s="10" t="s">
        <v>278</v>
      </c>
      <c r="D31" s="27">
        <v>35000</v>
      </c>
      <c r="E31" s="10">
        <v>1787.032449</v>
      </c>
      <c r="F31" s="10">
        <v>7.5685582304651762</v>
      </c>
    </row>
    <row r="32" spans="1:6" x14ac:dyDescent="0.2">
      <c r="A32" s="10" t="s">
        <v>1393</v>
      </c>
      <c r="B32" s="10" t="s">
        <v>1394</v>
      </c>
      <c r="C32" s="10" t="s">
        <v>278</v>
      </c>
      <c r="D32" s="27">
        <v>14500</v>
      </c>
      <c r="E32" s="10">
        <v>372.69136609999998</v>
      </c>
      <c r="F32" s="10">
        <v>1.5784471669207305</v>
      </c>
    </row>
    <row r="33" spans="1:9" x14ac:dyDescent="0.2">
      <c r="A33" s="10" t="s">
        <v>1395</v>
      </c>
      <c r="B33" s="10" t="s">
        <v>1396</v>
      </c>
      <c r="C33" s="10" t="s">
        <v>1397</v>
      </c>
      <c r="D33" s="27">
        <v>12000</v>
      </c>
      <c r="E33" s="10">
        <v>330.12905710000001</v>
      </c>
      <c r="F33" s="10">
        <v>1.3981844558156165</v>
      </c>
    </row>
    <row r="34" spans="1:9" x14ac:dyDescent="0.2">
      <c r="A34" s="10" t="s">
        <v>1398</v>
      </c>
      <c r="B34" s="10" t="s">
        <v>1399</v>
      </c>
      <c r="C34" s="10" t="s">
        <v>278</v>
      </c>
      <c r="D34" s="27">
        <v>3000</v>
      </c>
      <c r="E34" s="10">
        <v>237.00619090000001</v>
      </c>
      <c r="F34" s="10">
        <v>1.0037843228930623</v>
      </c>
    </row>
    <row r="35" spans="1:9" x14ac:dyDescent="0.2">
      <c r="A35" s="10" t="s">
        <v>1400</v>
      </c>
      <c r="B35" s="10" t="s">
        <v>1401</v>
      </c>
      <c r="C35" s="10" t="s">
        <v>322</v>
      </c>
      <c r="D35" s="27">
        <v>30000</v>
      </c>
      <c r="E35" s="10">
        <v>224.11408370000001</v>
      </c>
      <c r="F35" s="10">
        <v>0.94918281629411894</v>
      </c>
    </row>
    <row r="36" spans="1:9" x14ac:dyDescent="0.2">
      <c r="A36" s="10" t="s">
        <v>1402</v>
      </c>
      <c r="B36" s="10" t="s">
        <v>1403</v>
      </c>
      <c r="C36" s="10" t="s">
        <v>278</v>
      </c>
      <c r="D36" s="27">
        <v>1400</v>
      </c>
      <c r="E36" s="10">
        <v>157.1801567</v>
      </c>
      <c r="F36" s="10">
        <v>0.66569981385804766</v>
      </c>
    </row>
    <row r="37" spans="1:9" x14ac:dyDescent="0.2">
      <c r="A37" s="11" t="s">
        <v>28</v>
      </c>
      <c r="B37" s="10"/>
      <c r="C37" s="10"/>
      <c r="D37" s="27"/>
      <c r="E37" s="11">
        <f>SUM(E31:E36)</f>
        <v>3108.1533035000002</v>
      </c>
      <c r="F37" s="11">
        <f>SUM(F31:F36)</f>
        <v>13.163856806246754</v>
      </c>
    </row>
    <row r="38" spans="1:9" x14ac:dyDescent="0.2">
      <c r="A38" s="11"/>
      <c r="B38" s="10"/>
      <c r="C38" s="10"/>
      <c r="D38" s="27"/>
      <c r="E38" s="11"/>
      <c r="F38" s="11"/>
    </row>
    <row r="39" spans="1:9" x14ac:dyDescent="0.2">
      <c r="A39" s="11" t="s">
        <v>1344</v>
      </c>
      <c r="B39" s="10"/>
      <c r="C39" s="10"/>
      <c r="D39" s="27"/>
      <c r="E39" s="11"/>
      <c r="F39" s="11"/>
    </row>
    <row r="40" spans="1:9" x14ac:dyDescent="0.2">
      <c r="A40" s="10" t="s">
        <v>1404</v>
      </c>
      <c r="B40" s="10" t="s">
        <v>1405</v>
      </c>
      <c r="C40" s="10" t="s">
        <v>1344</v>
      </c>
      <c r="D40" s="27">
        <v>102868.481</v>
      </c>
      <c r="E40" s="10">
        <v>1926.515684</v>
      </c>
      <c r="F40" s="10">
        <v>8.1593068690038368</v>
      </c>
    </row>
    <row r="41" spans="1:9" x14ac:dyDescent="0.2">
      <c r="A41" s="11"/>
      <c r="B41" s="10"/>
      <c r="C41" s="10"/>
      <c r="D41" s="27"/>
      <c r="E41" s="11">
        <f>SUM(E40)</f>
        <v>1926.515684</v>
      </c>
      <c r="F41" s="11">
        <f>SUM(F40)</f>
        <v>8.1593068690038368</v>
      </c>
    </row>
    <row r="42" spans="1:9" x14ac:dyDescent="0.2">
      <c r="A42" s="11"/>
      <c r="B42" s="10"/>
      <c r="C42" s="10"/>
      <c r="D42" s="27"/>
      <c r="E42" s="11"/>
      <c r="F42" s="11"/>
    </row>
    <row r="43" spans="1:9" x14ac:dyDescent="0.2">
      <c r="A43" s="11" t="s">
        <v>28</v>
      </c>
      <c r="B43" s="10"/>
      <c r="C43" s="10"/>
      <c r="D43" s="27"/>
      <c r="E43" s="11">
        <f>E24+E37+E28+E41</f>
        <v>21954.876093999999</v>
      </c>
      <c r="F43" s="11">
        <f>F24+F37+F28+F41</f>
        <v>92.984745885880031</v>
      </c>
    </row>
    <row r="44" spans="1:9" x14ac:dyDescent="0.2">
      <c r="A44" s="10"/>
      <c r="B44" s="10"/>
      <c r="C44" s="10"/>
      <c r="D44" s="27"/>
      <c r="E44" s="10"/>
      <c r="F44" s="10"/>
    </row>
    <row r="45" spans="1:9" x14ac:dyDescent="0.2">
      <c r="A45" s="11" t="s">
        <v>35</v>
      </c>
      <c r="B45" s="10"/>
      <c r="C45" s="10"/>
      <c r="D45" s="27"/>
      <c r="E45" s="11">
        <v>1656.390339900001</v>
      </c>
      <c r="F45" s="11">
        <v>7.015254114119986</v>
      </c>
      <c r="I45" s="2"/>
    </row>
    <row r="46" spans="1:9" x14ac:dyDescent="0.2">
      <c r="A46" s="10"/>
      <c r="B46" s="10"/>
      <c r="C46" s="10"/>
      <c r="D46" s="27"/>
      <c r="E46" s="10"/>
      <c r="F46" s="10"/>
    </row>
    <row r="47" spans="1:9" x14ac:dyDescent="0.2">
      <c r="A47" s="13" t="s">
        <v>36</v>
      </c>
      <c r="B47" s="7"/>
      <c r="C47" s="7"/>
      <c r="D47" s="58"/>
      <c r="E47" s="13">
        <f>E43+E45</f>
        <v>23611.2664339</v>
      </c>
      <c r="F47" s="13">
        <f xml:space="preserve"> ROUND(SUM(F43:F46),2)</f>
        <v>100</v>
      </c>
      <c r="I47" s="2"/>
    </row>
    <row r="49" spans="1:2" x14ac:dyDescent="0.2">
      <c r="A49" s="17" t="s">
        <v>38</v>
      </c>
    </row>
    <row r="50" spans="1:2" x14ac:dyDescent="0.2">
      <c r="A50" s="17" t="s">
        <v>39</v>
      </c>
    </row>
    <row r="51" spans="1:2" x14ac:dyDescent="0.2">
      <c r="A51" s="17" t="s">
        <v>40</v>
      </c>
    </row>
    <row r="52" spans="1:2" x14ac:dyDescent="0.2">
      <c r="A52" s="2" t="s">
        <v>710</v>
      </c>
      <c r="B52" s="14">
        <v>27.027899999999999</v>
      </c>
    </row>
    <row r="53" spans="1:2" x14ac:dyDescent="0.2">
      <c r="A53" s="2" t="s">
        <v>709</v>
      </c>
      <c r="B53" s="14">
        <v>155.67349999999999</v>
      </c>
    </row>
    <row r="54" spans="1:2" x14ac:dyDescent="0.2">
      <c r="A54" s="2" t="s">
        <v>706</v>
      </c>
      <c r="B54" s="14">
        <v>26.161899999999999</v>
      </c>
    </row>
    <row r="55" spans="1:2" x14ac:dyDescent="0.2">
      <c r="A55" s="2" t="s">
        <v>705</v>
      </c>
      <c r="B55" s="14">
        <v>151.04130000000001</v>
      </c>
    </row>
    <row r="57" spans="1:2" x14ac:dyDescent="0.2">
      <c r="A57" s="17" t="s">
        <v>41</v>
      </c>
    </row>
    <row r="58" spans="1:2" x14ac:dyDescent="0.2">
      <c r="A58" s="2" t="s">
        <v>710</v>
      </c>
      <c r="B58" s="14">
        <v>27.885000000000002</v>
      </c>
    </row>
    <row r="59" spans="1:2" x14ac:dyDescent="0.2">
      <c r="A59" s="2" t="s">
        <v>709</v>
      </c>
      <c r="B59" s="14">
        <v>160.66679999999999</v>
      </c>
    </row>
    <row r="60" spans="1:2" x14ac:dyDescent="0.2">
      <c r="A60" s="2" t="s">
        <v>706</v>
      </c>
      <c r="B60" s="14">
        <v>26.917899999999999</v>
      </c>
    </row>
    <row r="61" spans="1:2" x14ac:dyDescent="0.2">
      <c r="A61" s="2" t="s">
        <v>705</v>
      </c>
      <c r="B61" s="14">
        <v>155.40440000000001</v>
      </c>
    </row>
    <row r="63" spans="1:2" x14ac:dyDescent="0.2">
      <c r="A63" s="17" t="s">
        <v>46</v>
      </c>
      <c r="B63" s="21" t="s">
        <v>47</v>
      </c>
    </row>
    <row r="65" spans="1:2" x14ac:dyDescent="0.2">
      <c r="A65" s="17" t="s">
        <v>1342</v>
      </c>
      <c r="B65" s="20">
        <v>0.12169740664363048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4.140625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52" t="s">
        <v>689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88</v>
      </c>
      <c r="B8" s="10" t="s">
        <v>878</v>
      </c>
      <c r="C8" s="9" t="s">
        <v>63</v>
      </c>
      <c r="D8" s="9">
        <v>49</v>
      </c>
      <c r="E8" s="10">
        <v>506.61198000000002</v>
      </c>
      <c r="F8" s="10">
        <v>11.883594891265201</v>
      </c>
    </row>
    <row r="9" spans="1:6" x14ac:dyDescent="0.2">
      <c r="A9" s="9" t="s">
        <v>50</v>
      </c>
      <c r="B9" s="10" t="s">
        <v>879</v>
      </c>
      <c r="C9" s="9" t="s">
        <v>9</v>
      </c>
      <c r="D9" s="9">
        <v>49</v>
      </c>
      <c r="E9" s="10">
        <v>501.54635999999999</v>
      </c>
      <c r="F9" s="10">
        <v>11.7647706661588</v>
      </c>
    </row>
    <row r="10" spans="1:6" x14ac:dyDescent="0.2">
      <c r="A10" s="9" t="s">
        <v>686</v>
      </c>
      <c r="B10" s="10" t="s">
        <v>880</v>
      </c>
      <c r="C10" s="9" t="s">
        <v>86</v>
      </c>
      <c r="D10" s="9">
        <v>50</v>
      </c>
      <c r="E10" s="10">
        <v>499.93049999999999</v>
      </c>
      <c r="F10" s="10">
        <v>11.726867445550001</v>
      </c>
    </row>
    <row r="11" spans="1:6" x14ac:dyDescent="0.2">
      <c r="A11" s="9" t="s">
        <v>64</v>
      </c>
      <c r="B11" s="10" t="s">
        <v>881</v>
      </c>
      <c r="C11" s="9" t="s">
        <v>9</v>
      </c>
      <c r="D11" s="9">
        <v>50</v>
      </c>
      <c r="E11" s="10">
        <v>497.43349999999998</v>
      </c>
      <c r="F11" s="10">
        <v>11.6682953280026</v>
      </c>
    </row>
    <row r="12" spans="1:6" x14ac:dyDescent="0.2">
      <c r="A12" s="9" t="s">
        <v>687</v>
      </c>
      <c r="B12" s="10" t="s">
        <v>1259</v>
      </c>
      <c r="C12" s="9" t="s">
        <v>9</v>
      </c>
      <c r="D12" s="9">
        <v>50</v>
      </c>
      <c r="E12" s="10">
        <v>481.6225</v>
      </c>
      <c r="F12" s="10">
        <v>11.2974167735204</v>
      </c>
    </row>
    <row r="13" spans="1:6" x14ac:dyDescent="0.2">
      <c r="A13" s="9" t="s">
        <v>10</v>
      </c>
      <c r="B13" s="10" t="s">
        <v>882</v>
      </c>
      <c r="C13" s="9" t="s">
        <v>9</v>
      </c>
      <c r="D13" s="9">
        <v>50</v>
      </c>
      <c r="E13" s="10">
        <v>481.02949999999998</v>
      </c>
      <c r="F13" s="10">
        <v>11.2835067752402</v>
      </c>
    </row>
    <row r="14" spans="1:6" x14ac:dyDescent="0.2">
      <c r="A14" s="9" t="s">
        <v>21</v>
      </c>
      <c r="B14" s="10" t="s">
        <v>883</v>
      </c>
      <c r="C14" s="9" t="s">
        <v>9</v>
      </c>
      <c r="D14" s="9">
        <v>50</v>
      </c>
      <c r="E14" s="10">
        <v>478.25200000000001</v>
      </c>
      <c r="F14" s="10">
        <v>11.2183549704793</v>
      </c>
    </row>
    <row r="15" spans="1:6" x14ac:dyDescent="0.2">
      <c r="A15" s="9" t="s">
        <v>85</v>
      </c>
      <c r="B15" s="10" t="s">
        <v>884</v>
      </c>
      <c r="C15" s="9" t="s">
        <v>86</v>
      </c>
      <c r="D15" s="9">
        <v>15</v>
      </c>
      <c r="E15" s="10">
        <v>149.88630000000001</v>
      </c>
      <c r="F15" s="10">
        <v>3.5158822516408699</v>
      </c>
    </row>
    <row r="16" spans="1:6" x14ac:dyDescent="0.2">
      <c r="A16" s="8" t="s">
        <v>28</v>
      </c>
      <c r="B16" s="9"/>
      <c r="C16" s="9"/>
      <c r="D16" s="9"/>
      <c r="E16" s="11">
        <f>SUM(E8:E15)</f>
        <v>3596.3126400000001</v>
      </c>
      <c r="F16" s="11">
        <f>SUM(F8:F15)</f>
        <v>84.358689101857365</v>
      </c>
    </row>
    <row r="17" spans="1:11" x14ac:dyDescent="0.2">
      <c r="A17" s="9"/>
      <c r="B17" s="9"/>
      <c r="C17" s="9"/>
      <c r="D17" s="9"/>
      <c r="E17" s="10"/>
      <c r="F17" s="10"/>
    </row>
    <row r="18" spans="1:11" x14ac:dyDescent="0.2">
      <c r="A18" s="8" t="s">
        <v>93</v>
      </c>
      <c r="B18" s="9"/>
      <c r="C18" s="9"/>
      <c r="D18" s="9"/>
      <c r="E18" s="10"/>
      <c r="F18" s="10"/>
    </row>
    <row r="19" spans="1:11" x14ac:dyDescent="0.2">
      <c r="A19" s="9" t="s">
        <v>688</v>
      </c>
      <c r="B19" s="10" t="s">
        <v>885</v>
      </c>
      <c r="C19" s="9" t="s">
        <v>9</v>
      </c>
      <c r="D19" s="9">
        <v>50</v>
      </c>
      <c r="E19" s="10">
        <v>482.92899999999997</v>
      </c>
      <c r="F19" s="10">
        <v>11.3280633380281</v>
      </c>
    </row>
    <row r="20" spans="1:11" x14ac:dyDescent="0.2">
      <c r="A20" s="8" t="s">
        <v>28</v>
      </c>
      <c r="B20" s="9"/>
      <c r="C20" s="9"/>
      <c r="D20" s="9"/>
      <c r="E20" s="11">
        <f>SUM(E19:E19)</f>
        <v>482.92899999999997</v>
      </c>
      <c r="F20" s="11">
        <f>SUM(F19:F19)</f>
        <v>11.3280633380281</v>
      </c>
      <c r="J20" s="2"/>
      <c r="K20" s="2"/>
    </row>
    <row r="21" spans="1:11" x14ac:dyDescent="0.2">
      <c r="A21" s="9"/>
      <c r="B21" s="9"/>
      <c r="C21" s="9"/>
      <c r="D21" s="9"/>
      <c r="E21" s="10"/>
      <c r="F21" s="10"/>
    </row>
    <row r="22" spans="1:11" x14ac:dyDescent="0.2">
      <c r="A22" s="8" t="s">
        <v>28</v>
      </c>
      <c r="B22" s="9"/>
      <c r="C22" s="9"/>
      <c r="D22" s="9"/>
      <c r="E22" s="11">
        <v>4079.2416400000002</v>
      </c>
      <c r="F22" s="11">
        <v>95.686752439885467</v>
      </c>
      <c r="J22" s="2"/>
      <c r="K22" s="2"/>
    </row>
    <row r="23" spans="1:11" x14ac:dyDescent="0.2">
      <c r="A23" s="9"/>
      <c r="B23" s="9"/>
      <c r="C23" s="9"/>
      <c r="D23" s="9"/>
      <c r="E23" s="10"/>
      <c r="F23" s="10"/>
    </row>
    <row r="24" spans="1:11" x14ac:dyDescent="0.2">
      <c r="A24" s="8" t="s">
        <v>35</v>
      </c>
      <c r="B24" s="9"/>
      <c r="C24" s="9"/>
      <c r="D24" s="9"/>
      <c r="E24" s="11">
        <v>183.88058459999999</v>
      </c>
      <c r="F24" s="11">
        <v>4.3099999999999996</v>
      </c>
      <c r="J24" s="2"/>
      <c r="K24" s="2"/>
    </row>
    <row r="25" spans="1:11" x14ac:dyDescent="0.2">
      <c r="A25" s="9"/>
      <c r="B25" s="9"/>
      <c r="C25" s="9"/>
      <c r="D25" s="9"/>
      <c r="E25" s="10"/>
      <c r="F25" s="10"/>
    </row>
    <row r="26" spans="1:11" x14ac:dyDescent="0.2">
      <c r="A26" s="12" t="s">
        <v>36</v>
      </c>
      <c r="B26" s="6"/>
      <c r="C26" s="6"/>
      <c r="D26" s="6"/>
      <c r="E26" s="13">
        <v>4263.1205846000003</v>
      </c>
      <c r="F26" s="13">
        <f xml:space="preserve"> ROUND(SUM(F22:F25),2)</f>
        <v>100</v>
      </c>
      <c r="J26" s="2"/>
      <c r="K26" s="2"/>
    </row>
    <row r="27" spans="1:11" x14ac:dyDescent="0.2">
      <c r="A27" s="1" t="s">
        <v>37</v>
      </c>
    </row>
    <row r="28" spans="1:11" x14ac:dyDescent="0.2">
      <c r="A28" s="1"/>
    </row>
    <row r="29" spans="1:11" x14ac:dyDescent="0.2">
      <c r="A29" s="1" t="s">
        <v>38</v>
      </c>
    </row>
    <row r="30" spans="1:11" x14ac:dyDescent="0.2">
      <c r="A30" s="1" t="s">
        <v>39</v>
      </c>
    </row>
    <row r="31" spans="1:11" x14ac:dyDescent="0.2">
      <c r="A31" s="1" t="s">
        <v>807</v>
      </c>
      <c r="D31" s="21" t="s">
        <v>1262</v>
      </c>
    </row>
    <row r="33" spans="1:5" x14ac:dyDescent="0.2">
      <c r="A33" s="1" t="s">
        <v>41</v>
      </c>
    </row>
    <row r="34" spans="1:5" x14ac:dyDescent="0.2">
      <c r="A34" s="3" t="s">
        <v>710</v>
      </c>
      <c r="D34" s="14">
        <v>10.0291</v>
      </c>
    </row>
    <row r="35" spans="1:5" x14ac:dyDescent="0.2">
      <c r="A35" s="3" t="s">
        <v>709</v>
      </c>
      <c r="D35" s="14">
        <v>10.0291</v>
      </c>
    </row>
    <row r="36" spans="1:5" x14ac:dyDescent="0.2">
      <c r="A36" s="3" t="s">
        <v>707</v>
      </c>
      <c r="D36" s="14">
        <v>10.0291</v>
      </c>
    </row>
    <row r="37" spans="1:5" x14ac:dyDescent="0.2">
      <c r="A37" s="3" t="s">
        <v>706</v>
      </c>
      <c r="D37" s="14">
        <v>10.023</v>
      </c>
    </row>
    <row r="38" spans="1:5" x14ac:dyDescent="0.2">
      <c r="A38" s="3" t="s">
        <v>705</v>
      </c>
      <c r="D38" s="14">
        <v>10.023</v>
      </c>
    </row>
    <row r="39" spans="1:5" x14ac:dyDescent="0.2">
      <c r="A39" s="3" t="s">
        <v>703</v>
      </c>
      <c r="D39" s="14">
        <v>10.023</v>
      </c>
    </row>
    <row r="41" spans="1:5" x14ac:dyDescent="0.2">
      <c r="A41" s="1" t="s">
        <v>46</v>
      </c>
      <c r="D41" s="15" t="s">
        <v>47</v>
      </c>
    </row>
    <row r="43" spans="1:5" x14ac:dyDescent="0.2">
      <c r="A43" s="1" t="s">
        <v>48</v>
      </c>
      <c r="D43" s="33">
        <v>3.1271526406139269</v>
      </c>
      <c r="E43" s="2" t="s">
        <v>759</v>
      </c>
    </row>
    <row r="45" spans="1:5" x14ac:dyDescent="0.2">
      <c r="A45" s="17" t="s">
        <v>1289</v>
      </c>
    </row>
  </sheetData>
  <mergeCells count="1">
    <mergeCell ref="A1:F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2.4257812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52" t="s">
        <v>685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58</v>
      </c>
      <c r="B8" s="10" t="s">
        <v>886</v>
      </c>
      <c r="C8" s="9" t="s">
        <v>16</v>
      </c>
      <c r="D8" s="9">
        <v>31</v>
      </c>
      <c r="E8" s="10">
        <v>307.41305</v>
      </c>
      <c r="F8" s="10">
        <v>11.5864269816892</v>
      </c>
    </row>
    <row r="9" spans="1:6" x14ac:dyDescent="0.2">
      <c r="A9" s="9" t="s">
        <v>50</v>
      </c>
      <c r="B9" s="10" t="s">
        <v>879</v>
      </c>
      <c r="C9" s="9" t="s">
        <v>9</v>
      </c>
      <c r="D9" s="9">
        <v>30</v>
      </c>
      <c r="E9" s="10">
        <v>307.06920000000002</v>
      </c>
      <c r="F9" s="10">
        <v>11.5734672426097</v>
      </c>
    </row>
    <row r="10" spans="1:6" x14ac:dyDescent="0.2">
      <c r="A10" s="9" t="s">
        <v>73</v>
      </c>
      <c r="B10" s="10" t="s">
        <v>887</v>
      </c>
      <c r="C10" s="9" t="s">
        <v>9</v>
      </c>
      <c r="D10" s="9">
        <v>31</v>
      </c>
      <c r="E10" s="10">
        <v>307.00725999999997</v>
      </c>
      <c r="F10" s="10">
        <v>11.5711327181409</v>
      </c>
    </row>
    <row r="11" spans="1:6" x14ac:dyDescent="0.2">
      <c r="A11" s="9" t="s">
        <v>55</v>
      </c>
      <c r="B11" s="10" t="s">
        <v>888</v>
      </c>
      <c r="C11" s="9" t="s">
        <v>9</v>
      </c>
      <c r="D11" s="9">
        <v>31</v>
      </c>
      <c r="E11" s="10">
        <v>299.50526000000002</v>
      </c>
      <c r="F11" s="10">
        <v>11.2883816273312</v>
      </c>
    </row>
    <row r="12" spans="1:6" x14ac:dyDescent="0.2">
      <c r="A12" s="9" t="s">
        <v>178</v>
      </c>
      <c r="B12" s="10" t="s">
        <v>889</v>
      </c>
      <c r="C12" s="9" t="s">
        <v>16</v>
      </c>
      <c r="D12" s="9">
        <v>26</v>
      </c>
      <c r="E12" s="10">
        <v>255.84415999999999</v>
      </c>
      <c r="F12" s="10">
        <v>9.6427906314699996</v>
      </c>
    </row>
    <row r="13" spans="1:6" x14ac:dyDescent="0.2">
      <c r="A13" s="9" t="s">
        <v>60</v>
      </c>
      <c r="B13" s="10" t="s">
        <v>890</v>
      </c>
      <c r="C13" s="9" t="s">
        <v>9</v>
      </c>
      <c r="D13" s="9">
        <v>20</v>
      </c>
      <c r="E13" s="10">
        <v>195.9134</v>
      </c>
      <c r="F13" s="10">
        <v>7.3839946086689396</v>
      </c>
    </row>
    <row r="14" spans="1:6" x14ac:dyDescent="0.2">
      <c r="A14" s="9" t="s">
        <v>678</v>
      </c>
      <c r="B14" s="10" t="s">
        <v>891</v>
      </c>
      <c r="C14" s="9" t="s">
        <v>16</v>
      </c>
      <c r="D14" s="9">
        <v>19</v>
      </c>
      <c r="E14" s="10">
        <v>188.33009000000001</v>
      </c>
      <c r="F14" s="10">
        <v>7.0981789362551897</v>
      </c>
    </row>
    <row r="15" spans="1:6" x14ac:dyDescent="0.2">
      <c r="A15" s="9" t="s">
        <v>679</v>
      </c>
      <c r="B15" s="10" t="s">
        <v>892</v>
      </c>
      <c r="C15" s="9" t="s">
        <v>9</v>
      </c>
      <c r="D15" s="9">
        <v>19</v>
      </c>
      <c r="E15" s="10">
        <v>188.20753999999999</v>
      </c>
      <c r="F15" s="10">
        <v>7.09356001514365</v>
      </c>
    </row>
    <row r="16" spans="1:6" x14ac:dyDescent="0.2">
      <c r="A16" s="9" t="s">
        <v>641</v>
      </c>
      <c r="B16" s="10" t="s">
        <v>893</v>
      </c>
      <c r="C16" s="9" t="s">
        <v>16</v>
      </c>
      <c r="D16" s="9">
        <v>16</v>
      </c>
      <c r="E16" s="10">
        <v>163.45151999999999</v>
      </c>
      <c r="F16" s="10">
        <v>6.16050327572664</v>
      </c>
    </row>
    <row r="17" spans="1:11" x14ac:dyDescent="0.2">
      <c r="A17" s="9" t="s">
        <v>681</v>
      </c>
      <c r="B17" s="10" t="s">
        <v>894</v>
      </c>
      <c r="C17" s="9" t="s">
        <v>9</v>
      </c>
      <c r="D17" s="9">
        <v>20</v>
      </c>
      <c r="E17" s="10">
        <v>154.7774</v>
      </c>
      <c r="F17" s="10">
        <v>5.8335748710593398</v>
      </c>
    </row>
    <row r="18" spans="1:11" x14ac:dyDescent="0.2">
      <c r="A18" s="9" t="s">
        <v>83</v>
      </c>
      <c r="B18" s="10" t="s">
        <v>895</v>
      </c>
      <c r="C18" s="9" t="s">
        <v>9</v>
      </c>
      <c r="D18" s="9">
        <v>16</v>
      </c>
      <c r="E18" s="10">
        <v>154.21343999999999</v>
      </c>
      <c r="F18" s="10">
        <v>5.8123191652244897</v>
      </c>
    </row>
    <row r="19" spans="1:11" x14ac:dyDescent="0.2">
      <c r="A19" s="9" t="s">
        <v>674</v>
      </c>
      <c r="B19" s="10" t="s">
        <v>896</v>
      </c>
      <c r="C19" s="9" t="s">
        <v>12</v>
      </c>
      <c r="D19" s="9">
        <v>7</v>
      </c>
      <c r="E19" s="10">
        <v>70.274119999999996</v>
      </c>
      <c r="F19" s="10">
        <v>2.64863824122778</v>
      </c>
    </row>
    <row r="20" spans="1:11" x14ac:dyDescent="0.2">
      <c r="A20" s="8" t="s">
        <v>28</v>
      </c>
      <c r="B20" s="9"/>
      <c r="C20" s="9"/>
      <c r="D20" s="9"/>
      <c r="E20" s="11">
        <f>SUM(E8:E19)</f>
        <v>2592.0064399999997</v>
      </c>
      <c r="F20" s="11">
        <f>SUM(F8:F19)</f>
        <v>97.692968314547045</v>
      </c>
      <c r="J20" s="2"/>
      <c r="K20" s="2"/>
    </row>
    <row r="21" spans="1:11" x14ac:dyDescent="0.2">
      <c r="A21" s="9"/>
      <c r="B21" s="9"/>
      <c r="C21" s="9"/>
      <c r="D21" s="9"/>
      <c r="E21" s="10"/>
      <c r="F21" s="10"/>
    </row>
    <row r="22" spans="1:11" x14ac:dyDescent="0.2">
      <c r="A22" s="8" t="s">
        <v>28</v>
      </c>
      <c r="B22" s="9"/>
      <c r="C22" s="9"/>
      <c r="D22" s="9"/>
      <c r="E22" s="11">
        <v>2592.0064399999997</v>
      </c>
      <c r="F22" s="11">
        <v>97.692968314547045</v>
      </c>
      <c r="J22" s="2"/>
      <c r="K22" s="2"/>
    </row>
    <row r="23" spans="1:11" x14ac:dyDescent="0.2">
      <c r="A23" s="9"/>
      <c r="B23" s="9"/>
      <c r="C23" s="9"/>
      <c r="D23" s="9"/>
      <c r="E23" s="10"/>
      <c r="F23" s="10"/>
    </row>
    <row r="24" spans="1:11" x14ac:dyDescent="0.2">
      <c r="A24" s="8" t="s">
        <v>35</v>
      </c>
      <c r="B24" s="9"/>
      <c r="C24" s="9"/>
      <c r="D24" s="9"/>
      <c r="E24" s="11">
        <v>61.206996799999999</v>
      </c>
      <c r="F24" s="11">
        <v>2.31</v>
      </c>
      <c r="J24" s="2"/>
      <c r="K24" s="2"/>
    </row>
    <row r="25" spans="1:11" x14ac:dyDescent="0.2">
      <c r="A25" s="9"/>
      <c r="B25" s="9"/>
      <c r="C25" s="9"/>
      <c r="D25" s="9"/>
      <c r="E25" s="10"/>
      <c r="F25" s="10"/>
    </row>
    <row r="26" spans="1:11" x14ac:dyDescent="0.2">
      <c r="A26" s="12" t="s">
        <v>36</v>
      </c>
      <c r="B26" s="6"/>
      <c r="C26" s="6"/>
      <c r="D26" s="6"/>
      <c r="E26" s="13">
        <v>2653.2169967999998</v>
      </c>
      <c r="F26" s="13">
        <f xml:space="preserve"> ROUND(SUM(F22:F25),2)</f>
        <v>100</v>
      </c>
      <c r="J26" s="2"/>
      <c r="K26" s="2"/>
    </row>
    <row r="27" spans="1:11" x14ac:dyDescent="0.2">
      <c r="A27" s="1" t="s">
        <v>37</v>
      </c>
    </row>
    <row r="28" spans="1:11" x14ac:dyDescent="0.2">
      <c r="A28" s="1"/>
    </row>
    <row r="29" spans="1:11" x14ac:dyDescent="0.2">
      <c r="A29" s="1" t="s">
        <v>38</v>
      </c>
    </row>
    <row r="30" spans="1:11" x14ac:dyDescent="0.2">
      <c r="A30" s="1" t="s">
        <v>39</v>
      </c>
    </row>
    <row r="31" spans="1:11" x14ac:dyDescent="0.2">
      <c r="A31" s="1" t="s">
        <v>807</v>
      </c>
      <c r="D31" s="21" t="s">
        <v>1262</v>
      </c>
    </row>
    <row r="33" spans="1:5" x14ac:dyDescent="0.2">
      <c r="A33" s="1" t="s">
        <v>41</v>
      </c>
    </row>
    <row r="34" spans="1:5" x14ac:dyDescent="0.2">
      <c r="A34" s="3" t="s">
        <v>709</v>
      </c>
      <c r="D34" s="14">
        <v>10.113300000000001</v>
      </c>
    </row>
    <row r="35" spans="1:5" x14ac:dyDescent="0.2">
      <c r="A35" s="3" t="s">
        <v>707</v>
      </c>
      <c r="D35" s="14">
        <v>10.113300000000001</v>
      </c>
    </row>
    <row r="36" spans="1:5" x14ac:dyDescent="0.2">
      <c r="A36" s="3" t="s">
        <v>706</v>
      </c>
      <c r="D36" s="14">
        <v>10.1036</v>
      </c>
    </row>
    <row r="37" spans="1:5" x14ac:dyDescent="0.2">
      <c r="A37" s="3" t="s">
        <v>705</v>
      </c>
      <c r="D37" s="14">
        <v>10.1036</v>
      </c>
    </row>
    <row r="38" spans="1:5" x14ac:dyDescent="0.2">
      <c r="A38" s="3" t="s">
        <v>703</v>
      </c>
      <c r="D38" s="14">
        <v>10.1036</v>
      </c>
    </row>
    <row r="40" spans="1:5" x14ac:dyDescent="0.2">
      <c r="A40" s="1" t="s">
        <v>46</v>
      </c>
      <c r="D40" s="15" t="s">
        <v>47</v>
      </c>
    </row>
    <row r="42" spans="1:5" x14ac:dyDescent="0.2">
      <c r="A42" s="1" t="s">
        <v>48</v>
      </c>
      <c r="D42" s="33">
        <v>2.6724654888330628</v>
      </c>
      <c r="E42" s="2" t="s">
        <v>759</v>
      </c>
    </row>
    <row r="44" spans="1:5" x14ac:dyDescent="0.2">
      <c r="A44" s="17" t="s">
        <v>1290</v>
      </c>
    </row>
  </sheetData>
  <mergeCells count="1">
    <mergeCell ref="A1:F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2.4257812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52" t="s">
        <v>684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50</v>
      </c>
      <c r="B8" s="10" t="s">
        <v>879</v>
      </c>
      <c r="C8" s="9" t="s">
        <v>9</v>
      </c>
      <c r="D8" s="9">
        <v>40</v>
      </c>
      <c r="E8" s="10">
        <v>409.42559999999997</v>
      </c>
      <c r="F8" s="10">
        <v>11.7962434340578</v>
      </c>
    </row>
    <row r="9" spans="1:6" x14ac:dyDescent="0.2">
      <c r="A9" s="9" t="s">
        <v>678</v>
      </c>
      <c r="B9" s="10" t="s">
        <v>891</v>
      </c>
      <c r="C9" s="9" t="s">
        <v>16</v>
      </c>
      <c r="D9" s="9">
        <v>41</v>
      </c>
      <c r="E9" s="10">
        <v>406.39650999999998</v>
      </c>
      <c r="F9" s="10">
        <v>11.7089702322266</v>
      </c>
    </row>
    <row r="10" spans="1:6" x14ac:dyDescent="0.2">
      <c r="A10" s="9" t="s">
        <v>679</v>
      </c>
      <c r="B10" s="10" t="s">
        <v>892</v>
      </c>
      <c r="C10" s="9" t="s">
        <v>9</v>
      </c>
      <c r="D10" s="9">
        <v>41</v>
      </c>
      <c r="E10" s="10">
        <v>406.13206000000002</v>
      </c>
      <c r="F10" s="10">
        <v>11.7013509808262</v>
      </c>
    </row>
    <row r="11" spans="1:6" x14ac:dyDescent="0.2">
      <c r="A11" s="9" t="s">
        <v>55</v>
      </c>
      <c r="B11" s="10" t="s">
        <v>888</v>
      </c>
      <c r="C11" s="9" t="s">
        <v>9</v>
      </c>
      <c r="D11" s="9">
        <v>42</v>
      </c>
      <c r="E11" s="10">
        <v>405.78131999999999</v>
      </c>
      <c r="F11" s="10">
        <v>11.691245568702399</v>
      </c>
    </row>
    <row r="12" spans="1:6" x14ac:dyDescent="0.2">
      <c r="A12" s="9" t="s">
        <v>60</v>
      </c>
      <c r="B12" s="10" t="s">
        <v>890</v>
      </c>
      <c r="C12" s="9" t="s">
        <v>9</v>
      </c>
      <c r="D12" s="9">
        <v>28</v>
      </c>
      <c r="E12" s="10">
        <v>274.27875999999998</v>
      </c>
      <c r="F12" s="10">
        <v>7.9024345857990301</v>
      </c>
    </row>
    <row r="13" spans="1:6" x14ac:dyDescent="0.2">
      <c r="A13" s="9" t="s">
        <v>681</v>
      </c>
      <c r="B13" s="10" t="s">
        <v>894</v>
      </c>
      <c r="C13" s="9" t="s">
        <v>9</v>
      </c>
      <c r="D13" s="9">
        <v>33</v>
      </c>
      <c r="E13" s="10">
        <v>255.38271</v>
      </c>
      <c r="F13" s="10">
        <v>7.3580074524147703</v>
      </c>
    </row>
    <row r="14" spans="1:6" x14ac:dyDescent="0.2">
      <c r="A14" s="9" t="s">
        <v>540</v>
      </c>
      <c r="B14" s="10" t="s">
        <v>897</v>
      </c>
      <c r="C14" s="9" t="s">
        <v>52</v>
      </c>
      <c r="D14" s="9">
        <v>26000</v>
      </c>
      <c r="E14" s="10">
        <v>253.58501999999999</v>
      </c>
      <c r="F14" s="10">
        <v>7.30621296555569</v>
      </c>
    </row>
    <row r="15" spans="1:6" x14ac:dyDescent="0.2">
      <c r="A15" s="9" t="s">
        <v>682</v>
      </c>
      <c r="B15" s="10" t="s">
        <v>898</v>
      </c>
      <c r="C15" s="9" t="s">
        <v>9</v>
      </c>
      <c r="D15" s="9">
        <v>26</v>
      </c>
      <c r="E15" s="10">
        <v>252.96284</v>
      </c>
      <c r="F15" s="10">
        <v>7.2882869083189199</v>
      </c>
    </row>
    <row r="16" spans="1:6" x14ac:dyDescent="0.2">
      <c r="A16" s="9" t="s">
        <v>538</v>
      </c>
      <c r="B16" s="10" t="s">
        <v>899</v>
      </c>
      <c r="C16" s="9" t="s">
        <v>16</v>
      </c>
      <c r="D16" s="9">
        <v>26000</v>
      </c>
      <c r="E16" s="10">
        <v>246.55644000000001</v>
      </c>
      <c r="F16" s="10">
        <v>7.1037076979912097</v>
      </c>
    </row>
    <row r="17" spans="1:11" x14ac:dyDescent="0.2">
      <c r="A17" s="9" t="s">
        <v>82</v>
      </c>
      <c r="B17" s="10" t="s">
        <v>900</v>
      </c>
      <c r="C17" s="9" t="s">
        <v>16</v>
      </c>
      <c r="D17" s="9">
        <v>140</v>
      </c>
      <c r="E17" s="10">
        <v>139.26947999999999</v>
      </c>
      <c r="F17" s="10">
        <v>4.0125890736061596</v>
      </c>
    </row>
    <row r="18" spans="1:11" x14ac:dyDescent="0.2">
      <c r="A18" s="8" t="s">
        <v>28</v>
      </c>
      <c r="B18" s="9"/>
      <c r="C18" s="9"/>
      <c r="D18" s="9"/>
      <c r="E18" s="11">
        <f>SUM(E8:E17)</f>
        <v>3049.7707399999999</v>
      </c>
      <c r="F18" s="11">
        <f>SUM(F8:F17)</f>
        <v>87.869048899498779</v>
      </c>
    </row>
    <row r="19" spans="1:11" x14ac:dyDescent="0.2">
      <c r="A19" s="9"/>
      <c r="B19" s="9"/>
      <c r="C19" s="9"/>
      <c r="D19" s="9"/>
      <c r="E19" s="10"/>
      <c r="F19" s="10"/>
    </row>
    <row r="20" spans="1:11" x14ac:dyDescent="0.2">
      <c r="A20" s="8" t="s">
        <v>93</v>
      </c>
      <c r="B20" s="9"/>
      <c r="C20" s="9"/>
      <c r="D20" s="9"/>
      <c r="E20" s="10"/>
      <c r="F20" s="10"/>
    </row>
    <row r="21" spans="1:11" x14ac:dyDescent="0.2">
      <c r="A21" s="9" t="s">
        <v>560</v>
      </c>
      <c r="B21" s="10" t="s">
        <v>901</v>
      </c>
      <c r="C21" s="9" t="s">
        <v>9</v>
      </c>
      <c r="D21" s="9">
        <v>34</v>
      </c>
      <c r="E21" s="10">
        <v>328.31317999999999</v>
      </c>
      <c r="F21" s="10">
        <v>9.4592575400503502</v>
      </c>
    </row>
    <row r="22" spans="1:11" x14ac:dyDescent="0.2">
      <c r="A22" s="8" t="s">
        <v>28</v>
      </c>
      <c r="B22" s="9"/>
      <c r="C22" s="9"/>
      <c r="D22" s="9"/>
      <c r="E22" s="11">
        <f>SUM(E21:E21)</f>
        <v>328.31317999999999</v>
      </c>
      <c r="F22" s="11">
        <f>SUM(F21:F21)</f>
        <v>9.4592575400503502</v>
      </c>
      <c r="J22" s="2"/>
      <c r="K22" s="2"/>
    </row>
    <row r="23" spans="1:11" x14ac:dyDescent="0.2">
      <c r="A23" s="9"/>
      <c r="B23" s="9"/>
      <c r="C23" s="9"/>
      <c r="D23" s="9"/>
      <c r="E23" s="10"/>
      <c r="F23" s="10"/>
    </row>
    <row r="24" spans="1:11" x14ac:dyDescent="0.2">
      <c r="A24" s="8" t="s">
        <v>28</v>
      </c>
      <c r="B24" s="9"/>
      <c r="C24" s="9"/>
      <c r="D24" s="9"/>
      <c r="E24" s="11">
        <v>3378.08392</v>
      </c>
      <c r="F24" s="11">
        <v>97.328306439549124</v>
      </c>
      <c r="J24" s="2"/>
      <c r="K24" s="2"/>
    </row>
    <row r="25" spans="1:11" x14ac:dyDescent="0.2">
      <c r="A25" s="9"/>
      <c r="B25" s="9"/>
      <c r="C25" s="9"/>
      <c r="D25" s="9"/>
      <c r="E25" s="10"/>
      <c r="F25" s="10"/>
    </row>
    <row r="26" spans="1:11" x14ac:dyDescent="0.2">
      <c r="A26" s="8" t="s">
        <v>35</v>
      </c>
      <c r="B26" s="9"/>
      <c r="C26" s="9"/>
      <c r="D26" s="9"/>
      <c r="E26" s="11">
        <v>92.733418599999993</v>
      </c>
      <c r="F26" s="11">
        <v>2.67</v>
      </c>
      <c r="J26" s="2"/>
      <c r="K26" s="2"/>
    </row>
    <row r="27" spans="1:11" x14ac:dyDescent="0.2">
      <c r="A27" s="9"/>
      <c r="B27" s="9"/>
      <c r="C27" s="9"/>
      <c r="D27" s="9"/>
      <c r="E27" s="10"/>
      <c r="F27" s="10"/>
    </row>
    <row r="28" spans="1:11" x14ac:dyDescent="0.2">
      <c r="A28" s="12" t="s">
        <v>36</v>
      </c>
      <c r="B28" s="6"/>
      <c r="C28" s="6"/>
      <c r="D28" s="6"/>
      <c r="E28" s="13">
        <v>3470.8134186000002</v>
      </c>
      <c r="F28" s="13">
        <f xml:space="preserve"> ROUND(SUM(F24:F27),2)</f>
        <v>100</v>
      </c>
      <c r="J28" s="2"/>
      <c r="K28" s="2"/>
    </row>
    <row r="29" spans="1:11" x14ac:dyDescent="0.2">
      <c r="A29" s="1" t="s">
        <v>37</v>
      </c>
    </row>
    <row r="30" spans="1:11" x14ac:dyDescent="0.2">
      <c r="A30" s="1"/>
    </row>
    <row r="31" spans="1:11" x14ac:dyDescent="0.2">
      <c r="A31" s="1" t="s">
        <v>38</v>
      </c>
    </row>
    <row r="32" spans="1:11" x14ac:dyDescent="0.2">
      <c r="A32" s="1" t="s">
        <v>39</v>
      </c>
    </row>
    <row r="33" spans="1:5" x14ac:dyDescent="0.2">
      <c r="A33" s="1" t="s">
        <v>807</v>
      </c>
      <c r="D33" s="21" t="s">
        <v>1262</v>
      </c>
    </row>
    <row r="35" spans="1:5" x14ac:dyDescent="0.2">
      <c r="A35" s="1" t="s">
        <v>41</v>
      </c>
    </row>
    <row r="36" spans="1:5" x14ac:dyDescent="0.2">
      <c r="A36" s="3" t="s">
        <v>709</v>
      </c>
      <c r="D36" s="14">
        <v>10.069000000000001</v>
      </c>
    </row>
    <row r="37" spans="1:5" x14ac:dyDescent="0.2">
      <c r="A37" s="3" t="s">
        <v>706</v>
      </c>
      <c r="D37" s="14">
        <v>10.055199999999999</v>
      </c>
    </row>
    <row r="38" spans="1:5" x14ac:dyDescent="0.2">
      <c r="A38" s="3" t="s">
        <v>705</v>
      </c>
      <c r="D38" s="14">
        <v>10.055199999999999</v>
      </c>
    </row>
    <row r="39" spans="1:5" x14ac:dyDescent="0.2">
      <c r="A39" s="3" t="s">
        <v>703</v>
      </c>
      <c r="D39" s="14">
        <v>10.055199999999999</v>
      </c>
    </row>
    <row r="41" spans="1:5" x14ac:dyDescent="0.2">
      <c r="A41" s="1" t="s">
        <v>46</v>
      </c>
      <c r="D41" s="15" t="s">
        <v>47</v>
      </c>
    </row>
    <row r="43" spans="1:5" x14ac:dyDescent="0.2">
      <c r="A43" s="1" t="s">
        <v>48</v>
      </c>
      <c r="D43" s="33">
        <v>2.6941496238396936</v>
      </c>
      <c r="E43" s="2" t="s">
        <v>759</v>
      </c>
    </row>
    <row r="45" spans="1:5" x14ac:dyDescent="0.2">
      <c r="A45" s="17" t="s">
        <v>1263</v>
      </c>
    </row>
  </sheetData>
  <mergeCells count="1">
    <mergeCell ref="A1:F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2.4257812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683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632</v>
      </c>
      <c r="B8" s="10" t="s">
        <v>852</v>
      </c>
      <c r="C8" s="9" t="s">
        <v>9</v>
      </c>
      <c r="D8" s="9">
        <v>90</v>
      </c>
      <c r="E8" s="10">
        <v>924.33240000000001</v>
      </c>
      <c r="F8" s="10">
        <v>11.864724609540399</v>
      </c>
    </row>
    <row r="9" spans="1:6" x14ac:dyDescent="0.2">
      <c r="A9" s="9" t="s">
        <v>50</v>
      </c>
      <c r="B9" s="10" t="s">
        <v>879</v>
      </c>
      <c r="C9" s="9" t="s">
        <v>9</v>
      </c>
      <c r="D9" s="9">
        <v>90</v>
      </c>
      <c r="E9" s="10">
        <v>921.20759999999996</v>
      </c>
      <c r="F9" s="10">
        <v>11.824614697283801</v>
      </c>
    </row>
    <row r="10" spans="1:6" x14ac:dyDescent="0.2">
      <c r="A10" s="9" t="s">
        <v>678</v>
      </c>
      <c r="B10" s="10" t="s">
        <v>891</v>
      </c>
      <c r="C10" s="9" t="s">
        <v>16</v>
      </c>
      <c r="D10" s="9">
        <v>90</v>
      </c>
      <c r="E10" s="10">
        <v>892.08989999999994</v>
      </c>
      <c r="F10" s="10">
        <v>11.450860091513</v>
      </c>
    </row>
    <row r="11" spans="1:6" x14ac:dyDescent="0.2">
      <c r="A11" s="9" t="s">
        <v>679</v>
      </c>
      <c r="B11" s="10" t="s">
        <v>892</v>
      </c>
      <c r="C11" s="9" t="s">
        <v>9</v>
      </c>
      <c r="D11" s="9">
        <v>90</v>
      </c>
      <c r="E11" s="10">
        <v>891.50940000000003</v>
      </c>
      <c r="F11" s="10">
        <v>11.443408797329401</v>
      </c>
    </row>
    <row r="12" spans="1:6" x14ac:dyDescent="0.2">
      <c r="A12" s="9" t="s">
        <v>55</v>
      </c>
      <c r="B12" s="10" t="s">
        <v>888</v>
      </c>
      <c r="C12" s="9" t="s">
        <v>9</v>
      </c>
      <c r="D12" s="9">
        <v>90</v>
      </c>
      <c r="E12" s="10">
        <v>869.53139999999996</v>
      </c>
      <c r="F12" s="10">
        <v>11.161299333819899</v>
      </c>
    </row>
    <row r="13" spans="1:6" x14ac:dyDescent="0.2">
      <c r="A13" s="9" t="s">
        <v>680</v>
      </c>
      <c r="B13" s="10" t="s">
        <v>902</v>
      </c>
      <c r="C13" s="9" t="s">
        <v>9</v>
      </c>
      <c r="D13" s="9">
        <v>60</v>
      </c>
      <c r="E13" s="10">
        <v>596.553</v>
      </c>
      <c r="F13" s="10">
        <v>7.6573503860679901</v>
      </c>
    </row>
    <row r="14" spans="1:6" x14ac:dyDescent="0.2">
      <c r="A14" s="9" t="s">
        <v>60</v>
      </c>
      <c r="B14" s="10" t="s">
        <v>890</v>
      </c>
      <c r="C14" s="9" t="s">
        <v>9</v>
      </c>
      <c r="D14" s="9">
        <v>60</v>
      </c>
      <c r="E14" s="10">
        <v>587.74019999999996</v>
      </c>
      <c r="F14" s="10">
        <v>7.5442293432061804</v>
      </c>
    </row>
    <row r="15" spans="1:6" x14ac:dyDescent="0.2">
      <c r="A15" s="9" t="s">
        <v>674</v>
      </c>
      <c r="B15" s="10" t="s">
        <v>896</v>
      </c>
      <c r="C15" s="9" t="s">
        <v>12</v>
      </c>
      <c r="D15" s="9">
        <v>58</v>
      </c>
      <c r="E15" s="10">
        <v>582.27128000000005</v>
      </c>
      <c r="F15" s="10">
        <v>7.4740303220406297</v>
      </c>
    </row>
    <row r="16" spans="1:6" x14ac:dyDescent="0.2">
      <c r="A16" s="9" t="s">
        <v>681</v>
      </c>
      <c r="B16" s="10" t="s">
        <v>894</v>
      </c>
      <c r="C16" s="9" t="s">
        <v>9</v>
      </c>
      <c r="D16" s="9">
        <v>75</v>
      </c>
      <c r="E16" s="10">
        <v>580.41525000000001</v>
      </c>
      <c r="F16" s="10">
        <v>7.4502063331627699</v>
      </c>
    </row>
    <row r="17" spans="1:11" x14ac:dyDescent="0.2">
      <c r="A17" s="9" t="s">
        <v>82</v>
      </c>
      <c r="B17" s="10" t="s">
        <v>900</v>
      </c>
      <c r="C17" s="9" t="s">
        <v>16</v>
      </c>
      <c r="D17" s="9">
        <v>500</v>
      </c>
      <c r="E17" s="10">
        <v>497.39100000000002</v>
      </c>
      <c r="F17" s="10">
        <v>6.38450760599099</v>
      </c>
    </row>
    <row r="18" spans="1:11" x14ac:dyDescent="0.2">
      <c r="A18" s="9" t="s">
        <v>174</v>
      </c>
      <c r="B18" s="10" t="s">
        <v>903</v>
      </c>
      <c r="C18" s="9" t="s">
        <v>9</v>
      </c>
      <c r="D18" s="9">
        <v>2</v>
      </c>
      <c r="E18" s="10">
        <v>197.72800000000001</v>
      </c>
      <c r="F18" s="10">
        <v>2.5380353080722902</v>
      </c>
    </row>
    <row r="19" spans="1:11" x14ac:dyDescent="0.2">
      <c r="A19" s="9" t="s">
        <v>672</v>
      </c>
      <c r="B19" s="10" t="s">
        <v>904</v>
      </c>
      <c r="C19" s="9" t="s">
        <v>12</v>
      </c>
      <c r="D19" s="9">
        <v>10</v>
      </c>
      <c r="E19" s="10">
        <v>100.8083</v>
      </c>
      <c r="F19" s="10">
        <v>1.2939746760536901</v>
      </c>
    </row>
    <row r="20" spans="1:11" x14ac:dyDescent="0.2">
      <c r="A20" s="9" t="s">
        <v>682</v>
      </c>
      <c r="B20" s="10" t="s">
        <v>898</v>
      </c>
      <c r="C20" s="9" t="s">
        <v>9</v>
      </c>
      <c r="D20" s="9">
        <v>4</v>
      </c>
      <c r="E20" s="10">
        <v>38.917360000000002</v>
      </c>
      <c r="F20" s="10">
        <v>0.49954297710471102</v>
      </c>
    </row>
    <row r="21" spans="1:11" x14ac:dyDescent="0.2">
      <c r="A21" s="8" t="s">
        <v>28</v>
      </c>
      <c r="B21" s="9"/>
      <c r="C21" s="9"/>
      <c r="D21" s="9"/>
      <c r="E21" s="11">
        <f>SUM(E8:E20)</f>
        <v>7680.4950899999994</v>
      </c>
      <c r="F21" s="11">
        <f>SUM(F8:F20)</f>
        <v>98.586784481185759</v>
      </c>
      <c r="J21" s="2"/>
      <c r="K21" s="2"/>
    </row>
    <row r="22" spans="1:11" x14ac:dyDescent="0.2">
      <c r="A22" s="9"/>
      <c r="B22" s="9"/>
      <c r="C22" s="9"/>
      <c r="D22" s="9"/>
      <c r="E22" s="10"/>
      <c r="F22" s="10"/>
    </row>
    <row r="23" spans="1:11" x14ac:dyDescent="0.2">
      <c r="A23" s="8" t="s">
        <v>28</v>
      </c>
      <c r="B23" s="9"/>
      <c r="C23" s="9"/>
      <c r="D23" s="9"/>
      <c r="E23" s="11">
        <v>7680.4950899999994</v>
      </c>
      <c r="F23" s="11">
        <v>98.586784481185759</v>
      </c>
      <c r="J23" s="2"/>
      <c r="K23" s="2"/>
    </row>
    <row r="24" spans="1:11" x14ac:dyDescent="0.2">
      <c r="A24" s="9"/>
      <c r="B24" s="9"/>
      <c r="C24" s="9"/>
      <c r="D24" s="9"/>
      <c r="E24" s="10"/>
      <c r="F24" s="10"/>
    </row>
    <row r="25" spans="1:11" x14ac:dyDescent="0.2">
      <c r="A25" s="8" t="s">
        <v>35</v>
      </c>
      <c r="B25" s="9"/>
      <c r="C25" s="9"/>
      <c r="D25" s="9"/>
      <c r="E25" s="11">
        <v>110.0929587</v>
      </c>
      <c r="F25" s="11">
        <v>1.41</v>
      </c>
      <c r="J25" s="2"/>
      <c r="K25" s="2"/>
    </row>
    <row r="26" spans="1:11" x14ac:dyDescent="0.2">
      <c r="A26" s="9"/>
      <c r="B26" s="9"/>
      <c r="C26" s="9"/>
      <c r="D26" s="9"/>
      <c r="E26" s="10"/>
      <c r="F26" s="10"/>
    </row>
    <row r="27" spans="1:11" x14ac:dyDescent="0.2">
      <c r="A27" s="12" t="s">
        <v>36</v>
      </c>
      <c r="B27" s="6"/>
      <c r="C27" s="6"/>
      <c r="D27" s="6"/>
      <c r="E27" s="13">
        <v>7790.5929587000001</v>
      </c>
      <c r="F27" s="13">
        <f xml:space="preserve"> ROUND(SUM(F23:F26),2)</f>
        <v>100</v>
      </c>
      <c r="J27" s="2"/>
      <c r="K27" s="2"/>
    </row>
    <row r="28" spans="1:11" x14ac:dyDescent="0.2">
      <c r="A28" s="1" t="s">
        <v>37</v>
      </c>
    </row>
    <row r="29" spans="1:11" x14ac:dyDescent="0.2">
      <c r="A29" s="1"/>
    </row>
    <row r="30" spans="1:11" x14ac:dyDescent="0.2">
      <c r="A30" s="1" t="s">
        <v>38</v>
      </c>
    </row>
    <row r="31" spans="1:11" x14ac:dyDescent="0.2">
      <c r="A31" s="1" t="s">
        <v>39</v>
      </c>
    </row>
    <row r="32" spans="1:11" x14ac:dyDescent="0.2">
      <c r="A32" s="1" t="s">
        <v>807</v>
      </c>
      <c r="D32" s="47" t="s">
        <v>1260</v>
      </c>
    </row>
    <row r="34" spans="1:5" x14ac:dyDescent="0.2">
      <c r="A34" s="1" t="s">
        <v>41</v>
      </c>
    </row>
    <row r="35" spans="1:5" x14ac:dyDescent="0.2">
      <c r="A35" s="3" t="s">
        <v>709</v>
      </c>
      <c r="D35" s="14">
        <v>10.0482</v>
      </c>
    </row>
    <row r="36" spans="1:5" x14ac:dyDescent="0.2">
      <c r="A36" s="3" t="s">
        <v>707</v>
      </c>
      <c r="D36" s="14">
        <v>10.0482</v>
      </c>
    </row>
    <row r="37" spans="1:5" x14ac:dyDescent="0.2">
      <c r="A37" s="3" t="s">
        <v>706</v>
      </c>
      <c r="D37" s="14">
        <v>10.0326</v>
      </c>
    </row>
    <row r="38" spans="1:5" x14ac:dyDescent="0.2">
      <c r="A38" s="3" t="s">
        <v>705</v>
      </c>
      <c r="D38" s="14">
        <v>10.0326</v>
      </c>
    </row>
    <row r="39" spans="1:5" x14ac:dyDescent="0.2">
      <c r="A39" s="3" t="s">
        <v>703</v>
      </c>
      <c r="D39" s="14">
        <v>10.0326</v>
      </c>
    </row>
    <row r="41" spans="1:5" x14ac:dyDescent="0.2">
      <c r="A41" s="1" t="s">
        <v>46</v>
      </c>
      <c r="D41" s="15" t="s">
        <v>47</v>
      </c>
    </row>
    <row r="43" spans="1:5" x14ac:dyDescent="0.2">
      <c r="A43" s="1" t="s">
        <v>48</v>
      </c>
      <c r="D43" s="33">
        <v>2.6790648974484292</v>
      </c>
      <c r="E43" s="2" t="s">
        <v>759</v>
      </c>
    </row>
    <row r="45" spans="1:5" x14ac:dyDescent="0.2">
      <c r="A45" s="17" t="s">
        <v>1264</v>
      </c>
    </row>
  </sheetData>
  <mergeCells count="1">
    <mergeCell ref="A1:F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3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677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66</v>
      </c>
      <c r="B8" s="10" t="s">
        <v>905</v>
      </c>
      <c r="C8" s="9" t="s">
        <v>9</v>
      </c>
      <c r="D8" s="9">
        <v>112</v>
      </c>
      <c r="E8" s="10">
        <v>1109.87744</v>
      </c>
      <c r="F8" s="10">
        <v>11.6872707343474</v>
      </c>
    </row>
    <row r="9" spans="1:6" x14ac:dyDescent="0.2">
      <c r="A9" s="9" t="s">
        <v>60</v>
      </c>
      <c r="B9" s="10" t="s">
        <v>890</v>
      </c>
      <c r="C9" s="9" t="s">
        <v>9</v>
      </c>
      <c r="D9" s="9">
        <v>110</v>
      </c>
      <c r="E9" s="10">
        <v>1077.5237</v>
      </c>
      <c r="F9" s="10">
        <v>11.3465782353191</v>
      </c>
    </row>
    <row r="10" spans="1:6" x14ac:dyDescent="0.2">
      <c r="A10" s="9" t="s">
        <v>672</v>
      </c>
      <c r="B10" s="10" t="s">
        <v>904</v>
      </c>
      <c r="C10" s="9" t="s">
        <v>12</v>
      </c>
      <c r="D10" s="9">
        <v>103</v>
      </c>
      <c r="E10" s="10">
        <v>1038.3254899999999</v>
      </c>
      <c r="F10" s="10">
        <v>10.933811855842301</v>
      </c>
    </row>
    <row r="11" spans="1:6" x14ac:dyDescent="0.2">
      <c r="A11" s="9" t="s">
        <v>673</v>
      </c>
      <c r="B11" s="10" t="s">
        <v>906</v>
      </c>
      <c r="C11" s="9" t="s">
        <v>9</v>
      </c>
      <c r="D11" s="9">
        <v>100</v>
      </c>
      <c r="E11" s="10">
        <v>1013.571</v>
      </c>
      <c r="F11" s="10">
        <v>10.673141248355501</v>
      </c>
    </row>
    <row r="12" spans="1:6" x14ac:dyDescent="0.2">
      <c r="A12" s="9" t="s">
        <v>674</v>
      </c>
      <c r="B12" s="10" t="s">
        <v>896</v>
      </c>
      <c r="C12" s="9" t="s">
        <v>12</v>
      </c>
      <c r="D12" s="9">
        <v>85</v>
      </c>
      <c r="E12" s="10">
        <v>853.32860000000005</v>
      </c>
      <c r="F12" s="10">
        <v>8.9857510515410102</v>
      </c>
    </row>
    <row r="13" spans="1:6" x14ac:dyDescent="0.2">
      <c r="A13" s="9" t="s">
        <v>670</v>
      </c>
      <c r="B13" s="10" t="s">
        <v>907</v>
      </c>
      <c r="C13" s="9" t="s">
        <v>9</v>
      </c>
      <c r="D13" s="9">
        <v>77</v>
      </c>
      <c r="E13" s="10">
        <v>783.27787999999998</v>
      </c>
      <c r="F13" s="10">
        <v>8.2481004783606409</v>
      </c>
    </row>
    <row r="14" spans="1:6" x14ac:dyDescent="0.2">
      <c r="A14" s="9" t="s">
        <v>61</v>
      </c>
      <c r="B14" s="10" t="s">
        <v>908</v>
      </c>
      <c r="C14" s="9" t="s">
        <v>16</v>
      </c>
      <c r="D14" s="9">
        <v>72</v>
      </c>
      <c r="E14" s="10">
        <v>735.55056000000002</v>
      </c>
      <c r="F14" s="10">
        <v>7.7455205626315298</v>
      </c>
    </row>
    <row r="15" spans="1:6" x14ac:dyDescent="0.2">
      <c r="A15" s="9" t="s">
        <v>675</v>
      </c>
      <c r="B15" s="10" t="s">
        <v>909</v>
      </c>
      <c r="C15" s="9" t="s">
        <v>9</v>
      </c>
      <c r="D15" s="9">
        <v>70</v>
      </c>
      <c r="E15" s="10">
        <v>707.31920000000002</v>
      </c>
      <c r="F15" s="10">
        <v>7.44823769550809</v>
      </c>
    </row>
    <row r="16" spans="1:6" x14ac:dyDescent="0.2">
      <c r="A16" s="9" t="s">
        <v>676</v>
      </c>
      <c r="B16" s="10" t="s">
        <v>910</v>
      </c>
      <c r="C16" s="9" t="s">
        <v>16</v>
      </c>
      <c r="D16" s="9">
        <v>21</v>
      </c>
      <c r="E16" s="10">
        <v>509.58600000000001</v>
      </c>
      <c r="F16" s="10">
        <v>5.3660605484810597</v>
      </c>
    </row>
    <row r="17" spans="1:11" x14ac:dyDescent="0.2">
      <c r="A17" s="9" t="s">
        <v>658</v>
      </c>
      <c r="B17" s="10" t="s">
        <v>911</v>
      </c>
      <c r="C17" s="9" t="s">
        <v>9</v>
      </c>
      <c r="D17" s="9">
        <v>33</v>
      </c>
      <c r="E17" s="10">
        <v>327.30752999999999</v>
      </c>
      <c r="F17" s="10">
        <v>3.4466253467594901</v>
      </c>
    </row>
    <row r="18" spans="1:11" x14ac:dyDescent="0.2">
      <c r="A18" s="9" t="s">
        <v>664</v>
      </c>
      <c r="B18" s="10" t="s">
        <v>912</v>
      </c>
      <c r="C18" s="9" t="s">
        <v>9</v>
      </c>
      <c r="D18" s="9">
        <v>33</v>
      </c>
      <c r="E18" s="10">
        <v>323.80425000000002</v>
      </c>
      <c r="F18" s="10">
        <v>3.4097349836053201</v>
      </c>
    </row>
    <row r="19" spans="1:11" x14ac:dyDescent="0.2">
      <c r="A19" s="9" t="s">
        <v>82</v>
      </c>
      <c r="B19" s="10" t="s">
        <v>900</v>
      </c>
      <c r="C19" s="9" t="s">
        <v>16</v>
      </c>
      <c r="D19" s="9">
        <v>320</v>
      </c>
      <c r="E19" s="10">
        <v>318.33024</v>
      </c>
      <c r="F19" s="10">
        <v>3.3520923695951401</v>
      </c>
    </row>
    <row r="20" spans="1:11" x14ac:dyDescent="0.2">
      <c r="A20" s="9" t="s">
        <v>669</v>
      </c>
      <c r="B20" s="10" t="s">
        <v>913</v>
      </c>
      <c r="C20" s="9" t="s">
        <v>86</v>
      </c>
      <c r="D20" s="9">
        <v>32</v>
      </c>
      <c r="E20" s="10">
        <v>252.57184000000001</v>
      </c>
      <c r="F20" s="10">
        <v>2.65964093652744</v>
      </c>
    </row>
    <row r="21" spans="1:11" x14ac:dyDescent="0.2">
      <c r="A21" s="9" t="s">
        <v>656</v>
      </c>
      <c r="B21" s="10" t="s">
        <v>914</v>
      </c>
      <c r="C21" s="9" t="s">
        <v>86</v>
      </c>
      <c r="D21" s="9">
        <v>26</v>
      </c>
      <c r="E21" s="10">
        <v>126.48753000000001</v>
      </c>
      <c r="F21" s="10">
        <v>1.3319434690274401</v>
      </c>
    </row>
    <row r="22" spans="1:11" x14ac:dyDescent="0.2">
      <c r="A22" s="9" t="s">
        <v>174</v>
      </c>
      <c r="B22" s="10" t="s">
        <v>903</v>
      </c>
      <c r="C22" s="9" t="s">
        <v>9</v>
      </c>
      <c r="D22" s="9">
        <v>1</v>
      </c>
      <c r="E22" s="10">
        <v>98.864000000000004</v>
      </c>
      <c r="F22" s="10">
        <v>1.0410611949014099</v>
      </c>
    </row>
    <row r="23" spans="1:11" x14ac:dyDescent="0.2">
      <c r="A23" s="9" t="s">
        <v>535</v>
      </c>
      <c r="B23" s="10" t="s">
        <v>915</v>
      </c>
      <c r="C23" s="9" t="s">
        <v>12</v>
      </c>
      <c r="D23" s="9">
        <v>2</v>
      </c>
      <c r="E23" s="10">
        <v>20.357479999999999</v>
      </c>
      <c r="F23" s="10">
        <v>0.21436905702765</v>
      </c>
    </row>
    <row r="24" spans="1:11" x14ac:dyDescent="0.2">
      <c r="A24" s="8" t="s">
        <v>28</v>
      </c>
      <c r="B24" s="9"/>
      <c r="C24" s="9"/>
      <c r="D24" s="9"/>
      <c r="E24" s="11">
        <f>SUM(E8:E23)</f>
        <v>9296.0827399999998</v>
      </c>
      <c r="F24" s="11">
        <f>SUM(F8:F23)</f>
        <v>97.889939767830512</v>
      </c>
      <c r="J24" s="2"/>
      <c r="K24" s="2"/>
    </row>
    <row r="25" spans="1:11" x14ac:dyDescent="0.2">
      <c r="A25" s="9"/>
      <c r="B25" s="9"/>
      <c r="C25" s="9"/>
      <c r="D25" s="9"/>
      <c r="E25" s="10"/>
      <c r="F25" s="10"/>
    </row>
    <row r="26" spans="1:11" x14ac:dyDescent="0.2">
      <c r="A26" s="8" t="s">
        <v>28</v>
      </c>
      <c r="B26" s="9"/>
      <c r="C26" s="9"/>
      <c r="D26" s="9"/>
      <c r="E26" s="11">
        <v>9296.0827399999998</v>
      </c>
      <c r="F26" s="11">
        <v>97.889939767830512</v>
      </c>
      <c r="J26" s="2"/>
      <c r="K26" s="2"/>
    </row>
    <row r="27" spans="1:11" x14ac:dyDescent="0.2">
      <c r="A27" s="9"/>
      <c r="B27" s="9"/>
      <c r="C27" s="9"/>
      <c r="D27" s="9"/>
      <c r="E27" s="10"/>
      <c r="F27" s="10"/>
    </row>
    <row r="28" spans="1:11" x14ac:dyDescent="0.2">
      <c r="A28" s="8" t="s">
        <v>35</v>
      </c>
      <c r="B28" s="9"/>
      <c r="C28" s="9"/>
      <c r="D28" s="9"/>
      <c r="E28" s="11">
        <v>200.3838471</v>
      </c>
      <c r="F28" s="11">
        <v>2.11</v>
      </c>
      <c r="J28" s="2"/>
      <c r="K28" s="2"/>
    </row>
    <row r="29" spans="1:11" x14ac:dyDescent="0.2">
      <c r="A29" s="9"/>
      <c r="B29" s="9"/>
      <c r="C29" s="9"/>
      <c r="D29" s="9"/>
      <c r="E29" s="10"/>
      <c r="F29" s="10"/>
    </row>
    <row r="30" spans="1:11" x14ac:dyDescent="0.2">
      <c r="A30" s="12" t="s">
        <v>36</v>
      </c>
      <c r="B30" s="6"/>
      <c r="C30" s="6"/>
      <c r="D30" s="6"/>
      <c r="E30" s="13">
        <v>9496.4638470999998</v>
      </c>
      <c r="F30" s="13">
        <f xml:space="preserve"> ROUND(SUM(F26:F29),2)</f>
        <v>100</v>
      </c>
      <c r="J30" s="2"/>
      <c r="K30" s="2"/>
    </row>
    <row r="31" spans="1:11" x14ac:dyDescent="0.2">
      <c r="A31" s="1" t="s">
        <v>37</v>
      </c>
    </row>
    <row r="32" spans="1:11" x14ac:dyDescent="0.2">
      <c r="A32" s="1"/>
    </row>
    <row r="33" spans="1:5" x14ac:dyDescent="0.2">
      <c r="A33" s="1" t="s">
        <v>38</v>
      </c>
    </row>
    <row r="34" spans="1:5" x14ac:dyDescent="0.2">
      <c r="A34" s="1" t="s">
        <v>39</v>
      </c>
    </row>
    <row r="35" spans="1:5" x14ac:dyDescent="0.2">
      <c r="A35" s="1" t="s">
        <v>807</v>
      </c>
      <c r="D35" s="47" t="s">
        <v>1266</v>
      </c>
    </row>
    <row r="37" spans="1:5" x14ac:dyDescent="0.2">
      <c r="A37" s="1" t="s">
        <v>41</v>
      </c>
    </row>
    <row r="38" spans="1:5" x14ac:dyDescent="0.2">
      <c r="A38" s="3" t="s">
        <v>710</v>
      </c>
      <c r="D38" s="14">
        <v>10.094200000000001</v>
      </c>
    </row>
    <row r="39" spans="1:5" x14ac:dyDescent="0.2">
      <c r="A39" s="3" t="s">
        <v>709</v>
      </c>
      <c r="D39" s="14">
        <v>10.094200000000001</v>
      </c>
    </row>
    <row r="40" spans="1:5" x14ac:dyDescent="0.2">
      <c r="A40" s="3" t="s">
        <v>706</v>
      </c>
      <c r="D40" s="14">
        <v>10.0671</v>
      </c>
    </row>
    <row r="41" spans="1:5" x14ac:dyDescent="0.2">
      <c r="A41" s="3" t="s">
        <v>705</v>
      </c>
      <c r="D41" s="14">
        <v>10.0671</v>
      </c>
    </row>
    <row r="42" spans="1:5" x14ac:dyDescent="0.2">
      <c r="A42" s="3" t="s">
        <v>703</v>
      </c>
      <c r="D42" s="14">
        <v>10.0671</v>
      </c>
    </row>
    <row r="44" spans="1:5" x14ac:dyDescent="0.2">
      <c r="A44" s="1" t="s">
        <v>46</v>
      </c>
      <c r="D44" s="15" t="s">
        <v>47</v>
      </c>
    </row>
    <row r="46" spans="1:5" x14ac:dyDescent="0.2">
      <c r="A46" s="1" t="s">
        <v>48</v>
      </c>
      <c r="D46" s="33">
        <v>2.6239504911341691</v>
      </c>
      <c r="E46" s="2" t="s">
        <v>759</v>
      </c>
    </row>
    <row r="48" spans="1:5" x14ac:dyDescent="0.2">
      <c r="A48" s="17" t="s">
        <v>1265</v>
      </c>
    </row>
  </sheetData>
  <mergeCells count="1">
    <mergeCell ref="A1:F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8.57031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671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79</v>
      </c>
      <c r="B8" s="10" t="s">
        <v>916</v>
      </c>
      <c r="C8" s="9" t="s">
        <v>9</v>
      </c>
      <c r="D8" s="9">
        <v>119</v>
      </c>
      <c r="E8" s="10">
        <v>1176.14959</v>
      </c>
      <c r="F8" s="10">
        <v>11.563933028233199</v>
      </c>
    </row>
    <row r="9" spans="1:6" x14ac:dyDescent="0.2">
      <c r="A9" s="9" t="s">
        <v>73</v>
      </c>
      <c r="B9" s="10" t="s">
        <v>887</v>
      </c>
      <c r="C9" s="9" t="s">
        <v>9</v>
      </c>
      <c r="D9" s="9">
        <v>114</v>
      </c>
      <c r="E9" s="10">
        <v>1128.9944399999999</v>
      </c>
      <c r="F9" s="10">
        <v>11.100302380250501</v>
      </c>
    </row>
    <row r="10" spans="1:6" x14ac:dyDescent="0.2">
      <c r="A10" s="9" t="s">
        <v>663</v>
      </c>
      <c r="B10" s="10" t="s">
        <v>917</v>
      </c>
      <c r="C10" s="9" t="s">
        <v>9</v>
      </c>
      <c r="D10" s="9">
        <v>99</v>
      </c>
      <c r="E10" s="10">
        <v>1006.15581</v>
      </c>
      <c r="F10" s="10">
        <v>9.8925498097633202</v>
      </c>
    </row>
    <row r="11" spans="1:6" x14ac:dyDescent="0.2">
      <c r="A11" s="9" t="s">
        <v>666</v>
      </c>
      <c r="B11" s="10" t="s">
        <v>918</v>
      </c>
      <c r="C11" s="9" t="s">
        <v>16</v>
      </c>
      <c r="D11" s="9">
        <v>100</v>
      </c>
      <c r="E11" s="10">
        <v>993.51800000000003</v>
      </c>
      <c r="F11" s="10">
        <v>9.76829453670444</v>
      </c>
    </row>
    <row r="12" spans="1:6" x14ac:dyDescent="0.2">
      <c r="A12" s="9" t="s">
        <v>667</v>
      </c>
      <c r="B12" s="10" t="s">
        <v>919</v>
      </c>
      <c r="C12" s="9" t="s">
        <v>16</v>
      </c>
      <c r="D12" s="9">
        <v>100</v>
      </c>
      <c r="E12" s="10">
        <v>985.654</v>
      </c>
      <c r="F12" s="10">
        <v>9.6909754863836195</v>
      </c>
    </row>
    <row r="13" spans="1:6" x14ac:dyDescent="0.2">
      <c r="A13" s="9" t="s">
        <v>668</v>
      </c>
      <c r="B13" s="10" t="s">
        <v>920</v>
      </c>
      <c r="C13" s="9" t="s">
        <v>9</v>
      </c>
      <c r="D13" s="9">
        <v>100</v>
      </c>
      <c r="E13" s="10">
        <v>975.35599999999999</v>
      </c>
      <c r="F13" s="10">
        <v>9.58972528544213</v>
      </c>
    </row>
    <row r="14" spans="1:6" x14ac:dyDescent="0.2">
      <c r="A14" s="9" t="s">
        <v>669</v>
      </c>
      <c r="B14" s="10" t="s">
        <v>913</v>
      </c>
      <c r="C14" s="9" t="s">
        <v>86</v>
      </c>
      <c r="D14" s="9">
        <v>96</v>
      </c>
      <c r="E14" s="10">
        <v>757.71551999999997</v>
      </c>
      <c r="F14" s="10">
        <v>7.4498784867432297</v>
      </c>
    </row>
    <row r="15" spans="1:6" x14ac:dyDescent="0.2">
      <c r="A15" s="9" t="s">
        <v>641</v>
      </c>
      <c r="B15" s="10" t="s">
        <v>893</v>
      </c>
      <c r="C15" s="9" t="s">
        <v>16</v>
      </c>
      <c r="D15" s="9">
        <v>74</v>
      </c>
      <c r="E15" s="10">
        <v>755.96328000000005</v>
      </c>
      <c r="F15" s="10">
        <v>7.4326504179825301</v>
      </c>
    </row>
    <row r="16" spans="1:6" x14ac:dyDescent="0.2">
      <c r="A16" s="9" t="s">
        <v>658</v>
      </c>
      <c r="B16" s="10" t="s">
        <v>911</v>
      </c>
      <c r="C16" s="9" t="s">
        <v>9</v>
      </c>
      <c r="D16" s="9">
        <v>67</v>
      </c>
      <c r="E16" s="10">
        <v>664.53346999999997</v>
      </c>
      <c r="F16" s="10">
        <v>6.5337101738048498</v>
      </c>
    </row>
    <row r="17" spans="1:11" x14ac:dyDescent="0.2">
      <c r="A17" s="9" t="s">
        <v>84</v>
      </c>
      <c r="B17" s="10" t="s">
        <v>921</v>
      </c>
      <c r="C17" s="9" t="s">
        <v>9</v>
      </c>
      <c r="D17" s="9">
        <v>47</v>
      </c>
      <c r="E17" s="10">
        <v>481.23394000000002</v>
      </c>
      <c r="F17" s="10">
        <v>4.7315044790117096</v>
      </c>
    </row>
    <row r="18" spans="1:11" x14ac:dyDescent="0.2">
      <c r="A18" s="9" t="s">
        <v>174</v>
      </c>
      <c r="B18" s="10" t="s">
        <v>903</v>
      </c>
      <c r="C18" s="9" t="s">
        <v>9</v>
      </c>
      <c r="D18" s="9">
        <v>4</v>
      </c>
      <c r="E18" s="10">
        <v>395.45600000000002</v>
      </c>
      <c r="F18" s="10">
        <v>3.88813356608234</v>
      </c>
    </row>
    <row r="19" spans="1:11" x14ac:dyDescent="0.2">
      <c r="A19" s="9" t="s">
        <v>670</v>
      </c>
      <c r="B19" s="10" t="s">
        <v>907</v>
      </c>
      <c r="C19" s="9" t="s">
        <v>9</v>
      </c>
      <c r="D19" s="9">
        <v>23</v>
      </c>
      <c r="E19" s="10">
        <v>233.96611999999999</v>
      </c>
      <c r="F19" s="10">
        <v>2.3003609111963099</v>
      </c>
    </row>
    <row r="20" spans="1:11" x14ac:dyDescent="0.2">
      <c r="A20" s="9" t="s">
        <v>83</v>
      </c>
      <c r="B20" s="10" t="s">
        <v>895</v>
      </c>
      <c r="C20" s="9" t="s">
        <v>9</v>
      </c>
      <c r="D20" s="9">
        <v>20</v>
      </c>
      <c r="E20" s="10">
        <v>192.76679999999999</v>
      </c>
      <c r="F20" s="10">
        <v>1.89528813700204</v>
      </c>
    </row>
    <row r="21" spans="1:11" x14ac:dyDescent="0.2">
      <c r="A21" s="9" t="s">
        <v>664</v>
      </c>
      <c r="B21" s="10" t="s">
        <v>912</v>
      </c>
      <c r="C21" s="9" t="s">
        <v>9</v>
      </c>
      <c r="D21" s="9">
        <v>17</v>
      </c>
      <c r="E21" s="10">
        <v>166.80824999999999</v>
      </c>
      <c r="F21" s="10">
        <v>1.64006300555423</v>
      </c>
    </row>
    <row r="22" spans="1:11" x14ac:dyDescent="0.2">
      <c r="A22" s="9" t="s">
        <v>656</v>
      </c>
      <c r="B22" s="10" t="s">
        <v>914</v>
      </c>
      <c r="C22" s="9" t="s">
        <v>86</v>
      </c>
      <c r="D22" s="9">
        <v>4</v>
      </c>
      <c r="E22" s="10">
        <v>19.459620000000001</v>
      </c>
      <c r="F22" s="10">
        <v>0.19132748448678799</v>
      </c>
    </row>
    <row r="23" spans="1:11" x14ac:dyDescent="0.2">
      <c r="A23" s="8" t="s">
        <v>28</v>
      </c>
      <c r="B23" s="9"/>
      <c r="C23" s="9"/>
      <c r="D23" s="9"/>
      <c r="E23" s="11">
        <f>SUM(E8:E22)</f>
        <v>9933.7308399999984</v>
      </c>
      <c r="F23" s="11">
        <f>SUM(F8:F22)</f>
        <v>97.668697188641218</v>
      </c>
      <c r="J23" s="2"/>
      <c r="K23" s="2"/>
    </row>
    <row r="24" spans="1:11" x14ac:dyDescent="0.2">
      <c r="A24" s="9"/>
      <c r="B24" s="9"/>
      <c r="C24" s="9"/>
      <c r="D24" s="9"/>
      <c r="E24" s="10"/>
      <c r="F24" s="10"/>
    </row>
    <row r="25" spans="1:11" x14ac:dyDescent="0.2">
      <c r="A25" s="8" t="s">
        <v>28</v>
      </c>
      <c r="B25" s="9"/>
      <c r="C25" s="9"/>
      <c r="D25" s="9"/>
      <c r="E25" s="11">
        <v>9933.7308399999984</v>
      </c>
      <c r="F25" s="11">
        <v>97.668697188641218</v>
      </c>
      <c r="J25" s="2"/>
      <c r="K25" s="2"/>
    </row>
    <row r="26" spans="1:11" x14ac:dyDescent="0.2">
      <c r="A26" s="9"/>
      <c r="B26" s="9"/>
      <c r="C26" s="9"/>
      <c r="D26" s="9"/>
      <c r="E26" s="10"/>
      <c r="F26" s="10"/>
    </row>
    <row r="27" spans="1:11" x14ac:dyDescent="0.2">
      <c r="A27" s="8" t="s">
        <v>35</v>
      </c>
      <c r="B27" s="9"/>
      <c r="C27" s="9"/>
      <c r="D27" s="9"/>
      <c r="E27" s="11">
        <v>237.11401240000001</v>
      </c>
      <c r="F27" s="11">
        <v>2.33</v>
      </c>
      <c r="J27" s="2"/>
      <c r="K27" s="2"/>
    </row>
    <row r="28" spans="1:11" x14ac:dyDescent="0.2">
      <c r="A28" s="9"/>
      <c r="B28" s="9"/>
      <c r="C28" s="9"/>
      <c r="D28" s="9"/>
      <c r="E28" s="10"/>
      <c r="F28" s="10"/>
    </row>
    <row r="29" spans="1:11" x14ac:dyDescent="0.2">
      <c r="A29" s="12" t="s">
        <v>36</v>
      </c>
      <c r="B29" s="6"/>
      <c r="C29" s="6"/>
      <c r="D29" s="6"/>
      <c r="E29" s="13">
        <v>10170.844012400001</v>
      </c>
      <c r="F29" s="13">
        <f xml:space="preserve"> ROUND(SUM(F25:F28),2)</f>
        <v>100</v>
      </c>
      <c r="J29" s="2"/>
      <c r="K29" s="2"/>
    </row>
    <row r="30" spans="1:11" x14ac:dyDescent="0.2">
      <c r="A30" s="1" t="s">
        <v>37</v>
      </c>
    </row>
    <row r="31" spans="1:11" x14ac:dyDescent="0.2">
      <c r="A31" s="1"/>
    </row>
    <row r="32" spans="1:11" x14ac:dyDescent="0.2">
      <c r="A32" s="1" t="s">
        <v>38</v>
      </c>
    </row>
    <row r="33" spans="1:4" x14ac:dyDescent="0.2">
      <c r="A33" s="1" t="s">
        <v>39</v>
      </c>
    </row>
    <row r="34" spans="1:4" x14ac:dyDescent="0.2">
      <c r="A34" s="1" t="s">
        <v>807</v>
      </c>
      <c r="D34" s="48" t="s">
        <v>1266</v>
      </c>
    </row>
    <row r="36" spans="1:4" x14ac:dyDescent="0.2">
      <c r="A36" s="1" t="s">
        <v>41</v>
      </c>
    </row>
    <row r="37" spans="1:4" x14ac:dyDescent="0.2">
      <c r="A37" s="3" t="s">
        <v>710</v>
      </c>
      <c r="D37" s="14">
        <v>10.164899999999999</v>
      </c>
    </row>
    <row r="38" spans="1:4" x14ac:dyDescent="0.2">
      <c r="A38" s="3" t="s">
        <v>709</v>
      </c>
      <c r="D38" s="14">
        <v>10.164899999999999</v>
      </c>
    </row>
    <row r="39" spans="1:4" x14ac:dyDescent="0.2">
      <c r="A39" s="3" t="s">
        <v>707</v>
      </c>
      <c r="D39" s="14">
        <v>10.0943</v>
      </c>
    </row>
    <row r="40" spans="1:4" x14ac:dyDescent="0.2">
      <c r="A40" s="3" t="s">
        <v>706</v>
      </c>
      <c r="D40" s="14">
        <v>10.129799999999999</v>
      </c>
    </row>
    <row r="41" spans="1:4" x14ac:dyDescent="0.2">
      <c r="A41" s="3" t="s">
        <v>705</v>
      </c>
      <c r="D41" s="14">
        <v>10.129799999999999</v>
      </c>
    </row>
    <row r="42" spans="1:4" x14ac:dyDescent="0.2">
      <c r="A42" s="3" t="s">
        <v>703</v>
      </c>
      <c r="D42" s="14">
        <v>10.064399999999999</v>
      </c>
    </row>
    <row r="44" spans="1:4" x14ac:dyDescent="0.2">
      <c r="A44" s="1" t="s">
        <v>46</v>
      </c>
      <c r="D44" s="15"/>
    </row>
    <row r="45" spans="1:4" x14ac:dyDescent="0.2">
      <c r="A45" s="36" t="s">
        <v>761</v>
      </c>
      <c r="B45" s="37"/>
      <c r="C45" s="53" t="s">
        <v>762</v>
      </c>
      <c r="D45" s="54"/>
    </row>
    <row r="46" spans="1:4" x14ac:dyDescent="0.2">
      <c r="A46" s="55"/>
      <c r="B46" s="56"/>
      <c r="C46" s="38" t="s">
        <v>763</v>
      </c>
      <c r="D46" s="38" t="s">
        <v>764</v>
      </c>
    </row>
    <row r="47" spans="1:4" x14ac:dyDescent="0.2">
      <c r="A47" s="39" t="s">
        <v>364</v>
      </c>
      <c r="B47" s="40"/>
      <c r="C47" s="41">
        <v>4.6820975500000001E-2</v>
      </c>
      <c r="D47" s="41">
        <v>4.3356456700000004E-2</v>
      </c>
    </row>
    <row r="48" spans="1:4" x14ac:dyDescent="0.2">
      <c r="A48" s="39" t="s">
        <v>112</v>
      </c>
      <c r="B48" s="40"/>
      <c r="C48" s="41">
        <v>5.0422589000000004E-2</v>
      </c>
      <c r="D48" s="41">
        <v>4.6691568700000005E-2</v>
      </c>
    </row>
    <row r="49" spans="1:5" x14ac:dyDescent="0.2">
      <c r="A49" s="1"/>
      <c r="D49" s="15"/>
    </row>
    <row r="50" spans="1:5" x14ac:dyDescent="0.2">
      <c r="A50" s="1" t="s">
        <v>48</v>
      </c>
      <c r="D50" s="33">
        <v>2.530352141278005</v>
      </c>
      <c r="E50" s="2" t="s">
        <v>759</v>
      </c>
    </row>
    <row r="52" spans="1:5" x14ac:dyDescent="0.2">
      <c r="A52" s="49" t="s">
        <v>1267</v>
      </c>
    </row>
  </sheetData>
  <mergeCells count="3">
    <mergeCell ref="A1:F1"/>
    <mergeCell ref="C45:D45"/>
    <mergeCell ref="A46:B4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showGridLines="0" workbookViewId="0">
      <selection activeCell="D39" sqref="D39"/>
    </sheetView>
  </sheetViews>
  <sheetFormatPr defaultRowHeight="11.25" x14ac:dyDescent="0.2"/>
  <cols>
    <col min="1" max="1" width="38" style="3" customWidth="1"/>
    <col min="2" max="2" width="49.14062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665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83</v>
      </c>
      <c r="B8" s="10" t="s">
        <v>895</v>
      </c>
      <c r="C8" s="9" t="s">
        <v>9</v>
      </c>
      <c r="D8" s="9">
        <v>105</v>
      </c>
      <c r="E8" s="10">
        <v>1012.0257</v>
      </c>
      <c r="F8" s="10">
        <v>11.6065003985901</v>
      </c>
    </row>
    <row r="9" spans="1:6" x14ac:dyDescent="0.2">
      <c r="A9" s="9" t="s">
        <v>649</v>
      </c>
      <c r="B9" s="10" t="s">
        <v>922</v>
      </c>
      <c r="C9" s="9" t="s">
        <v>16</v>
      </c>
      <c r="D9" s="9">
        <v>100</v>
      </c>
      <c r="E9" s="10">
        <v>973.72400000000005</v>
      </c>
      <c r="F9" s="10">
        <v>11.167234185966599</v>
      </c>
    </row>
    <row r="10" spans="1:6" x14ac:dyDescent="0.2">
      <c r="A10" s="9" t="s">
        <v>656</v>
      </c>
      <c r="B10" s="10" t="s">
        <v>914</v>
      </c>
      <c r="C10" s="9" t="s">
        <v>86</v>
      </c>
      <c r="D10" s="9">
        <v>170</v>
      </c>
      <c r="E10" s="10">
        <v>827.03385000000003</v>
      </c>
      <c r="F10" s="10">
        <v>9.4849060746901195</v>
      </c>
    </row>
    <row r="11" spans="1:6" x14ac:dyDescent="0.2">
      <c r="A11" s="9" t="s">
        <v>659</v>
      </c>
      <c r="B11" s="10" t="s">
        <v>923</v>
      </c>
      <c r="C11" s="9" t="s">
        <v>86</v>
      </c>
      <c r="D11" s="9">
        <v>78</v>
      </c>
      <c r="E11" s="10">
        <v>756.10158000000001</v>
      </c>
      <c r="F11" s="10">
        <v>8.6714134726466092</v>
      </c>
    </row>
    <row r="12" spans="1:6" x14ac:dyDescent="0.2">
      <c r="A12" s="9" t="s">
        <v>641</v>
      </c>
      <c r="B12" s="10" t="s">
        <v>893</v>
      </c>
      <c r="C12" s="9" t="s">
        <v>16</v>
      </c>
      <c r="D12" s="9">
        <v>63</v>
      </c>
      <c r="E12" s="10">
        <v>643.59036000000003</v>
      </c>
      <c r="F12" s="10">
        <v>7.38106924544382</v>
      </c>
    </row>
    <row r="13" spans="1:6" x14ac:dyDescent="0.2">
      <c r="A13" s="9" t="s">
        <v>654</v>
      </c>
      <c r="B13" s="10" t="s">
        <v>924</v>
      </c>
      <c r="C13" s="9" t="s">
        <v>16</v>
      </c>
      <c r="D13" s="9">
        <v>54</v>
      </c>
      <c r="E13" s="10">
        <v>526.95737999999994</v>
      </c>
      <c r="F13" s="10">
        <v>6.0434542729596696</v>
      </c>
    </row>
    <row r="14" spans="1:6" x14ac:dyDescent="0.2">
      <c r="A14" s="9" t="s">
        <v>662</v>
      </c>
      <c r="B14" s="10" t="s">
        <v>925</v>
      </c>
      <c r="C14" s="9" t="s">
        <v>16</v>
      </c>
      <c r="D14" s="9">
        <v>50</v>
      </c>
      <c r="E14" s="10">
        <v>512.14449999999999</v>
      </c>
      <c r="F14" s="10">
        <v>5.87357153418706</v>
      </c>
    </row>
    <row r="15" spans="1:6" x14ac:dyDescent="0.2">
      <c r="A15" s="9" t="s">
        <v>663</v>
      </c>
      <c r="B15" s="10" t="s">
        <v>917</v>
      </c>
      <c r="C15" s="9" t="s">
        <v>9</v>
      </c>
      <c r="D15" s="9">
        <v>50</v>
      </c>
      <c r="E15" s="10">
        <v>508.15949999999998</v>
      </c>
      <c r="F15" s="10">
        <v>5.8278692322708396</v>
      </c>
    </row>
    <row r="16" spans="1:6" x14ac:dyDescent="0.2">
      <c r="A16" s="9" t="s">
        <v>636</v>
      </c>
      <c r="B16" s="10" t="s">
        <v>926</v>
      </c>
      <c r="C16" s="9" t="s">
        <v>9</v>
      </c>
      <c r="D16" s="9">
        <v>50</v>
      </c>
      <c r="E16" s="10">
        <v>502.64299999999997</v>
      </c>
      <c r="F16" s="10">
        <v>5.7646027960046204</v>
      </c>
    </row>
    <row r="17" spans="1:11" x14ac:dyDescent="0.2">
      <c r="A17" s="9" t="s">
        <v>664</v>
      </c>
      <c r="B17" s="10" t="s">
        <v>912</v>
      </c>
      <c r="C17" s="9" t="s">
        <v>9</v>
      </c>
      <c r="D17" s="9">
        <v>50</v>
      </c>
      <c r="E17" s="10">
        <v>490.61250000000001</v>
      </c>
      <c r="F17" s="10">
        <v>5.6266300122648003</v>
      </c>
    </row>
    <row r="18" spans="1:11" x14ac:dyDescent="0.2">
      <c r="A18" s="9" t="s">
        <v>646</v>
      </c>
      <c r="B18" s="10" t="s">
        <v>927</v>
      </c>
      <c r="C18" s="9" t="s">
        <v>9</v>
      </c>
      <c r="D18" s="9">
        <v>42</v>
      </c>
      <c r="E18" s="10">
        <v>433.5093</v>
      </c>
      <c r="F18" s="10">
        <v>4.9717372426831901</v>
      </c>
    </row>
    <row r="19" spans="1:11" x14ac:dyDescent="0.2">
      <c r="A19" s="9" t="s">
        <v>640</v>
      </c>
      <c r="B19" s="10" t="s">
        <v>928</v>
      </c>
      <c r="C19" s="9" t="s">
        <v>9</v>
      </c>
      <c r="D19" s="9">
        <v>21</v>
      </c>
      <c r="E19" s="10">
        <v>214.6095</v>
      </c>
      <c r="F19" s="10">
        <v>2.4612667912398098</v>
      </c>
    </row>
    <row r="20" spans="1:11" x14ac:dyDescent="0.2">
      <c r="A20" s="9" t="s">
        <v>79</v>
      </c>
      <c r="B20" s="10" t="s">
        <v>916</v>
      </c>
      <c r="C20" s="9" t="s">
        <v>9</v>
      </c>
      <c r="D20" s="9">
        <v>8</v>
      </c>
      <c r="E20" s="10">
        <v>79.068879999999993</v>
      </c>
      <c r="F20" s="10">
        <v>0.90680798643361904</v>
      </c>
    </row>
    <row r="21" spans="1:11" x14ac:dyDescent="0.2">
      <c r="A21" s="8" t="s">
        <v>28</v>
      </c>
      <c r="B21" s="9"/>
      <c r="C21" s="9"/>
      <c r="D21" s="9"/>
      <c r="E21" s="11">
        <f>SUM(E8:E20)</f>
        <v>7480.180049999999</v>
      </c>
      <c r="F21" s="11">
        <f>SUM(F8:F20)</f>
        <v>85.78706324538085</v>
      </c>
    </row>
    <row r="22" spans="1:11" x14ac:dyDescent="0.2">
      <c r="A22" s="9"/>
      <c r="B22" s="9"/>
      <c r="C22" s="9"/>
      <c r="D22" s="9"/>
      <c r="E22" s="10"/>
      <c r="F22" s="10"/>
    </row>
    <row r="23" spans="1:11" x14ac:dyDescent="0.2">
      <c r="A23" s="8" t="s">
        <v>93</v>
      </c>
      <c r="B23" s="9"/>
      <c r="C23" s="9"/>
      <c r="D23" s="9"/>
      <c r="E23" s="10"/>
      <c r="F23" s="10"/>
    </row>
    <row r="24" spans="1:11" x14ac:dyDescent="0.2">
      <c r="A24" s="9" t="s">
        <v>633</v>
      </c>
      <c r="B24" s="10" t="s">
        <v>929</v>
      </c>
      <c r="C24" s="9" t="s">
        <v>86</v>
      </c>
      <c r="D24" s="9">
        <v>95</v>
      </c>
      <c r="E24" s="10">
        <v>936.38840000000005</v>
      </c>
      <c r="F24" s="10">
        <v>10.7390477710548</v>
      </c>
    </row>
    <row r="25" spans="1:11" x14ac:dyDescent="0.2">
      <c r="A25" s="8" t="s">
        <v>28</v>
      </c>
      <c r="B25" s="9"/>
      <c r="C25" s="9"/>
      <c r="D25" s="9"/>
      <c r="E25" s="11">
        <f>SUM(E24:E24)</f>
        <v>936.38840000000005</v>
      </c>
      <c r="F25" s="11">
        <f>SUM(F24:F24)</f>
        <v>10.7390477710548</v>
      </c>
      <c r="J25" s="2"/>
      <c r="K25" s="2"/>
    </row>
    <row r="26" spans="1:11" x14ac:dyDescent="0.2">
      <c r="A26" s="9"/>
      <c r="B26" s="9"/>
      <c r="C26" s="9"/>
      <c r="D26" s="9"/>
      <c r="E26" s="10"/>
      <c r="F26" s="10"/>
    </row>
    <row r="27" spans="1:11" x14ac:dyDescent="0.2">
      <c r="A27" s="8" t="s">
        <v>28</v>
      </c>
      <c r="B27" s="9"/>
      <c r="C27" s="9"/>
      <c r="D27" s="9"/>
      <c r="E27" s="11">
        <v>8416.5684499999988</v>
      </c>
      <c r="F27" s="11">
        <v>96.52611101643565</v>
      </c>
      <c r="J27" s="2"/>
      <c r="K27" s="2"/>
    </row>
    <row r="28" spans="1:11" x14ac:dyDescent="0.2">
      <c r="A28" s="9"/>
      <c r="B28" s="9"/>
      <c r="C28" s="9"/>
      <c r="D28" s="9"/>
      <c r="E28" s="10"/>
      <c r="F28" s="10"/>
    </row>
    <row r="29" spans="1:11" x14ac:dyDescent="0.2">
      <c r="A29" s="8" t="s">
        <v>35</v>
      </c>
      <c r="B29" s="9"/>
      <c r="C29" s="9"/>
      <c r="D29" s="9"/>
      <c r="E29" s="11">
        <v>302.90327139999999</v>
      </c>
      <c r="F29" s="11">
        <v>3.47</v>
      </c>
      <c r="J29" s="2"/>
      <c r="K29" s="2"/>
    </row>
    <row r="30" spans="1:11" x14ac:dyDescent="0.2">
      <c r="A30" s="9"/>
      <c r="B30" s="9"/>
      <c r="C30" s="9"/>
      <c r="D30" s="9"/>
      <c r="E30" s="10"/>
      <c r="F30" s="10"/>
    </row>
    <row r="31" spans="1:11" x14ac:dyDescent="0.2">
      <c r="A31" s="12" t="s">
        <v>36</v>
      </c>
      <c r="B31" s="6"/>
      <c r="C31" s="6"/>
      <c r="D31" s="6"/>
      <c r="E31" s="13">
        <v>8719.4732714000002</v>
      </c>
      <c r="F31" s="13">
        <f xml:space="preserve"> ROUND(SUM(F27:F30),2)</f>
        <v>100</v>
      </c>
      <c r="J31" s="2"/>
      <c r="K31" s="2"/>
    </row>
    <row r="32" spans="1:11" x14ac:dyDescent="0.2">
      <c r="A32" s="1" t="s">
        <v>37</v>
      </c>
    </row>
    <row r="33" spans="1:5" x14ac:dyDescent="0.2">
      <c r="A33" s="1"/>
    </row>
    <row r="34" spans="1:5" x14ac:dyDescent="0.2">
      <c r="A34" s="1" t="s">
        <v>38</v>
      </c>
    </row>
    <row r="35" spans="1:5" x14ac:dyDescent="0.2">
      <c r="A35" s="1" t="s">
        <v>39</v>
      </c>
    </row>
    <row r="36" spans="1:5" x14ac:dyDescent="0.2">
      <c r="A36" s="1" t="s">
        <v>807</v>
      </c>
      <c r="D36" s="47" t="s">
        <v>1260</v>
      </c>
    </row>
    <row r="38" spans="1:5" x14ac:dyDescent="0.2">
      <c r="A38" s="1" t="s">
        <v>41</v>
      </c>
    </row>
    <row r="39" spans="1:5" x14ac:dyDescent="0.2">
      <c r="A39" s="3" t="s">
        <v>709</v>
      </c>
      <c r="D39" s="14">
        <v>10.2417</v>
      </c>
    </row>
    <row r="40" spans="1:5" x14ac:dyDescent="0.2">
      <c r="A40" s="3" t="s">
        <v>706</v>
      </c>
      <c r="D40" s="14">
        <v>10.212300000000001</v>
      </c>
    </row>
    <row r="41" spans="1:5" x14ac:dyDescent="0.2">
      <c r="A41" s="3" t="s">
        <v>705</v>
      </c>
      <c r="D41" s="14">
        <v>10.212300000000001</v>
      </c>
    </row>
    <row r="43" spans="1:5" x14ac:dyDescent="0.2">
      <c r="A43" s="1" t="s">
        <v>46</v>
      </c>
      <c r="D43" s="15" t="s">
        <v>47</v>
      </c>
    </row>
    <row r="45" spans="1:5" x14ac:dyDescent="0.2">
      <c r="A45" s="1" t="s">
        <v>48</v>
      </c>
      <c r="D45" s="33">
        <v>2.396925038508336</v>
      </c>
      <c r="E45" s="2" t="s">
        <v>759</v>
      </c>
    </row>
    <row r="47" spans="1:5" x14ac:dyDescent="0.2">
      <c r="A47" s="17" t="s">
        <v>1268</v>
      </c>
    </row>
  </sheetData>
  <mergeCells count="1">
    <mergeCell ref="A1:F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661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81</v>
      </c>
      <c r="B8" s="10" t="s">
        <v>930</v>
      </c>
      <c r="C8" s="9" t="s">
        <v>9</v>
      </c>
      <c r="D8" s="9">
        <v>173</v>
      </c>
      <c r="E8" s="10">
        <v>1687.3952899999999</v>
      </c>
      <c r="F8" s="10">
        <v>10.879436663896801</v>
      </c>
    </row>
    <row r="9" spans="1:6" x14ac:dyDescent="0.2">
      <c r="A9" s="9" t="s">
        <v>654</v>
      </c>
      <c r="B9" s="10" t="s">
        <v>924</v>
      </c>
      <c r="C9" s="9" t="s">
        <v>16</v>
      </c>
      <c r="D9" s="9">
        <v>150</v>
      </c>
      <c r="E9" s="10">
        <v>1463.7705000000001</v>
      </c>
      <c r="F9" s="10">
        <v>9.4376217236155409</v>
      </c>
    </row>
    <row r="10" spans="1:6" x14ac:dyDescent="0.2">
      <c r="A10" s="9" t="s">
        <v>656</v>
      </c>
      <c r="B10" s="10" t="s">
        <v>914</v>
      </c>
      <c r="C10" s="9" t="s">
        <v>86</v>
      </c>
      <c r="D10" s="9">
        <v>300</v>
      </c>
      <c r="E10" s="10">
        <v>1459.4715000000001</v>
      </c>
      <c r="F10" s="10">
        <v>9.4099040344082301</v>
      </c>
    </row>
    <row r="11" spans="1:6" x14ac:dyDescent="0.2">
      <c r="A11" s="9" t="s">
        <v>90</v>
      </c>
      <c r="B11" s="10" t="s">
        <v>931</v>
      </c>
      <c r="C11" s="9" t="s">
        <v>86</v>
      </c>
      <c r="D11" s="9">
        <v>149</v>
      </c>
      <c r="E11" s="10">
        <v>1452.7798</v>
      </c>
      <c r="F11" s="10">
        <v>9.3667594750063898</v>
      </c>
    </row>
    <row r="12" spans="1:6" x14ac:dyDescent="0.2">
      <c r="A12" s="9" t="s">
        <v>87</v>
      </c>
      <c r="B12" s="10" t="s">
        <v>932</v>
      </c>
      <c r="C12" s="9" t="s">
        <v>9</v>
      </c>
      <c r="D12" s="9">
        <v>110</v>
      </c>
      <c r="E12" s="10">
        <v>1074.5064</v>
      </c>
      <c r="F12" s="10">
        <v>6.9278516972462096</v>
      </c>
    </row>
    <row r="13" spans="1:6" x14ac:dyDescent="0.2">
      <c r="A13" s="9" t="s">
        <v>657</v>
      </c>
      <c r="B13" s="10" t="s">
        <v>933</v>
      </c>
      <c r="C13" s="9" t="s">
        <v>9</v>
      </c>
      <c r="D13" s="9">
        <v>128</v>
      </c>
      <c r="E13" s="10">
        <v>1015.5968</v>
      </c>
      <c r="F13" s="10">
        <v>6.5480336037066103</v>
      </c>
    </row>
    <row r="14" spans="1:6" x14ac:dyDescent="0.2">
      <c r="A14" s="9" t="s">
        <v>658</v>
      </c>
      <c r="B14" s="10" t="s">
        <v>911</v>
      </c>
      <c r="C14" s="9" t="s">
        <v>9</v>
      </c>
      <c r="D14" s="9">
        <v>100</v>
      </c>
      <c r="E14" s="10">
        <v>991.84100000000001</v>
      </c>
      <c r="F14" s="10">
        <v>6.3948687092495398</v>
      </c>
    </row>
    <row r="15" spans="1:6" x14ac:dyDescent="0.2">
      <c r="A15" s="9" t="s">
        <v>640</v>
      </c>
      <c r="B15" s="10" t="s">
        <v>928</v>
      </c>
      <c r="C15" s="9" t="s">
        <v>9</v>
      </c>
      <c r="D15" s="9">
        <v>89</v>
      </c>
      <c r="E15" s="10">
        <v>909.53549999999996</v>
      </c>
      <c r="F15" s="10">
        <v>5.8642061670183399</v>
      </c>
    </row>
    <row r="16" spans="1:6" x14ac:dyDescent="0.2">
      <c r="A16" s="9" t="s">
        <v>646</v>
      </c>
      <c r="B16" s="10" t="s">
        <v>927</v>
      </c>
      <c r="C16" s="9" t="s">
        <v>9</v>
      </c>
      <c r="D16" s="9">
        <v>84</v>
      </c>
      <c r="E16" s="10">
        <v>867.01859999999999</v>
      </c>
      <c r="F16" s="10">
        <v>5.5900795747275502</v>
      </c>
    </row>
    <row r="17" spans="1:11" x14ac:dyDescent="0.2">
      <c r="A17" s="9" t="s">
        <v>91</v>
      </c>
      <c r="B17" s="10" t="s">
        <v>934</v>
      </c>
      <c r="C17" s="9" t="s">
        <v>9</v>
      </c>
      <c r="D17" s="9">
        <v>50</v>
      </c>
      <c r="E17" s="10">
        <v>486.96850000000001</v>
      </c>
      <c r="F17" s="10">
        <v>3.1397165705392198</v>
      </c>
    </row>
    <row r="18" spans="1:11" x14ac:dyDescent="0.2">
      <c r="A18" s="9" t="s">
        <v>659</v>
      </c>
      <c r="B18" s="10" t="s">
        <v>923</v>
      </c>
      <c r="C18" s="9" t="s">
        <v>86</v>
      </c>
      <c r="D18" s="9">
        <v>22</v>
      </c>
      <c r="E18" s="10">
        <v>213.25942000000001</v>
      </c>
      <c r="F18" s="10">
        <v>1.37498449036762</v>
      </c>
    </row>
    <row r="19" spans="1:11" x14ac:dyDescent="0.2">
      <c r="A19" s="9" t="s">
        <v>182</v>
      </c>
      <c r="B19" s="10" t="s">
        <v>935</v>
      </c>
      <c r="C19" s="9" t="s">
        <v>9</v>
      </c>
      <c r="D19" s="9">
        <v>16</v>
      </c>
      <c r="E19" s="10">
        <v>156.59472</v>
      </c>
      <c r="F19" s="10">
        <v>1.0096403304175701</v>
      </c>
    </row>
    <row r="20" spans="1:11" x14ac:dyDescent="0.2">
      <c r="A20" s="9" t="s">
        <v>632</v>
      </c>
      <c r="B20" s="10" t="s">
        <v>852</v>
      </c>
      <c r="C20" s="9" t="s">
        <v>9</v>
      </c>
      <c r="D20" s="9">
        <v>15</v>
      </c>
      <c r="E20" s="10">
        <v>154.05539999999999</v>
      </c>
      <c r="F20" s="10">
        <v>0.99326813163694805</v>
      </c>
    </row>
    <row r="21" spans="1:11" x14ac:dyDescent="0.2">
      <c r="A21" s="9" t="s">
        <v>83</v>
      </c>
      <c r="B21" s="10" t="s">
        <v>895</v>
      </c>
      <c r="C21" s="9" t="s">
        <v>9</v>
      </c>
      <c r="D21" s="9">
        <v>5</v>
      </c>
      <c r="E21" s="10">
        <v>48.191699999999997</v>
      </c>
      <c r="F21" s="10">
        <v>0.31071471574127402</v>
      </c>
    </row>
    <row r="22" spans="1:11" x14ac:dyDescent="0.2">
      <c r="A22" s="8" t="s">
        <v>28</v>
      </c>
      <c r="B22" s="9"/>
      <c r="C22" s="9"/>
      <c r="D22" s="9"/>
      <c r="E22" s="11">
        <f>SUM(E8:E21)</f>
        <v>11980.985129999999</v>
      </c>
      <c r="F22" s="11">
        <f>SUM(F8:F21)</f>
        <v>77.247085887577839</v>
      </c>
    </row>
    <row r="23" spans="1:11" x14ac:dyDescent="0.2">
      <c r="A23" s="9"/>
      <c r="B23" s="9"/>
      <c r="C23" s="9"/>
      <c r="D23" s="9"/>
      <c r="E23" s="10"/>
      <c r="F23" s="10"/>
    </row>
    <row r="24" spans="1:11" x14ac:dyDescent="0.2">
      <c r="A24" s="8" t="s">
        <v>93</v>
      </c>
      <c r="B24" s="9"/>
      <c r="C24" s="9"/>
      <c r="D24" s="9"/>
      <c r="E24" s="10"/>
      <c r="F24" s="10"/>
    </row>
    <row r="25" spans="1:11" x14ac:dyDescent="0.2">
      <c r="A25" s="9" t="s">
        <v>633</v>
      </c>
      <c r="B25" s="10" t="s">
        <v>929</v>
      </c>
      <c r="C25" s="9" t="s">
        <v>86</v>
      </c>
      <c r="D25" s="9">
        <v>150</v>
      </c>
      <c r="E25" s="10">
        <v>1478.508</v>
      </c>
      <c r="F25" s="10">
        <v>9.5326413664842704</v>
      </c>
    </row>
    <row r="26" spans="1:11" x14ac:dyDescent="0.2">
      <c r="A26" s="9" t="s">
        <v>660</v>
      </c>
      <c r="B26" s="10" t="s">
        <v>936</v>
      </c>
      <c r="C26" s="9" t="s">
        <v>9</v>
      </c>
      <c r="D26" s="9">
        <v>150</v>
      </c>
      <c r="E26" s="10">
        <v>1462.7055</v>
      </c>
      <c r="F26" s="10">
        <v>9.43075516418177</v>
      </c>
    </row>
    <row r="27" spans="1:11" x14ac:dyDescent="0.2">
      <c r="A27" s="8" t="s">
        <v>28</v>
      </c>
      <c r="B27" s="9"/>
      <c r="C27" s="9"/>
      <c r="D27" s="9"/>
      <c r="E27" s="11">
        <f>SUM(E25:E26)</f>
        <v>2941.2134999999998</v>
      </c>
      <c r="F27" s="11">
        <f>SUM(F25:F26)</f>
        <v>18.963396530666039</v>
      </c>
      <c r="J27" s="2"/>
      <c r="K27" s="2"/>
    </row>
    <row r="28" spans="1:11" x14ac:dyDescent="0.2">
      <c r="A28" s="9"/>
      <c r="B28" s="9"/>
      <c r="C28" s="9"/>
      <c r="D28" s="9"/>
      <c r="E28" s="10"/>
      <c r="F28" s="10"/>
    </row>
    <row r="29" spans="1:11" x14ac:dyDescent="0.2">
      <c r="A29" s="8" t="s">
        <v>28</v>
      </c>
      <c r="B29" s="9"/>
      <c r="C29" s="9"/>
      <c r="D29" s="9"/>
      <c r="E29" s="11">
        <v>14922.198629999999</v>
      </c>
      <c r="F29" s="11">
        <v>96.210482418243885</v>
      </c>
      <c r="J29" s="2"/>
      <c r="K29" s="2"/>
    </row>
    <row r="30" spans="1:11" x14ac:dyDescent="0.2">
      <c r="A30" s="9"/>
      <c r="B30" s="9"/>
      <c r="C30" s="9"/>
      <c r="D30" s="9"/>
      <c r="E30" s="10"/>
      <c r="F30" s="10"/>
    </row>
    <row r="31" spans="1:11" x14ac:dyDescent="0.2">
      <c r="A31" s="8" t="s">
        <v>35</v>
      </c>
      <c r="B31" s="9"/>
      <c r="C31" s="9"/>
      <c r="D31" s="9"/>
      <c r="E31" s="11">
        <v>587.75094809999996</v>
      </c>
      <c r="F31" s="11">
        <v>3.79</v>
      </c>
      <c r="J31" s="2"/>
      <c r="K31" s="2"/>
    </row>
    <row r="32" spans="1:11" x14ac:dyDescent="0.2">
      <c r="A32" s="9"/>
      <c r="B32" s="9"/>
      <c r="C32" s="9"/>
      <c r="D32" s="9"/>
      <c r="E32" s="10"/>
      <c r="F32" s="10"/>
    </row>
    <row r="33" spans="1:11" x14ac:dyDescent="0.2">
      <c r="A33" s="12" t="s">
        <v>36</v>
      </c>
      <c r="B33" s="6"/>
      <c r="C33" s="6"/>
      <c r="D33" s="6"/>
      <c r="E33" s="13">
        <v>15509.9509481</v>
      </c>
      <c r="F33" s="13">
        <f xml:space="preserve"> ROUND(SUM(F29:F32),2)</f>
        <v>100</v>
      </c>
      <c r="J33" s="2"/>
      <c r="K33" s="2"/>
    </row>
    <row r="34" spans="1:11" x14ac:dyDescent="0.2">
      <c r="A34" s="1" t="s">
        <v>37</v>
      </c>
    </row>
    <row r="35" spans="1:11" x14ac:dyDescent="0.2">
      <c r="A35" s="1"/>
    </row>
    <row r="36" spans="1:11" x14ac:dyDescent="0.2">
      <c r="A36" s="1" t="s">
        <v>38</v>
      </c>
    </row>
    <row r="37" spans="1:11" x14ac:dyDescent="0.2">
      <c r="A37" s="1" t="s">
        <v>39</v>
      </c>
    </row>
    <row r="38" spans="1:11" x14ac:dyDescent="0.2">
      <c r="A38" s="1" t="s">
        <v>807</v>
      </c>
      <c r="D38" s="48" t="s">
        <v>1260</v>
      </c>
    </row>
    <row r="40" spans="1:11" x14ac:dyDescent="0.2">
      <c r="A40" s="1" t="s">
        <v>41</v>
      </c>
    </row>
    <row r="41" spans="1:11" x14ac:dyDescent="0.2">
      <c r="A41" s="3" t="s">
        <v>710</v>
      </c>
      <c r="D41" s="14">
        <v>10.2759</v>
      </c>
    </row>
    <row r="42" spans="1:11" x14ac:dyDescent="0.2">
      <c r="A42" s="3" t="s">
        <v>709</v>
      </c>
      <c r="D42" s="14">
        <v>10.2759</v>
      </c>
    </row>
    <row r="43" spans="1:11" x14ac:dyDescent="0.2">
      <c r="A43" s="3" t="s">
        <v>707</v>
      </c>
      <c r="D43" s="14">
        <v>10.0992</v>
      </c>
    </row>
    <row r="44" spans="1:11" x14ac:dyDescent="0.2">
      <c r="A44" s="3" t="s">
        <v>706</v>
      </c>
      <c r="D44" s="14">
        <v>10.248799999999999</v>
      </c>
    </row>
    <row r="45" spans="1:11" x14ac:dyDescent="0.2">
      <c r="A45" s="3" t="s">
        <v>705</v>
      </c>
      <c r="D45" s="14">
        <v>10.248799999999999</v>
      </c>
    </row>
    <row r="46" spans="1:11" x14ac:dyDescent="0.2">
      <c r="A46" s="3" t="s">
        <v>703</v>
      </c>
      <c r="D46" s="14">
        <v>10.082599999999999</v>
      </c>
    </row>
    <row r="48" spans="1:11" x14ac:dyDescent="0.2">
      <c r="A48" s="1" t="s">
        <v>46</v>
      </c>
      <c r="D48" s="15"/>
    </row>
    <row r="49" spans="1:5" x14ac:dyDescent="0.2">
      <c r="A49" s="36" t="s">
        <v>761</v>
      </c>
      <c r="B49" s="37"/>
      <c r="C49" s="53" t="s">
        <v>762</v>
      </c>
      <c r="D49" s="54"/>
    </row>
    <row r="50" spans="1:5" x14ac:dyDescent="0.2">
      <c r="A50" s="55"/>
      <c r="B50" s="56"/>
      <c r="C50" s="38" t="s">
        <v>763</v>
      </c>
      <c r="D50" s="38" t="s">
        <v>764</v>
      </c>
    </row>
    <row r="51" spans="1:5" x14ac:dyDescent="0.2">
      <c r="A51" s="39" t="s">
        <v>364</v>
      </c>
      <c r="B51" s="40"/>
      <c r="C51" s="41">
        <v>0.11885324550000001</v>
      </c>
      <c r="D51" s="41">
        <v>0.1100586977</v>
      </c>
    </row>
    <row r="52" spans="1:5" x14ac:dyDescent="0.2">
      <c r="A52" s="39" t="s">
        <v>765</v>
      </c>
      <c r="B52" s="40"/>
      <c r="C52" s="41">
        <v>0.12605647250000002</v>
      </c>
      <c r="D52" s="41">
        <v>0.11672892180000001</v>
      </c>
    </row>
    <row r="54" spans="1:5" x14ac:dyDescent="0.2">
      <c r="A54" s="1" t="s">
        <v>48</v>
      </c>
      <c r="D54" s="33">
        <v>2.3525971552162992</v>
      </c>
      <c r="E54" s="2" t="s">
        <v>759</v>
      </c>
    </row>
    <row r="56" spans="1:5" x14ac:dyDescent="0.2">
      <c r="A56" s="49" t="s">
        <v>1269</v>
      </c>
    </row>
  </sheetData>
  <mergeCells count="3">
    <mergeCell ref="A1:F1"/>
    <mergeCell ref="C49:D49"/>
    <mergeCell ref="A50:B50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655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646</v>
      </c>
      <c r="B8" s="10" t="s">
        <v>927</v>
      </c>
      <c r="C8" s="9" t="s">
        <v>9</v>
      </c>
      <c r="D8" s="9">
        <v>45</v>
      </c>
      <c r="E8" s="10">
        <v>464.47424999999998</v>
      </c>
      <c r="F8" s="10">
        <v>9.6962462745502194</v>
      </c>
    </row>
    <row r="9" spans="1:6" x14ac:dyDescent="0.2">
      <c r="A9" s="9" t="s">
        <v>640</v>
      </c>
      <c r="B9" s="10" t="s">
        <v>928</v>
      </c>
      <c r="C9" s="9" t="s">
        <v>9</v>
      </c>
      <c r="D9" s="9">
        <v>45</v>
      </c>
      <c r="E9" s="10">
        <v>459.8775</v>
      </c>
      <c r="F9" s="10">
        <v>9.60028569102478</v>
      </c>
    </row>
    <row r="10" spans="1:6" x14ac:dyDescent="0.2">
      <c r="A10" s="9" t="s">
        <v>654</v>
      </c>
      <c r="B10" s="10" t="s">
        <v>924</v>
      </c>
      <c r="C10" s="9" t="s">
        <v>16</v>
      </c>
      <c r="D10" s="9">
        <v>46</v>
      </c>
      <c r="E10" s="10">
        <v>448.88961999999998</v>
      </c>
      <c r="F10" s="10">
        <v>9.3709055036081406</v>
      </c>
    </row>
    <row r="11" spans="1:6" x14ac:dyDescent="0.2">
      <c r="A11" s="9" t="s">
        <v>91</v>
      </c>
      <c r="B11" s="10" t="s">
        <v>934</v>
      </c>
      <c r="C11" s="9" t="s">
        <v>9</v>
      </c>
      <c r="D11" s="9">
        <v>46</v>
      </c>
      <c r="E11" s="10">
        <v>448.01101999999997</v>
      </c>
      <c r="F11" s="10">
        <v>9.3525640735357101</v>
      </c>
    </row>
    <row r="12" spans="1:6" x14ac:dyDescent="0.2">
      <c r="A12" s="9" t="s">
        <v>87</v>
      </c>
      <c r="B12" s="10" t="s">
        <v>932</v>
      </c>
      <c r="C12" s="9" t="s">
        <v>9</v>
      </c>
      <c r="D12" s="9">
        <v>45</v>
      </c>
      <c r="E12" s="10">
        <v>439.57080000000002</v>
      </c>
      <c r="F12" s="10">
        <v>9.1763681881203496</v>
      </c>
    </row>
    <row r="13" spans="1:6" x14ac:dyDescent="0.2">
      <c r="A13" s="9" t="s">
        <v>81</v>
      </c>
      <c r="B13" s="10" t="s">
        <v>930</v>
      </c>
      <c r="C13" s="9" t="s">
        <v>9</v>
      </c>
      <c r="D13" s="9">
        <v>45</v>
      </c>
      <c r="E13" s="10">
        <v>438.91784999999999</v>
      </c>
      <c r="F13" s="10">
        <v>9.1627373700395491</v>
      </c>
    </row>
    <row r="14" spans="1:6" x14ac:dyDescent="0.2">
      <c r="A14" s="9" t="s">
        <v>641</v>
      </c>
      <c r="B14" s="10" t="s">
        <v>893</v>
      </c>
      <c r="C14" s="9" t="s">
        <v>16</v>
      </c>
      <c r="D14" s="9">
        <v>34</v>
      </c>
      <c r="E14" s="10">
        <v>347.33447999999999</v>
      </c>
      <c r="F14" s="10">
        <v>7.2508662379514801</v>
      </c>
    </row>
    <row r="15" spans="1:6" x14ac:dyDescent="0.2">
      <c r="A15" s="9" t="s">
        <v>182</v>
      </c>
      <c r="B15" s="10" t="s">
        <v>935</v>
      </c>
      <c r="C15" s="9" t="s">
        <v>9</v>
      </c>
      <c r="D15" s="9">
        <v>34</v>
      </c>
      <c r="E15" s="10">
        <v>332.76378</v>
      </c>
      <c r="F15" s="10">
        <v>6.9466920117320798</v>
      </c>
    </row>
    <row r="16" spans="1:6" x14ac:dyDescent="0.2">
      <c r="A16" s="9" t="s">
        <v>632</v>
      </c>
      <c r="B16" s="10" t="s">
        <v>852</v>
      </c>
      <c r="C16" s="9" t="s">
        <v>9</v>
      </c>
      <c r="D16" s="9">
        <v>28</v>
      </c>
      <c r="E16" s="10">
        <v>287.57008000000002</v>
      </c>
      <c r="F16" s="10">
        <v>6.0032398284126796</v>
      </c>
    </row>
    <row r="17" spans="1:11" x14ac:dyDescent="0.2">
      <c r="A17" s="9" t="s">
        <v>535</v>
      </c>
      <c r="B17" s="10" t="s">
        <v>915</v>
      </c>
      <c r="C17" s="9" t="s">
        <v>12</v>
      </c>
      <c r="D17" s="9">
        <v>20</v>
      </c>
      <c r="E17" s="10">
        <v>203.57480000000001</v>
      </c>
      <c r="F17" s="10">
        <v>4.2497757326532204</v>
      </c>
    </row>
    <row r="18" spans="1:11" x14ac:dyDescent="0.2">
      <c r="A18" s="9" t="s">
        <v>649</v>
      </c>
      <c r="B18" s="10" t="s">
        <v>922</v>
      </c>
      <c r="C18" s="9" t="s">
        <v>16</v>
      </c>
      <c r="D18" s="9">
        <v>20</v>
      </c>
      <c r="E18" s="10">
        <v>194.7448</v>
      </c>
      <c r="F18" s="10">
        <v>4.0654428991231004</v>
      </c>
    </row>
    <row r="19" spans="1:11" x14ac:dyDescent="0.2">
      <c r="A19" s="9" t="s">
        <v>639</v>
      </c>
      <c r="B19" s="10" t="s">
        <v>937</v>
      </c>
      <c r="C19" s="9" t="s">
        <v>9</v>
      </c>
      <c r="D19" s="9">
        <v>17</v>
      </c>
      <c r="E19" s="10">
        <v>135.92044000000001</v>
      </c>
      <c r="F19" s="10">
        <v>2.8374405254655701</v>
      </c>
    </row>
    <row r="20" spans="1:11" x14ac:dyDescent="0.2">
      <c r="A20" s="8" t="s">
        <v>28</v>
      </c>
      <c r="B20" s="9"/>
      <c r="C20" s="9"/>
      <c r="D20" s="9"/>
      <c r="E20" s="11">
        <f>SUM(E8:E19)</f>
        <v>4201.6494199999997</v>
      </c>
      <c r="F20" s="11">
        <f>SUM(F8:F19)</f>
        <v>87.712564336216872</v>
      </c>
    </row>
    <row r="21" spans="1:11" x14ac:dyDescent="0.2">
      <c r="A21" s="9"/>
      <c r="B21" s="9"/>
      <c r="C21" s="9"/>
      <c r="D21" s="9"/>
      <c r="E21" s="10"/>
      <c r="F21" s="10"/>
    </row>
    <row r="22" spans="1:11" x14ac:dyDescent="0.2">
      <c r="A22" s="8" t="s">
        <v>93</v>
      </c>
      <c r="B22" s="9"/>
      <c r="C22" s="9"/>
      <c r="D22" s="9"/>
      <c r="E22" s="10"/>
      <c r="F22" s="10"/>
    </row>
    <row r="23" spans="1:11" x14ac:dyDescent="0.2">
      <c r="A23" s="9" t="s">
        <v>633</v>
      </c>
      <c r="B23" s="10" t="s">
        <v>929</v>
      </c>
      <c r="C23" s="9" t="s">
        <v>86</v>
      </c>
      <c r="D23" s="9">
        <v>45</v>
      </c>
      <c r="E23" s="10">
        <v>443.55239999999998</v>
      </c>
      <c r="F23" s="10">
        <v>9.25948705674816</v>
      </c>
    </row>
    <row r="24" spans="1:11" x14ac:dyDescent="0.2">
      <c r="A24" s="8" t="s">
        <v>28</v>
      </c>
      <c r="B24" s="9"/>
      <c r="C24" s="9"/>
      <c r="D24" s="9"/>
      <c r="E24" s="11">
        <f>SUM(E23:E23)</f>
        <v>443.55239999999998</v>
      </c>
      <c r="F24" s="11">
        <f>SUM(F23:F23)</f>
        <v>9.25948705674816</v>
      </c>
      <c r="J24" s="2"/>
      <c r="K24" s="2"/>
    </row>
    <row r="25" spans="1:11" x14ac:dyDescent="0.2">
      <c r="A25" s="9"/>
      <c r="B25" s="9"/>
      <c r="C25" s="9"/>
      <c r="D25" s="9"/>
      <c r="E25" s="10"/>
      <c r="F25" s="10"/>
    </row>
    <row r="26" spans="1:11" x14ac:dyDescent="0.2">
      <c r="A26" s="8" t="s">
        <v>28</v>
      </c>
      <c r="B26" s="9"/>
      <c r="C26" s="9"/>
      <c r="D26" s="9"/>
      <c r="E26" s="11">
        <v>4645.2018199999993</v>
      </c>
      <c r="F26" s="11">
        <v>96.972051392965028</v>
      </c>
      <c r="J26" s="2"/>
      <c r="K26" s="2"/>
    </row>
    <row r="27" spans="1:11" x14ac:dyDescent="0.2">
      <c r="A27" s="9"/>
      <c r="B27" s="9"/>
      <c r="C27" s="9"/>
      <c r="D27" s="9"/>
      <c r="E27" s="10"/>
      <c r="F27" s="10"/>
    </row>
    <row r="28" spans="1:11" x14ac:dyDescent="0.2">
      <c r="A28" s="8" t="s">
        <v>35</v>
      </c>
      <c r="B28" s="9"/>
      <c r="C28" s="9"/>
      <c r="D28" s="9"/>
      <c r="E28" s="11">
        <v>145.04806970000001</v>
      </c>
      <c r="F28" s="11">
        <v>3.03</v>
      </c>
      <c r="J28" s="2"/>
      <c r="K28" s="2"/>
    </row>
    <row r="29" spans="1:11" x14ac:dyDescent="0.2">
      <c r="A29" s="9"/>
      <c r="B29" s="9"/>
      <c r="C29" s="9"/>
      <c r="D29" s="9"/>
      <c r="E29" s="10"/>
      <c r="F29" s="10"/>
    </row>
    <row r="30" spans="1:11" x14ac:dyDescent="0.2">
      <c r="A30" s="12" t="s">
        <v>36</v>
      </c>
      <c r="B30" s="6"/>
      <c r="C30" s="6"/>
      <c r="D30" s="6"/>
      <c r="E30" s="13">
        <v>4790.2480697000001</v>
      </c>
      <c r="F30" s="13">
        <f xml:space="preserve"> ROUND(SUM(F26:F29),2)</f>
        <v>100</v>
      </c>
      <c r="J30" s="2"/>
      <c r="K30" s="2"/>
    </row>
    <row r="31" spans="1:11" x14ac:dyDescent="0.2">
      <c r="A31" s="1" t="s">
        <v>37</v>
      </c>
    </row>
    <row r="32" spans="1:11" x14ac:dyDescent="0.2">
      <c r="A32" s="1"/>
    </row>
    <row r="33" spans="1:4" x14ac:dyDescent="0.2">
      <c r="A33" s="1" t="s">
        <v>38</v>
      </c>
    </row>
    <row r="34" spans="1:4" x14ac:dyDescent="0.2">
      <c r="A34" s="1" t="s">
        <v>39</v>
      </c>
    </row>
    <row r="35" spans="1:4" x14ac:dyDescent="0.2">
      <c r="A35" s="1" t="s">
        <v>807</v>
      </c>
    </row>
    <row r="36" spans="1:4" x14ac:dyDescent="0.2">
      <c r="A36" s="3" t="s">
        <v>709</v>
      </c>
      <c r="D36" s="3">
        <v>9.9686000000000003</v>
      </c>
    </row>
    <row r="37" spans="1:4" x14ac:dyDescent="0.2">
      <c r="A37" s="3" t="s">
        <v>707</v>
      </c>
      <c r="D37" s="3">
        <v>9.9686000000000003</v>
      </c>
    </row>
    <row r="38" spans="1:4" x14ac:dyDescent="0.2">
      <c r="A38" s="3" t="s">
        <v>706</v>
      </c>
      <c r="D38" s="3">
        <v>9.9626999999999999</v>
      </c>
    </row>
    <row r="39" spans="1:4" x14ac:dyDescent="0.2">
      <c r="A39" s="3" t="s">
        <v>705</v>
      </c>
      <c r="D39" s="3">
        <v>9.9626999999999999</v>
      </c>
    </row>
    <row r="40" spans="1:4" x14ac:dyDescent="0.2">
      <c r="A40" s="3" t="s">
        <v>703</v>
      </c>
      <c r="D40" s="3">
        <v>9.9626999999999999</v>
      </c>
    </row>
    <row r="42" spans="1:4" x14ac:dyDescent="0.2">
      <c r="A42" s="1" t="s">
        <v>41</v>
      </c>
    </row>
    <row r="43" spans="1:4" x14ac:dyDescent="0.2">
      <c r="A43" s="3" t="s">
        <v>709</v>
      </c>
      <c r="D43" s="14">
        <v>10.2182</v>
      </c>
    </row>
    <row r="44" spans="1:4" x14ac:dyDescent="0.2">
      <c r="A44" s="3" t="s">
        <v>707</v>
      </c>
      <c r="D44" s="14">
        <v>10.1174</v>
      </c>
    </row>
    <row r="45" spans="1:4" x14ac:dyDescent="0.2">
      <c r="A45" s="3" t="s">
        <v>706</v>
      </c>
      <c r="D45" s="14">
        <v>10.1808</v>
      </c>
    </row>
    <row r="46" spans="1:4" x14ac:dyDescent="0.2">
      <c r="A46" s="3" t="s">
        <v>705</v>
      </c>
      <c r="D46" s="14">
        <v>10.1808</v>
      </c>
    </row>
    <row r="47" spans="1:4" x14ac:dyDescent="0.2">
      <c r="A47" s="3" t="s">
        <v>703</v>
      </c>
      <c r="D47" s="14">
        <v>10.0801</v>
      </c>
    </row>
    <row r="49" spans="1:5" x14ac:dyDescent="0.2">
      <c r="A49" s="1" t="s">
        <v>46</v>
      </c>
      <c r="D49" s="15"/>
    </row>
    <row r="50" spans="1:5" x14ac:dyDescent="0.2">
      <c r="A50" s="36" t="s">
        <v>761</v>
      </c>
      <c r="B50" s="37"/>
      <c r="C50" s="53" t="s">
        <v>762</v>
      </c>
      <c r="D50" s="54"/>
    </row>
    <row r="51" spans="1:5" x14ac:dyDescent="0.2">
      <c r="A51" s="55"/>
      <c r="B51" s="56"/>
      <c r="C51" s="38" t="s">
        <v>763</v>
      </c>
      <c r="D51" s="38" t="s">
        <v>764</v>
      </c>
    </row>
    <row r="52" spans="1:5" x14ac:dyDescent="0.2">
      <c r="A52" s="39" t="s">
        <v>703</v>
      </c>
      <c r="B52" s="40"/>
      <c r="C52" s="41">
        <v>7.2032270000000009E-2</v>
      </c>
      <c r="D52" s="41">
        <v>6.6702241000000009E-2</v>
      </c>
    </row>
    <row r="53" spans="1:5" x14ac:dyDescent="0.2">
      <c r="A53" s="39" t="s">
        <v>707</v>
      </c>
      <c r="B53" s="40"/>
      <c r="C53" s="41">
        <v>7.2032270000000009E-2</v>
      </c>
      <c r="D53" s="41">
        <v>6.6702241000000009E-2</v>
      </c>
    </row>
    <row r="55" spans="1:5" x14ac:dyDescent="0.2">
      <c r="A55" s="1" t="s">
        <v>48</v>
      </c>
      <c r="D55" s="33">
        <v>2.3281050050027954</v>
      </c>
      <c r="E55" s="2" t="s">
        <v>759</v>
      </c>
    </row>
  </sheetData>
  <mergeCells count="3">
    <mergeCell ref="A1:F1"/>
    <mergeCell ref="C50:D50"/>
    <mergeCell ref="A51:B5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9.1406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653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646</v>
      </c>
      <c r="B8" s="10" t="s">
        <v>927</v>
      </c>
      <c r="C8" s="9" t="s">
        <v>9</v>
      </c>
      <c r="D8" s="9">
        <v>100</v>
      </c>
      <c r="E8" s="10">
        <v>1032.165</v>
      </c>
      <c r="F8" s="10">
        <v>9.8576291532956795</v>
      </c>
    </row>
    <row r="9" spans="1:6" x14ac:dyDescent="0.2">
      <c r="A9" s="9" t="s">
        <v>182</v>
      </c>
      <c r="B9" s="10" t="s">
        <v>935</v>
      </c>
      <c r="C9" s="9" t="s">
        <v>9</v>
      </c>
      <c r="D9" s="9">
        <v>101</v>
      </c>
      <c r="E9" s="10">
        <v>988.50417000000004</v>
      </c>
      <c r="F9" s="10">
        <v>9.4406490477262395</v>
      </c>
    </row>
    <row r="10" spans="1:6" x14ac:dyDescent="0.2">
      <c r="A10" s="9" t="s">
        <v>649</v>
      </c>
      <c r="B10" s="10" t="s">
        <v>922</v>
      </c>
      <c r="C10" s="9" t="s">
        <v>16</v>
      </c>
      <c r="D10" s="9">
        <v>101</v>
      </c>
      <c r="E10" s="10">
        <v>983.46123999999998</v>
      </c>
      <c r="F10" s="10">
        <v>9.3924868509979706</v>
      </c>
    </row>
    <row r="11" spans="1:6" x14ac:dyDescent="0.2">
      <c r="A11" s="9" t="s">
        <v>87</v>
      </c>
      <c r="B11" s="10" t="s">
        <v>932</v>
      </c>
      <c r="C11" s="9" t="s">
        <v>9</v>
      </c>
      <c r="D11" s="9">
        <v>93</v>
      </c>
      <c r="E11" s="10">
        <v>908.44632000000001</v>
      </c>
      <c r="F11" s="10">
        <v>8.6760614128905509</v>
      </c>
    </row>
    <row r="12" spans="1:6" x14ac:dyDescent="0.2">
      <c r="A12" s="9" t="s">
        <v>640</v>
      </c>
      <c r="B12" s="10" t="s">
        <v>928</v>
      </c>
      <c r="C12" s="9" t="s">
        <v>9</v>
      </c>
      <c r="D12" s="9">
        <v>84</v>
      </c>
      <c r="E12" s="10">
        <v>858.43799999999999</v>
      </c>
      <c r="F12" s="10">
        <v>8.1984599895334895</v>
      </c>
    </row>
    <row r="13" spans="1:6" x14ac:dyDescent="0.2">
      <c r="A13" s="9" t="s">
        <v>632</v>
      </c>
      <c r="B13" s="10" t="s">
        <v>852</v>
      </c>
      <c r="C13" s="9" t="s">
        <v>9</v>
      </c>
      <c r="D13" s="9">
        <v>77</v>
      </c>
      <c r="E13" s="10">
        <v>790.81772000000001</v>
      </c>
      <c r="F13" s="10">
        <v>7.5526566116995104</v>
      </c>
    </row>
    <row r="14" spans="1:6" x14ac:dyDescent="0.2">
      <c r="A14" s="9" t="s">
        <v>630</v>
      </c>
      <c r="B14" s="10" t="s">
        <v>938</v>
      </c>
      <c r="C14" s="9" t="s">
        <v>9</v>
      </c>
      <c r="D14" s="9">
        <v>75</v>
      </c>
      <c r="E14" s="10">
        <v>731.55825000000004</v>
      </c>
      <c r="F14" s="10">
        <v>6.9867026420523599</v>
      </c>
    </row>
    <row r="15" spans="1:6" x14ac:dyDescent="0.2">
      <c r="A15" s="9" t="s">
        <v>641</v>
      </c>
      <c r="B15" s="10" t="s">
        <v>893</v>
      </c>
      <c r="C15" s="9" t="s">
        <v>16</v>
      </c>
      <c r="D15" s="9">
        <v>70</v>
      </c>
      <c r="E15" s="10">
        <v>715.10040000000004</v>
      </c>
      <c r="F15" s="10">
        <v>6.8295229450460004</v>
      </c>
    </row>
    <row r="16" spans="1:6" x14ac:dyDescent="0.2">
      <c r="A16" s="9" t="s">
        <v>644</v>
      </c>
      <c r="B16" s="10" t="s">
        <v>939</v>
      </c>
      <c r="C16" s="9" t="s">
        <v>16</v>
      </c>
      <c r="D16" s="9">
        <v>56</v>
      </c>
      <c r="E16" s="10">
        <v>546.15455999999995</v>
      </c>
      <c r="F16" s="10">
        <v>5.2160159595233102</v>
      </c>
    </row>
    <row r="17" spans="1:11" x14ac:dyDescent="0.2">
      <c r="A17" s="9" t="s">
        <v>436</v>
      </c>
      <c r="B17" s="10" t="s">
        <v>940</v>
      </c>
      <c r="C17" s="9" t="s">
        <v>9</v>
      </c>
      <c r="D17" s="9">
        <v>45</v>
      </c>
      <c r="E17" s="10">
        <v>435.16215</v>
      </c>
      <c r="F17" s="10">
        <v>4.1559896879382903</v>
      </c>
    </row>
    <row r="18" spans="1:11" x14ac:dyDescent="0.2">
      <c r="A18" s="9" t="s">
        <v>81</v>
      </c>
      <c r="B18" s="10" t="s">
        <v>930</v>
      </c>
      <c r="C18" s="9" t="s">
        <v>9</v>
      </c>
      <c r="D18" s="9">
        <v>27</v>
      </c>
      <c r="E18" s="10">
        <v>263.35070999999999</v>
      </c>
      <c r="F18" s="10">
        <v>2.5151149636319001</v>
      </c>
    </row>
    <row r="19" spans="1:11" x14ac:dyDescent="0.2">
      <c r="A19" s="9" t="s">
        <v>535</v>
      </c>
      <c r="B19" s="10" t="s">
        <v>915</v>
      </c>
      <c r="C19" s="9" t="s">
        <v>12</v>
      </c>
      <c r="D19" s="9">
        <v>8</v>
      </c>
      <c r="E19" s="10">
        <v>81.429919999999996</v>
      </c>
      <c r="F19" s="10">
        <v>0.77769150605042303</v>
      </c>
    </row>
    <row r="20" spans="1:11" x14ac:dyDescent="0.2">
      <c r="A20" s="9" t="s">
        <v>645</v>
      </c>
      <c r="B20" s="10" t="s">
        <v>941</v>
      </c>
      <c r="C20" s="9" t="s">
        <v>9</v>
      </c>
      <c r="D20" s="9">
        <v>8</v>
      </c>
      <c r="E20" s="10">
        <v>77.910880000000006</v>
      </c>
      <c r="F20" s="10">
        <v>0.74408312822748401</v>
      </c>
    </row>
    <row r="21" spans="1:11" x14ac:dyDescent="0.2">
      <c r="A21" s="9" t="s">
        <v>631</v>
      </c>
      <c r="B21" s="10" t="s">
        <v>942</v>
      </c>
      <c r="C21" s="9" t="s">
        <v>9</v>
      </c>
      <c r="D21" s="9">
        <v>3</v>
      </c>
      <c r="E21" s="10">
        <v>37.55265</v>
      </c>
      <c r="F21" s="10">
        <v>0.35864430340450298</v>
      </c>
    </row>
    <row r="22" spans="1:11" x14ac:dyDescent="0.2">
      <c r="A22" s="8" t="s">
        <v>28</v>
      </c>
      <c r="B22" s="9"/>
      <c r="C22" s="9"/>
      <c r="D22" s="9"/>
      <c r="E22" s="11">
        <f>SUM(E8:E21)</f>
        <v>8450.0519700000004</v>
      </c>
      <c r="F22" s="11">
        <f>SUM(F8:F21)</f>
        <v>80.701708202017699</v>
      </c>
    </row>
    <row r="23" spans="1:11" x14ac:dyDescent="0.2">
      <c r="A23" s="9"/>
      <c r="B23" s="9"/>
      <c r="C23" s="9"/>
      <c r="D23" s="9"/>
      <c r="E23" s="10"/>
      <c r="F23" s="10"/>
    </row>
    <row r="24" spans="1:11" x14ac:dyDescent="0.2">
      <c r="A24" s="8" t="s">
        <v>93</v>
      </c>
      <c r="B24" s="9"/>
      <c r="C24" s="9"/>
      <c r="D24" s="9"/>
      <c r="E24" s="10"/>
      <c r="F24" s="10"/>
    </row>
    <row r="25" spans="1:11" x14ac:dyDescent="0.2">
      <c r="A25" s="9" t="s">
        <v>633</v>
      </c>
      <c r="B25" s="10" t="s">
        <v>929</v>
      </c>
      <c r="C25" s="9" t="s">
        <v>86</v>
      </c>
      <c r="D25" s="9">
        <v>100</v>
      </c>
      <c r="E25" s="10">
        <v>985.67200000000003</v>
      </c>
      <c r="F25" s="10">
        <v>9.4136005801274596</v>
      </c>
    </row>
    <row r="26" spans="1:11" x14ac:dyDescent="0.2">
      <c r="A26" s="9" t="s">
        <v>647</v>
      </c>
      <c r="B26" s="10" t="s">
        <v>943</v>
      </c>
      <c r="C26" s="9" t="s">
        <v>9</v>
      </c>
      <c r="D26" s="9">
        <v>72</v>
      </c>
      <c r="E26" s="10">
        <v>702.10727999999995</v>
      </c>
      <c r="F26" s="10">
        <v>6.7054329415056104</v>
      </c>
    </row>
    <row r="27" spans="1:11" x14ac:dyDescent="0.2">
      <c r="A27" s="8" t="s">
        <v>28</v>
      </c>
      <c r="B27" s="9"/>
      <c r="C27" s="9"/>
      <c r="D27" s="9"/>
      <c r="E27" s="11">
        <f>SUM(E25:E26)</f>
        <v>1687.77928</v>
      </c>
      <c r="F27" s="11">
        <f>SUM(F25:F26)</f>
        <v>16.119033521633071</v>
      </c>
      <c r="J27" s="2"/>
      <c r="K27" s="2"/>
    </row>
    <row r="28" spans="1:11" x14ac:dyDescent="0.2">
      <c r="A28" s="9"/>
      <c r="B28" s="9"/>
      <c r="C28" s="9"/>
      <c r="D28" s="9"/>
      <c r="E28" s="10"/>
      <c r="F28" s="10"/>
    </row>
    <row r="29" spans="1:11" x14ac:dyDescent="0.2">
      <c r="A29" s="8" t="s">
        <v>28</v>
      </c>
      <c r="B29" s="9"/>
      <c r="C29" s="9"/>
      <c r="D29" s="9"/>
      <c r="E29" s="11">
        <v>10137.831250000001</v>
      </c>
      <c r="F29" s="11">
        <v>96.820741723650769</v>
      </c>
      <c r="J29" s="2"/>
      <c r="K29" s="2"/>
    </row>
    <row r="30" spans="1:11" x14ac:dyDescent="0.2">
      <c r="A30" s="9"/>
      <c r="B30" s="9"/>
      <c r="C30" s="9"/>
      <c r="D30" s="9"/>
      <c r="E30" s="10"/>
      <c r="F30" s="10"/>
    </row>
    <row r="31" spans="1:11" x14ac:dyDescent="0.2">
      <c r="A31" s="8" t="s">
        <v>35</v>
      </c>
      <c r="B31" s="9"/>
      <c r="C31" s="9"/>
      <c r="D31" s="9"/>
      <c r="E31" s="11">
        <v>332.89256369999998</v>
      </c>
      <c r="F31" s="11">
        <v>3.18</v>
      </c>
      <c r="J31" s="2"/>
      <c r="K31" s="2"/>
    </row>
    <row r="32" spans="1:11" x14ac:dyDescent="0.2">
      <c r="A32" s="9"/>
      <c r="B32" s="9"/>
      <c r="C32" s="9"/>
      <c r="D32" s="9"/>
      <c r="E32" s="10"/>
      <c r="F32" s="10"/>
    </row>
    <row r="33" spans="1:11" x14ac:dyDescent="0.2">
      <c r="A33" s="12" t="s">
        <v>36</v>
      </c>
      <c r="B33" s="6"/>
      <c r="C33" s="6"/>
      <c r="D33" s="6"/>
      <c r="E33" s="13">
        <v>10470.722563699999</v>
      </c>
      <c r="F33" s="13">
        <f xml:space="preserve"> ROUND(SUM(F29:F32),2)</f>
        <v>100</v>
      </c>
      <c r="J33" s="2"/>
      <c r="K33" s="2"/>
    </row>
    <row r="34" spans="1:11" x14ac:dyDescent="0.2">
      <c r="A34" s="1" t="s">
        <v>37</v>
      </c>
    </row>
    <row r="35" spans="1:11" x14ac:dyDescent="0.2">
      <c r="A35" s="1"/>
    </row>
    <row r="36" spans="1:11" x14ac:dyDescent="0.2">
      <c r="A36" s="1" t="s">
        <v>38</v>
      </c>
    </row>
    <row r="37" spans="1:11" x14ac:dyDescent="0.2">
      <c r="A37" s="1" t="s">
        <v>39</v>
      </c>
    </row>
    <row r="38" spans="1:11" x14ac:dyDescent="0.2">
      <c r="A38" s="1" t="s">
        <v>807</v>
      </c>
    </row>
    <row r="39" spans="1:11" x14ac:dyDescent="0.2">
      <c r="A39" s="3" t="s">
        <v>710</v>
      </c>
      <c r="D39" s="3">
        <v>9.9893999999999998</v>
      </c>
    </row>
    <row r="40" spans="1:11" x14ac:dyDescent="0.2">
      <c r="A40" s="3" t="s">
        <v>709</v>
      </c>
      <c r="D40" s="3">
        <v>9.9893999999999998</v>
      </c>
    </row>
    <row r="41" spans="1:11" x14ac:dyDescent="0.2">
      <c r="A41" s="3" t="s">
        <v>707</v>
      </c>
      <c r="D41" s="3">
        <v>9.9893999999999998</v>
      </c>
    </row>
    <row r="42" spans="1:11" x14ac:dyDescent="0.2">
      <c r="A42" s="3" t="s">
        <v>706</v>
      </c>
      <c r="D42" s="3">
        <v>9.9822000000000006</v>
      </c>
    </row>
    <row r="43" spans="1:11" x14ac:dyDescent="0.2">
      <c r="A43" s="3" t="s">
        <v>705</v>
      </c>
      <c r="D43" s="3">
        <v>9.9822000000000006</v>
      </c>
    </row>
    <row r="44" spans="1:11" x14ac:dyDescent="0.2">
      <c r="A44" s="3" t="s">
        <v>703</v>
      </c>
      <c r="D44" s="3">
        <v>9.9822000000000006</v>
      </c>
    </row>
    <row r="45" spans="1:11" x14ac:dyDescent="0.2">
      <c r="A45" s="1"/>
    </row>
    <row r="46" spans="1:11" x14ac:dyDescent="0.2">
      <c r="A46" s="1" t="s">
        <v>41</v>
      </c>
    </row>
    <row r="47" spans="1:11" x14ac:dyDescent="0.2">
      <c r="A47" s="3" t="s">
        <v>710</v>
      </c>
      <c r="D47" s="14">
        <v>10.241099999999999</v>
      </c>
    </row>
    <row r="48" spans="1:11" x14ac:dyDescent="0.2">
      <c r="A48" s="3" t="s">
        <v>709</v>
      </c>
      <c r="D48" s="14">
        <v>10.241099999999999</v>
      </c>
    </row>
    <row r="49" spans="1:5" x14ac:dyDescent="0.2">
      <c r="A49" s="3" t="s">
        <v>707</v>
      </c>
      <c r="D49" s="14">
        <v>10.1252</v>
      </c>
    </row>
    <row r="50" spans="1:5" x14ac:dyDescent="0.2">
      <c r="A50" s="3" t="s">
        <v>706</v>
      </c>
      <c r="D50" s="14">
        <v>10.202299999999999</v>
      </c>
    </row>
    <row r="51" spans="1:5" x14ac:dyDescent="0.2">
      <c r="A51" s="3" t="s">
        <v>705</v>
      </c>
      <c r="D51" s="14">
        <v>10.202299999999999</v>
      </c>
    </row>
    <row r="52" spans="1:5" x14ac:dyDescent="0.2">
      <c r="A52" s="3" t="s">
        <v>703</v>
      </c>
      <c r="D52" s="14">
        <v>10.1015</v>
      </c>
    </row>
    <row r="54" spans="1:5" x14ac:dyDescent="0.2">
      <c r="A54" s="1" t="s">
        <v>46</v>
      </c>
      <c r="D54" s="15"/>
    </row>
    <row r="55" spans="1:5" x14ac:dyDescent="0.2">
      <c r="A55" s="36" t="s">
        <v>761</v>
      </c>
      <c r="B55" s="37"/>
      <c r="C55" s="53" t="s">
        <v>762</v>
      </c>
      <c r="D55" s="54"/>
    </row>
    <row r="56" spans="1:5" x14ac:dyDescent="0.2">
      <c r="A56" s="55"/>
      <c r="B56" s="56"/>
      <c r="C56" s="38" t="s">
        <v>763</v>
      </c>
      <c r="D56" s="38" t="s">
        <v>764</v>
      </c>
    </row>
    <row r="57" spans="1:5" x14ac:dyDescent="0.2">
      <c r="A57" s="39" t="s">
        <v>703</v>
      </c>
      <c r="B57" s="40"/>
      <c r="C57" s="41">
        <v>7.2032270000000009E-2</v>
      </c>
      <c r="D57" s="41">
        <v>6.6702241000000009E-2</v>
      </c>
    </row>
    <row r="58" spans="1:5" x14ac:dyDescent="0.2">
      <c r="A58" s="39" t="s">
        <v>707</v>
      </c>
      <c r="B58" s="40"/>
      <c r="C58" s="41">
        <v>8.2837110500000005E-2</v>
      </c>
      <c r="D58" s="41">
        <v>7.6707577200000002E-2</v>
      </c>
    </row>
    <row r="60" spans="1:5" x14ac:dyDescent="0.2">
      <c r="A60" s="1" t="s">
        <v>48</v>
      </c>
      <c r="D60" s="33">
        <v>2.3124204979426284</v>
      </c>
      <c r="E60" s="2" t="s">
        <v>759</v>
      </c>
    </row>
  </sheetData>
  <mergeCells count="3">
    <mergeCell ref="A1:F1"/>
    <mergeCell ref="C55:D55"/>
    <mergeCell ref="A56:B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showGridLines="0" workbookViewId="0">
      <selection sqref="A1:F1"/>
    </sheetView>
  </sheetViews>
  <sheetFormatPr defaultRowHeight="11.25" x14ac:dyDescent="0.2"/>
  <cols>
    <col min="1" max="1" width="49.42578125" style="2" customWidth="1"/>
    <col min="2" max="2" width="36.5703125" style="2" bestFit="1" customWidth="1"/>
    <col min="3" max="3" width="20" style="2" bestFit="1" customWidth="1"/>
    <col min="4" max="4" width="9.85546875" style="2" bestFit="1" customWidth="1"/>
    <col min="5" max="5" width="23" style="2" bestFit="1" customWidth="1"/>
    <col min="6" max="6" width="13.5703125" style="2" bestFit="1" customWidth="1"/>
    <col min="7" max="8" width="9.140625" style="3"/>
    <col min="9" max="9" width="36.5703125" style="3" bestFit="1" customWidth="1"/>
    <col min="10" max="16384" width="9.140625" style="3"/>
  </cols>
  <sheetData>
    <row r="1" spans="1:7" x14ac:dyDescent="0.2">
      <c r="A1" s="51" t="s">
        <v>1406</v>
      </c>
      <c r="B1" s="51"/>
      <c r="C1" s="51"/>
      <c r="D1" s="51"/>
      <c r="E1" s="51"/>
      <c r="F1" s="51"/>
    </row>
    <row r="3" spans="1:7" s="1" customFormat="1" x14ac:dyDescent="0.2">
      <c r="A3" s="5" t="s">
        <v>0</v>
      </c>
      <c r="B3" s="5" t="s">
        <v>1</v>
      </c>
      <c r="C3" s="5" t="s">
        <v>1292</v>
      </c>
      <c r="D3" s="5" t="s">
        <v>3</v>
      </c>
      <c r="E3" s="5" t="s">
        <v>4</v>
      </c>
      <c r="F3" s="5" t="s">
        <v>5</v>
      </c>
    </row>
    <row r="4" spans="1:7" x14ac:dyDescent="0.2">
      <c r="A4" s="7"/>
      <c r="B4" s="7"/>
      <c r="C4" s="7"/>
      <c r="D4" s="7"/>
      <c r="E4" s="7"/>
      <c r="F4" s="7"/>
    </row>
    <row r="5" spans="1:7" x14ac:dyDescent="0.2">
      <c r="A5" s="11" t="s">
        <v>270</v>
      </c>
      <c r="B5" s="10"/>
      <c r="C5" s="10"/>
      <c r="D5" s="10"/>
      <c r="E5" s="10"/>
      <c r="F5" s="10"/>
    </row>
    <row r="6" spans="1:7" x14ac:dyDescent="0.2">
      <c r="A6" s="11" t="s">
        <v>7</v>
      </c>
      <c r="B6" s="10"/>
      <c r="C6" s="10"/>
      <c r="D6" s="10"/>
      <c r="E6" s="10"/>
      <c r="F6" s="10"/>
    </row>
    <row r="7" spans="1:7" x14ac:dyDescent="0.2">
      <c r="A7" s="11"/>
      <c r="B7" s="10"/>
      <c r="C7" s="10"/>
      <c r="D7" s="10"/>
      <c r="E7" s="10"/>
      <c r="F7" s="10"/>
    </row>
    <row r="8" spans="1:7" x14ac:dyDescent="0.2">
      <c r="A8" s="10" t="s">
        <v>271</v>
      </c>
      <c r="B8" s="10" t="s">
        <v>272</v>
      </c>
      <c r="C8" s="10" t="s">
        <v>273</v>
      </c>
      <c r="D8" s="27">
        <v>1383653</v>
      </c>
      <c r="E8" s="10">
        <v>26451.986227500001</v>
      </c>
      <c r="F8" s="10">
        <v>4.0087900294314904</v>
      </c>
      <c r="G8" s="18"/>
    </row>
    <row r="9" spans="1:7" x14ac:dyDescent="0.2">
      <c r="A9" s="10" t="s">
        <v>1407</v>
      </c>
      <c r="B9" s="10" t="s">
        <v>1408</v>
      </c>
      <c r="C9" s="10" t="s">
        <v>322</v>
      </c>
      <c r="D9" s="27">
        <v>3843709</v>
      </c>
      <c r="E9" s="10">
        <v>19214.701291000001</v>
      </c>
      <c r="F9" s="10">
        <v>2.9119818183553146</v>
      </c>
      <c r="G9" s="18"/>
    </row>
    <row r="10" spans="1:7" x14ac:dyDescent="0.2">
      <c r="A10" s="10" t="s">
        <v>1358</v>
      </c>
      <c r="B10" s="10" t="s">
        <v>1359</v>
      </c>
      <c r="C10" s="10" t="s">
        <v>278</v>
      </c>
      <c r="D10" s="27">
        <v>2844726</v>
      </c>
      <c r="E10" s="10">
        <v>17672.860274999999</v>
      </c>
      <c r="F10" s="10">
        <v>2.6783163068602449</v>
      </c>
      <c r="G10" s="18"/>
    </row>
    <row r="11" spans="1:7" x14ac:dyDescent="0.2">
      <c r="A11" s="10" t="s">
        <v>1310</v>
      </c>
      <c r="B11" s="10" t="s">
        <v>1311</v>
      </c>
      <c r="C11" s="10" t="s">
        <v>1312</v>
      </c>
      <c r="D11" s="27">
        <v>1655675</v>
      </c>
      <c r="E11" s="10">
        <v>16732.251550000001</v>
      </c>
      <c r="F11" s="10">
        <v>2.535767356246617</v>
      </c>
      <c r="G11" s="18"/>
    </row>
    <row r="12" spans="1:7" x14ac:dyDescent="0.2">
      <c r="A12" s="10" t="s">
        <v>1376</v>
      </c>
      <c r="B12" s="10" t="s">
        <v>1377</v>
      </c>
      <c r="C12" s="10" t="s">
        <v>278</v>
      </c>
      <c r="D12" s="27">
        <v>1401949</v>
      </c>
      <c r="E12" s="10">
        <v>14916.0363855</v>
      </c>
      <c r="F12" s="10">
        <v>2.2605205305401754</v>
      </c>
      <c r="G12" s="18"/>
    </row>
    <row r="13" spans="1:7" x14ac:dyDescent="0.2">
      <c r="A13" s="10" t="s">
        <v>1409</v>
      </c>
      <c r="B13" s="10" t="s">
        <v>1410</v>
      </c>
      <c r="C13" s="10" t="s">
        <v>1297</v>
      </c>
      <c r="D13" s="27">
        <v>5578251</v>
      </c>
      <c r="E13" s="10">
        <v>13861.953734999999</v>
      </c>
      <c r="F13" s="10">
        <v>2.1007746429089433</v>
      </c>
      <c r="G13" s="18"/>
    </row>
    <row r="14" spans="1:7" x14ac:dyDescent="0.2">
      <c r="A14" s="10" t="s">
        <v>305</v>
      </c>
      <c r="B14" s="10" t="s">
        <v>306</v>
      </c>
      <c r="C14" s="10" t="s">
        <v>307</v>
      </c>
      <c r="D14" s="27">
        <v>2521141</v>
      </c>
      <c r="E14" s="10">
        <v>13620.4642525</v>
      </c>
      <c r="F14" s="10">
        <v>2.064176989283518</v>
      </c>
      <c r="G14" s="18"/>
    </row>
    <row r="15" spans="1:7" x14ac:dyDescent="0.2">
      <c r="A15" s="10" t="s">
        <v>1382</v>
      </c>
      <c r="B15" s="10" t="s">
        <v>1383</v>
      </c>
      <c r="C15" s="10" t="s">
        <v>334</v>
      </c>
      <c r="D15" s="27">
        <v>3907435</v>
      </c>
      <c r="E15" s="10">
        <v>12884.766912499999</v>
      </c>
      <c r="F15" s="10">
        <v>1.9526822933500547</v>
      </c>
      <c r="G15" s="18"/>
    </row>
    <row r="16" spans="1:7" x14ac:dyDescent="0.2">
      <c r="A16" s="10" t="s">
        <v>1411</v>
      </c>
      <c r="B16" s="10" t="s">
        <v>1412</v>
      </c>
      <c r="C16" s="10" t="s">
        <v>388</v>
      </c>
      <c r="D16" s="27">
        <v>3465705</v>
      </c>
      <c r="E16" s="10">
        <v>12824.8413525</v>
      </c>
      <c r="F16" s="10">
        <v>1.9436005939506216</v>
      </c>
      <c r="G16" s="18"/>
    </row>
    <row r="17" spans="1:7" x14ac:dyDescent="0.2">
      <c r="A17" s="10" t="s">
        <v>1413</v>
      </c>
      <c r="B17" s="10" t="s">
        <v>1414</v>
      </c>
      <c r="C17" s="10" t="s">
        <v>1415</v>
      </c>
      <c r="D17" s="27">
        <v>1450571</v>
      </c>
      <c r="E17" s="10">
        <v>12758.497230499999</v>
      </c>
      <c r="F17" s="10">
        <v>1.9335461635385682</v>
      </c>
      <c r="G17" s="18"/>
    </row>
    <row r="18" spans="1:7" x14ac:dyDescent="0.2">
      <c r="A18" s="10" t="s">
        <v>1416</v>
      </c>
      <c r="B18" s="10" t="s">
        <v>1417</v>
      </c>
      <c r="C18" s="10" t="s">
        <v>1297</v>
      </c>
      <c r="D18" s="27">
        <v>385642</v>
      </c>
      <c r="E18" s="10">
        <v>12744.118353</v>
      </c>
      <c r="F18" s="10">
        <v>1.9313670492648551</v>
      </c>
      <c r="G18" s="18"/>
    </row>
    <row r="19" spans="1:7" x14ac:dyDescent="0.2">
      <c r="A19" s="10" t="s">
        <v>1418</v>
      </c>
      <c r="B19" s="10" t="s">
        <v>1419</v>
      </c>
      <c r="C19" s="10" t="s">
        <v>1420</v>
      </c>
      <c r="D19" s="27">
        <v>2814517</v>
      </c>
      <c r="E19" s="10">
        <v>12438.7578815</v>
      </c>
      <c r="F19" s="10">
        <v>1.8850897677403746</v>
      </c>
      <c r="G19" s="18"/>
    </row>
    <row r="20" spans="1:7" x14ac:dyDescent="0.2">
      <c r="A20" s="10" t="s">
        <v>341</v>
      </c>
      <c r="B20" s="10" t="s">
        <v>342</v>
      </c>
      <c r="C20" s="10" t="s">
        <v>273</v>
      </c>
      <c r="D20" s="27">
        <v>15445372</v>
      </c>
      <c r="E20" s="10">
        <v>12317.68417</v>
      </c>
      <c r="F20" s="10">
        <v>1.8667410855917776</v>
      </c>
      <c r="G20" s="18"/>
    </row>
    <row r="21" spans="1:7" x14ac:dyDescent="0.2">
      <c r="A21" s="10" t="s">
        <v>379</v>
      </c>
      <c r="B21" s="10" t="s">
        <v>380</v>
      </c>
      <c r="C21" s="10" t="s">
        <v>317</v>
      </c>
      <c r="D21" s="27">
        <v>5366937</v>
      </c>
      <c r="E21" s="10">
        <v>12029.9892855</v>
      </c>
      <c r="F21" s="10">
        <v>1.8231410181116636</v>
      </c>
      <c r="G21" s="18"/>
    </row>
    <row r="22" spans="1:7" x14ac:dyDescent="0.2">
      <c r="A22" s="10" t="s">
        <v>276</v>
      </c>
      <c r="B22" s="10" t="s">
        <v>277</v>
      </c>
      <c r="C22" s="10" t="s">
        <v>278</v>
      </c>
      <c r="D22" s="27">
        <v>1733149</v>
      </c>
      <c r="E22" s="10">
        <v>11896.334736000001</v>
      </c>
      <c r="F22" s="10">
        <v>1.8028857139989338</v>
      </c>
      <c r="G22" s="18"/>
    </row>
    <row r="23" spans="1:7" x14ac:dyDescent="0.2">
      <c r="A23" s="10" t="s">
        <v>1421</v>
      </c>
      <c r="B23" s="10" t="s">
        <v>1422</v>
      </c>
      <c r="C23" s="10" t="s">
        <v>393</v>
      </c>
      <c r="D23" s="27">
        <v>2647736</v>
      </c>
      <c r="E23" s="10">
        <v>11718.879536</v>
      </c>
      <c r="F23" s="10">
        <v>1.7759924353501191</v>
      </c>
      <c r="G23" s="18"/>
    </row>
    <row r="24" spans="1:7" x14ac:dyDescent="0.2">
      <c r="A24" s="10" t="s">
        <v>274</v>
      </c>
      <c r="B24" s="10" t="s">
        <v>275</v>
      </c>
      <c r="C24" s="10" t="s">
        <v>273</v>
      </c>
      <c r="D24" s="27">
        <v>1959054</v>
      </c>
      <c r="E24" s="10">
        <v>11409.530495999999</v>
      </c>
      <c r="F24" s="10">
        <v>1.7291106875486264</v>
      </c>
      <c r="G24" s="18"/>
    </row>
    <row r="25" spans="1:7" x14ac:dyDescent="0.2">
      <c r="A25" s="10" t="s">
        <v>1366</v>
      </c>
      <c r="B25" s="10" t="s">
        <v>1367</v>
      </c>
      <c r="C25" s="10" t="s">
        <v>388</v>
      </c>
      <c r="D25" s="27">
        <v>1054044</v>
      </c>
      <c r="E25" s="10">
        <v>11320.432559999999</v>
      </c>
      <c r="F25" s="10">
        <v>1.7156079239221884</v>
      </c>
      <c r="G25" s="18"/>
    </row>
    <row r="26" spans="1:7" x14ac:dyDescent="0.2">
      <c r="A26" s="10" t="s">
        <v>1423</v>
      </c>
      <c r="B26" s="10" t="s">
        <v>1424</v>
      </c>
      <c r="C26" s="10" t="s">
        <v>322</v>
      </c>
      <c r="D26" s="27">
        <v>215636</v>
      </c>
      <c r="E26" s="10">
        <v>10845.951709999999</v>
      </c>
      <c r="F26" s="10">
        <v>1.6437005032741796</v>
      </c>
      <c r="G26" s="18"/>
    </row>
    <row r="27" spans="1:7" x14ac:dyDescent="0.2">
      <c r="A27" s="10" t="s">
        <v>1425</v>
      </c>
      <c r="B27" s="10" t="s">
        <v>1426</v>
      </c>
      <c r="C27" s="10" t="s">
        <v>317</v>
      </c>
      <c r="D27" s="27">
        <v>1497004</v>
      </c>
      <c r="E27" s="10">
        <v>10636.961922</v>
      </c>
      <c r="F27" s="10">
        <v>1.6120281679273387</v>
      </c>
      <c r="G27" s="18"/>
    </row>
    <row r="28" spans="1:7" x14ac:dyDescent="0.2">
      <c r="A28" s="10" t="s">
        <v>1308</v>
      </c>
      <c r="B28" s="10" t="s">
        <v>1309</v>
      </c>
      <c r="C28" s="10" t="s">
        <v>388</v>
      </c>
      <c r="D28" s="27">
        <v>9772603</v>
      </c>
      <c r="E28" s="10">
        <v>10529.9797325</v>
      </c>
      <c r="F28" s="10">
        <v>1.5958150514185871</v>
      </c>
      <c r="G28" s="18"/>
    </row>
    <row r="29" spans="1:7" x14ac:dyDescent="0.2">
      <c r="A29" s="10" t="s">
        <v>1427</v>
      </c>
      <c r="B29" s="10" t="s">
        <v>1428</v>
      </c>
      <c r="C29" s="10" t="s">
        <v>1335</v>
      </c>
      <c r="D29" s="27">
        <v>2324335</v>
      </c>
      <c r="E29" s="10">
        <v>10403.723459999999</v>
      </c>
      <c r="F29" s="10">
        <v>1.5766809538125253</v>
      </c>
      <c r="G29" s="18"/>
    </row>
    <row r="30" spans="1:7" x14ac:dyDescent="0.2">
      <c r="A30" s="10" t="s">
        <v>1429</v>
      </c>
      <c r="B30" s="10" t="s">
        <v>1430</v>
      </c>
      <c r="C30" s="10" t="s">
        <v>304</v>
      </c>
      <c r="D30" s="27">
        <v>5475381</v>
      </c>
      <c r="E30" s="10">
        <v>10364.896232999999</v>
      </c>
      <c r="F30" s="10">
        <v>1.5707967000128518</v>
      </c>
      <c r="G30" s="18"/>
    </row>
    <row r="31" spans="1:7" x14ac:dyDescent="0.2">
      <c r="A31" s="10" t="s">
        <v>1431</v>
      </c>
      <c r="B31" s="10" t="s">
        <v>1432</v>
      </c>
      <c r="C31" s="10" t="s">
        <v>376</v>
      </c>
      <c r="D31" s="27">
        <v>920012</v>
      </c>
      <c r="E31" s="10">
        <v>10125.192066</v>
      </c>
      <c r="F31" s="10">
        <v>1.5344696103788877</v>
      </c>
      <c r="G31" s="18"/>
    </row>
    <row r="32" spans="1:7" x14ac:dyDescent="0.2">
      <c r="A32" s="10" t="s">
        <v>1433</v>
      </c>
      <c r="B32" s="10" t="s">
        <v>1434</v>
      </c>
      <c r="C32" s="10" t="s">
        <v>1335</v>
      </c>
      <c r="D32" s="27">
        <v>6326658</v>
      </c>
      <c r="E32" s="10">
        <v>10122.6528</v>
      </c>
      <c r="F32" s="10">
        <v>1.5340847854309489</v>
      </c>
      <c r="G32" s="18"/>
    </row>
    <row r="33" spans="1:7" x14ac:dyDescent="0.2">
      <c r="A33" s="10" t="s">
        <v>1435</v>
      </c>
      <c r="B33" s="10" t="s">
        <v>1436</v>
      </c>
      <c r="C33" s="10" t="s">
        <v>1335</v>
      </c>
      <c r="D33" s="27">
        <v>3223420</v>
      </c>
      <c r="E33" s="10">
        <v>9620.2969900000007</v>
      </c>
      <c r="F33" s="10">
        <v>1.4579529235346447</v>
      </c>
      <c r="G33" s="18"/>
    </row>
    <row r="34" spans="1:7" x14ac:dyDescent="0.2">
      <c r="A34" s="10" t="s">
        <v>1437</v>
      </c>
      <c r="B34" s="10" t="s">
        <v>1438</v>
      </c>
      <c r="C34" s="10" t="s">
        <v>304</v>
      </c>
      <c r="D34" s="27">
        <v>3428963</v>
      </c>
      <c r="E34" s="10">
        <v>9597.6674370000001</v>
      </c>
      <c r="F34" s="10">
        <v>1.4545234220349581</v>
      </c>
      <c r="G34" s="18"/>
    </row>
    <row r="35" spans="1:7" x14ac:dyDescent="0.2">
      <c r="A35" s="10" t="s">
        <v>1439</v>
      </c>
      <c r="B35" s="10" t="s">
        <v>1440</v>
      </c>
      <c r="C35" s="10" t="s">
        <v>334</v>
      </c>
      <c r="D35" s="27">
        <v>8455298</v>
      </c>
      <c r="E35" s="10">
        <v>9343.1042899999993</v>
      </c>
      <c r="F35" s="10">
        <v>1.4159444587473777</v>
      </c>
      <c r="G35" s="18"/>
    </row>
    <row r="36" spans="1:7" x14ac:dyDescent="0.2">
      <c r="A36" s="10" t="s">
        <v>1441</v>
      </c>
      <c r="B36" s="10" t="s">
        <v>1442</v>
      </c>
      <c r="C36" s="10" t="s">
        <v>322</v>
      </c>
      <c r="D36" s="27">
        <v>2534305</v>
      </c>
      <c r="E36" s="10">
        <v>9180.5198624999994</v>
      </c>
      <c r="F36" s="10">
        <v>1.3913048409017721</v>
      </c>
      <c r="G36" s="18"/>
    </row>
    <row r="37" spans="1:7" x14ac:dyDescent="0.2">
      <c r="A37" s="10" t="s">
        <v>1443</v>
      </c>
      <c r="B37" s="10" t="s">
        <v>1444</v>
      </c>
      <c r="C37" s="10" t="s">
        <v>334</v>
      </c>
      <c r="D37" s="27">
        <v>2164610</v>
      </c>
      <c r="E37" s="10">
        <v>8847.8433750000004</v>
      </c>
      <c r="F37" s="10">
        <v>1.3408878259129386</v>
      </c>
      <c r="G37" s="18"/>
    </row>
    <row r="38" spans="1:7" x14ac:dyDescent="0.2">
      <c r="A38" s="10" t="s">
        <v>1445</v>
      </c>
      <c r="B38" s="10" t="s">
        <v>1446</v>
      </c>
      <c r="C38" s="10" t="s">
        <v>301</v>
      </c>
      <c r="D38" s="27">
        <v>2834501</v>
      </c>
      <c r="E38" s="10">
        <v>8744.4355849999993</v>
      </c>
      <c r="F38" s="10">
        <v>1.3252164085020754</v>
      </c>
      <c r="G38" s="18"/>
    </row>
    <row r="39" spans="1:7" x14ac:dyDescent="0.2">
      <c r="A39" s="10" t="s">
        <v>1447</v>
      </c>
      <c r="B39" s="10" t="s">
        <v>1448</v>
      </c>
      <c r="C39" s="10" t="s">
        <v>1420</v>
      </c>
      <c r="D39" s="27">
        <v>333284</v>
      </c>
      <c r="E39" s="10">
        <v>8558.7331200000008</v>
      </c>
      <c r="F39" s="10">
        <v>1.2970732594874694</v>
      </c>
      <c r="G39" s="18"/>
    </row>
    <row r="40" spans="1:7" x14ac:dyDescent="0.2">
      <c r="A40" s="10" t="s">
        <v>1449</v>
      </c>
      <c r="B40" s="10" t="s">
        <v>1450</v>
      </c>
      <c r="C40" s="10" t="s">
        <v>273</v>
      </c>
      <c r="D40" s="27">
        <v>4931960</v>
      </c>
      <c r="E40" s="10">
        <v>8389.2639600000002</v>
      </c>
      <c r="F40" s="10">
        <v>1.2713902626394726</v>
      </c>
      <c r="G40" s="18"/>
    </row>
    <row r="41" spans="1:7" x14ac:dyDescent="0.2">
      <c r="A41" s="10" t="s">
        <v>374</v>
      </c>
      <c r="B41" s="10" t="s">
        <v>375</v>
      </c>
      <c r="C41" s="10" t="s">
        <v>376</v>
      </c>
      <c r="D41" s="27">
        <v>1472805</v>
      </c>
      <c r="E41" s="10">
        <v>8157.1304925000004</v>
      </c>
      <c r="F41" s="10">
        <v>1.2362105100867544</v>
      </c>
      <c r="G41" s="18"/>
    </row>
    <row r="42" spans="1:7" x14ac:dyDescent="0.2">
      <c r="A42" s="10" t="s">
        <v>1451</v>
      </c>
      <c r="B42" s="10" t="s">
        <v>1452</v>
      </c>
      <c r="C42" s="10" t="s">
        <v>388</v>
      </c>
      <c r="D42" s="27">
        <v>1924002</v>
      </c>
      <c r="E42" s="10">
        <v>7909.5722219999998</v>
      </c>
      <c r="F42" s="10">
        <v>1.1986931335862339</v>
      </c>
      <c r="G42" s="18"/>
    </row>
    <row r="43" spans="1:7" x14ac:dyDescent="0.2">
      <c r="A43" s="10" t="s">
        <v>1453</v>
      </c>
      <c r="B43" s="10" t="s">
        <v>1454</v>
      </c>
      <c r="C43" s="10" t="s">
        <v>1335</v>
      </c>
      <c r="D43" s="27">
        <v>1980000</v>
      </c>
      <c r="E43" s="10">
        <v>7805.16</v>
      </c>
      <c r="F43" s="10">
        <v>1.1828694948278997</v>
      </c>
      <c r="G43" s="18"/>
    </row>
    <row r="44" spans="1:7" x14ac:dyDescent="0.2">
      <c r="A44" s="10" t="s">
        <v>1455</v>
      </c>
      <c r="B44" s="10" t="s">
        <v>1456</v>
      </c>
      <c r="C44" s="10" t="s">
        <v>345</v>
      </c>
      <c r="D44" s="27">
        <v>9028098</v>
      </c>
      <c r="E44" s="10">
        <v>7777.7064270000001</v>
      </c>
      <c r="F44" s="10">
        <v>1.1787089146443122</v>
      </c>
      <c r="G44" s="18"/>
    </row>
    <row r="45" spans="1:7" x14ac:dyDescent="0.2">
      <c r="A45" s="10" t="s">
        <v>1457</v>
      </c>
      <c r="B45" s="10" t="s">
        <v>1458</v>
      </c>
      <c r="C45" s="10" t="s">
        <v>322</v>
      </c>
      <c r="D45" s="27">
        <v>1382743</v>
      </c>
      <c r="E45" s="10">
        <v>7558.7646095</v>
      </c>
      <c r="F45" s="10">
        <v>1.145528352418435</v>
      </c>
      <c r="G45" s="18"/>
    </row>
    <row r="46" spans="1:7" x14ac:dyDescent="0.2">
      <c r="A46" s="10" t="s">
        <v>1459</v>
      </c>
      <c r="B46" s="10" t="s">
        <v>1460</v>
      </c>
      <c r="C46" s="10" t="s">
        <v>1461</v>
      </c>
      <c r="D46" s="27">
        <v>7456827</v>
      </c>
      <c r="E46" s="10">
        <v>7550.0373374999999</v>
      </c>
      <c r="F46" s="10">
        <v>1.1442057371457353</v>
      </c>
      <c r="G46" s="18"/>
    </row>
    <row r="47" spans="1:7" x14ac:dyDescent="0.2">
      <c r="A47" s="10" t="s">
        <v>285</v>
      </c>
      <c r="B47" s="10" t="s">
        <v>286</v>
      </c>
      <c r="C47" s="10" t="s">
        <v>273</v>
      </c>
      <c r="D47" s="27">
        <v>673158</v>
      </c>
      <c r="E47" s="10">
        <v>7533.6477569999997</v>
      </c>
      <c r="F47" s="10">
        <v>1.1417219014772191</v>
      </c>
      <c r="G47" s="18"/>
    </row>
    <row r="48" spans="1:7" x14ac:dyDescent="0.2">
      <c r="A48" s="10" t="s">
        <v>1462</v>
      </c>
      <c r="B48" s="10" t="s">
        <v>1463</v>
      </c>
      <c r="C48" s="10" t="s">
        <v>301</v>
      </c>
      <c r="D48" s="27">
        <v>1096154</v>
      </c>
      <c r="E48" s="10">
        <v>7474.1260490000004</v>
      </c>
      <c r="F48" s="10">
        <v>1.1327014057188678</v>
      </c>
      <c r="G48" s="18"/>
    </row>
    <row r="49" spans="1:7" x14ac:dyDescent="0.2">
      <c r="A49" s="10" t="s">
        <v>1464</v>
      </c>
      <c r="B49" s="10" t="s">
        <v>1465</v>
      </c>
      <c r="C49" s="10" t="s">
        <v>1466</v>
      </c>
      <c r="D49" s="27">
        <v>959761</v>
      </c>
      <c r="E49" s="10">
        <v>7445.8258379999997</v>
      </c>
      <c r="F49" s="10">
        <v>1.128412517817903</v>
      </c>
      <c r="G49" s="18"/>
    </row>
    <row r="50" spans="1:7" x14ac:dyDescent="0.2">
      <c r="A50" s="10" t="s">
        <v>1467</v>
      </c>
      <c r="B50" s="10" t="s">
        <v>1468</v>
      </c>
      <c r="C50" s="10" t="s">
        <v>322</v>
      </c>
      <c r="D50" s="27">
        <v>1349476</v>
      </c>
      <c r="E50" s="10">
        <v>7208.9007920000004</v>
      </c>
      <c r="F50" s="10">
        <v>1.0925066030802044</v>
      </c>
      <c r="G50" s="18"/>
    </row>
    <row r="51" spans="1:7" x14ac:dyDescent="0.2">
      <c r="A51" s="10" t="s">
        <v>1469</v>
      </c>
      <c r="B51" s="10" t="s">
        <v>1470</v>
      </c>
      <c r="C51" s="10" t="s">
        <v>307</v>
      </c>
      <c r="D51" s="27">
        <v>6313159</v>
      </c>
      <c r="E51" s="10">
        <v>7184.3749420000004</v>
      </c>
      <c r="F51" s="10">
        <v>1.0887897183783244</v>
      </c>
      <c r="G51" s="18"/>
    </row>
    <row r="52" spans="1:7" x14ac:dyDescent="0.2">
      <c r="A52" s="10" t="s">
        <v>1471</v>
      </c>
      <c r="B52" s="10" t="s">
        <v>1472</v>
      </c>
      <c r="C52" s="10" t="s">
        <v>1466</v>
      </c>
      <c r="D52" s="27">
        <v>4183258</v>
      </c>
      <c r="E52" s="10">
        <v>7128.271632</v>
      </c>
      <c r="F52" s="10">
        <v>1.0802872797405676</v>
      </c>
      <c r="G52" s="18"/>
    </row>
    <row r="53" spans="1:7" x14ac:dyDescent="0.2">
      <c r="A53" s="10" t="s">
        <v>1473</v>
      </c>
      <c r="B53" s="10" t="s">
        <v>1474</v>
      </c>
      <c r="C53" s="10" t="s">
        <v>1415</v>
      </c>
      <c r="D53" s="27">
        <v>2979897</v>
      </c>
      <c r="E53" s="10">
        <v>6809.0646450000004</v>
      </c>
      <c r="F53" s="10">
        <v>1.0319115632327414</v>
      </c>
      <c r="G53" s="18"/>
    </row>
    <row r="54" spans="1:7" x14ac:dyDescent="0.2">
      <c r="A54" s="10" t="s">
        <v>1475</v>
      </c>
      <c r="B54" s="10" t="s">
        <v>1476</v>
      </c>
      <c r="C54" s="10" t="s">
        <v>1335</v>
      </c>
      <c r="D54" s="27">
        <v>274989</v>
      </c>
      <c r="E54" s="10">
        <v>6802.9528710000004</v>
      </c>
      <c r="F54" s="10">
        <v>1.0309853258431323</v>
      </c>
      <c r="G54" s="18"/>
    </row>
    <row r="55" spans="1:7" x14ac:dyDescent="0.2">
      <c r="A55" s="10" t="s">
        <v>1477</v>
      </c>
      <c r="B55" s="10" t="s">
        <v>1478</v>
      </c>
      <c r="C55" s="10" t="s">
        <v>322</v>
      </c>
      <c r="D55" s="27">
        <v>1140000</v>
      </c>
      <c r="E55" s="10">
        <v>6578.37</v>
      </c>
      <c r="F55" s="10">
        <v>0.99694986376845718</v>
      </c>
      <c r="G55" s="18"/>
    </row>
    <row r="56" spans="1:7" x14ac:dyDescent="0.2">
      <c r="A56" s="10" t="s">
        <v>1479</v>
      </c>
      <c r="B56" s="10" t="s">
        <v>1480</v>
      </c>
      <c r="C56" s="10" t="s">
        <v>393</v>
      </c>
      <c r="D56" s="27">
        <v>1124602</v>
      </c>
      <c r="E56" s="10">
        <v>6297.7712000000001</v>
      </c>
      <c r="F56" s="10">
        <v>0.95442520561855193</v>
      </c>
      <c r="G56" s="18"/>
    </row>
    <row r="57" spans="1:7" x14ac:dyDescent="0.2">
      <c r="A57" s="10" t="s">
        <v>1481</v>
      </c>
      <c r="B57" s="10" t="s">
        <v>1482</v>
      </c>
      <c r="C57" s="10" t="s">
        <v>295</v>
      </c>
      <c r="D57" s="27">
        <v>2345030</v>
      </c>
      <c r="E57" s="10">
        <v>6265.9201599999997</v>
      </c>
      <c r="F57" s="10">
        <v>0.94959819072141416</v>
      </c>
      <c r="G57" s="18"/>
    </row>
    <row r="58" spans="1:7" x14ac:dyDescent="0.2">
      <c r="A58" s="10" t="s">
        <v>1483</v>
      </c>
      <c r="B58" s="10" t="s">
        <v>1484</v>
      </c>
      <c r="C58" s="10" t="s">
        <v>1297</v>
      </c>
      <c r="D58" s="27">
        <v>2736227</v>
      </c>
      <c r="E58" s="10">
        <v>6226.2845385000001</v>
      </c>
      <c r="F58" s="10">
        <v>0.94359142499452398</v>
      </c>
      <c r="G58" s="18"/>
    </row>
    <row r="59" spans="1:7" x14ac:dyDescent="0.2">
      <c r="A59" s="10" t="s">
        <v>749</v>
      </c>
      <c r="B59" s="10" t="s">
        <v>748</v>
      </c>
      <c r="C59" s="10" t="s">
        <v>273</v>
      </c>
      <c r="D59" s="27">
        <v>3011706</v>
      </c>
      <c r="E59" s="10">
        <v>5665.018986</v>
      </c>
      <c r="F59" s="10">
        <v>0.85853181051513128</v>
      </c>
      <c r="G59" s="18"/>
    </row>
    <row r="60" spans="1:7" x14ac:dyDescent="0.2">
      <c r="A60" s="10" t="s">
        <v>383</v>
      </c>
      <c r="B60" s="10" t="s">
        <v>384</v>
      </c>
      <c r="C60" s="10" t="s">
        <v>385</v>
      </c>
      <c r="D60" s="27">
        <v>2361158</v>
      </c>
      <c r="E60" s="10">
        <v>5593.583302</v>
      </c>
      <c r="F60" s="10">
        <v>0.84770575551487926</v>
      </c>
      <c r="G60" s="18"/>
    </row>
    <row r="61" spans="1:7" x14ac:dyDescent="0.2">
      <c r="A61" s="10" t="s">
        <v>1485</v>
      </c>
      <c r="B61" s="10" t="s">
        <v>1486</v>
      </c>
      <c r="C61" s="10" t="s">
        <v>281</v>
      </c>
      <c r="D61" s="27">
        <v>2103095</v>
      </c>
      <c r="E61" s="10">
        <v>5545.8615149999996</v>
      </c>
      <c r="F61" s="10">
        <v>0.84047353399975666</v>
      </c>
      <c r="G61" s="18"/>
    </row>
    <row r="62" spans="1:7" x14ac:dyDescent="0.2">
      <c r="A62" s="10" t="s">
        <v>1487</v>
      </c>
      <c r="B62" s="10" t="s">
        <v>1488</v>
      </c>
      <c r="C62" s="10" t="s">
        <v>273</v>
      </c>
      <c r="D62" s="27">
        <v>3262931</v>
      </c>
      <c r="E62" s="10">
        <v>5181.5344279999999</v>
      </c>
      <c r="F62" s="10">
        <v>0.7852598808072776</v>
      </c>
      <c r="G62" s="18"/>
    </row>
    <row r="63" spans="1:7" x14ac:dyDescent="0.2">
      <c r="A63" s="10" t="s">
        <v>1354</v>
      </c>
      <c r="B63" s="10" t="s">
        <v>1355</v>
      </c>
      <c r="C63" s="10" t="s">
        <v>322</v>
      </c>
      <c r="D63" s="27">
        <v>289935</v>
      </c>
      <c r="E63" s="10">
        <v>5173.3102049999998</v>
      </c>
      <c r="F63" s="10">
        <v>0.78401350244919621</v>
      </c>
      <c r="G63" s="18"/>
    </row>
    <row r="64" spans="1:7" x14ac:dyDescent="0.2">
      <c r="A64" s="10" t="s">
        <v>1489</v>
      </c>
      <c r="B64" s="10" t="s">
        <v>1490</v>
      </c>
      <c r="C64" s="10" t="s">
        <v>388</v>
      </c>
      <c r="D64" s="27">
        <v>776453</v>
      </c>
      <c r="E64" s="10">
        <v>4834.5846044999998</v>
      </c>
      <c r="F64" s="10">
        <v>0.73267974632520749</v>
      </c>
      <c r="G64" s="18"/>
    </row>
    <row r="65" spans="1:14" x14ac:dyDescent="0.2">
      <c r="A65" s="10" t="s">
        <v>1491</v>
      </c>
      <c r="B65" s="10" t="s">
        <v>1492</v>
      </c>
      <c r="C65" s="10" t="s">
        <v>1461</v>
      </c>
      <c r="D65" s="27">
        <v>83766</v>
      </c>
      <c r="E65" s="10">
        <v>4825.8011429999997</v>
      </c>
      <c r="F65" s="10">
        <v>0.73134861555180308</v>
      </c>
      <c r="G65" s="18"/>
    </row>
    <row r="66" spans="1:14" x14ac:dyDescent="0.2">
      <c r="A66" s="10" t="s">
        <v>1323</v>
      </c>
      <c r="B66" s="10" t="s">
        <v>1324</v>
      </c>
      <c r="C66" s="10" t="s">
        <v>284</v>
      </c>
      <c r="D66" s="27">
        <v>4933939</v>
      </c>
      <c r="E66" s="10">
        <v>4820.4584029999996</v>
      </c>
      <c r="F66" s="10">
        <v>0.73053892501825901</v>
      </c>
      <c r="G66" s="18"/>
    </row>
    <row r="67" spans="1:14" x14ac:dyDescent="0.2">
      <c r="A67" s="10" t="s">
        <v>1493</v>
      </c>
      <c r="B67" s="10" t="s">
        <v>1494</v>
      </c>
      <c r="C67" s="10" t="s">
        <v>1297</v>
      </c>
      <c r="D67" s="27">
        <v>3852231</v>
      </c>
      <c r="E67" s="10">
        <v>4819.1409809999996</v>
      </c>
      <c r="F67" s="10">
        <v>0.73033927013666589</v>
      </c>
      <c r="G67" s="18"/>
    </row>
    <row r="68" spans="1:14" x14ac:dyDescent="0.2">
      <c r="A68" s="10" t="s">
        <v>747</v>
      </c>
      <c r="B68" s="10" t="s">
        <v>746</v>
      </c>
      <c r="C68" s="10" t="s">
        <v>292</v>
      </c>
      <c r="D68" s="27">
        <v>12152660</v>
      </c>
      <c r="E68" s="10">
        <v>4697.0030900000002</v>
      </c>
      <c r="F68" s="10">
        <v>0.71182931192613408</v>
      </c>
      <c r="G68" s="18"/>
    </row>
    <row r="69" spans="1:14" x14ac:dyDescent="0.2">
      <c r="A69" s="10" t="s">
        <v>1495</v>
      </c>
      <c r="B69" s="10" t="s">
        <v>1496</v>
      </c>
      <c r="C69" s="10" t="s">
        <v>334</v>
      </c>
      <c r="D69" s="27">
        <v>11046869</v>
      </c>
      <c r="E69" s="10">
        <v>4369.0366894999997</v>
      </c>
      <c r="F69" s="10">
        <v>0.66212610911159087</v>
      </c>
      <c r="G69" s="18"/>
    </row>
    <row r="70" spans="1:14" x14ac:dyDescent="0.2">
      <c r="A70" s="10" t="s">
        <v>1497</v>
      </c>
      <c r="B70" s="10" t="s">
        <v>1498</v>
      </c>
      <c r="C70" s="10" t="s">
        <v>1335</v>
      </c>
      <c r="D70" s="27">
        <v>2429126</v>
      </c>
      <c r="E70" s="10">
        <v>4310.4840869999998</v>
      </c>
      <c r="F70" s="10">
        <v>0.65325248098096533</v>
      </c>
      <c r="G70" s="18"/>
    </row>
    <row r="71" spans="1:14" x14ac:dyDescent="0.2">
      <c r="A71" s="10" t="s">
        <v>1499</v>
      </c>
      <c r="B71" s="10" t="s">
        <v>1500</v>
      </c>
      <c r="C71" s="10" t="s">
        <v>393</v>
      </c>
      <c r="D71" s="27">
        <v>218607</v>
      </c>
      <c r="E71" s="10">
        <v>3743.9727855000001</v>
      </c>
      <c r="F71" s="10">
        <v>0.56739787492297278</v>
      </c>
      <c r="G71" s="18"/>
    </row>
    <row r="72" spans="1:14" x14ac:dyDescent="0.2">
      <c r="A72" s="10" t="s">
        <v>1501</v>
      </c>
      <c r="B72" s="10" t="s">
        <v>1502</v>
      </c>
      <c r="C72" s="10" t="s">
        <v>393</v>
      </c>
      <c r="D72" s="27">
        <v>580666</v>
      </c>
      <c r="E72" s="10">
        <v>3418.9614080000001</v>
      </c>
      <c r="F72" s="10">
        <v>0.51814250489638203</v>
      </c>
      <c r="G72" s="18"/>
    </row>
    <row r="73" spans="1:14" x14ac:dyDescent="0.2">
      <c r="A73" s="10" t="s">
        <v>1503</v>
      </c>
      <c r="B73" s="10" t="s">
        <v>1504</v>
      </c>
      <c r="C73" s="10" t="s">
        <v>298</v>
      </c>
      <c r="D73" s="27">
        <v>1918887</v>
      </c>
      <c r="E73" s="10">
        <v>3397.3894335</v>
      </c>
      <c r="F73" s="10">
        <v>0.51487327907919755</v>
      </c>
      <c r="G73" s="18"/>
    </row>
    <row r="74" spans="1:14" x14ac:dyDescent="0.2">
      <c r="A74" s="10" t="s">
        <v>1505</v>
      </c>
      <c r="B74" s="10" t="s">
        <v>1506</v>
      </c>
      <c r="C74" s="10" t="s">
        <v>376</v>
      </c>
      <c r="D74" s="27">
        <v>8689354</v>
      </c>
      <c r="E74" s="10">
        <v>3271.5417809999999</v>
      </c>
      <c r="F74" s="10">
        <v>0.49580110770308844</v>
      </c>
      <c r="G74" s="18"/>
    </row>
    <row r="75" spans="1:14" x14ac:dyDescent="0.2">
      <c r="A75" s="10" t="s">
        <v>1507</v>
      </c>
      <c r="B75" s="10" t="s">
        <v>1508</v>
      </c>
      <c r="C75" s="10" t="s">
        <v>322</v>
      </c>
      <c r="D75" s="27">
        <v>3701644</v>
      </c>
      <c r="E75" s="10">
        <v>3250.0434319999999</v>
      </c>
      <c r="F75" s="10">
        <v>0.49254303980681674</v>
      </c>
      <c r="G75" s="18"/>
    </row>
    <row r="76" spans="1:14" x14ac:dyDescent="0.2">
      <c r="A76" s="10" t="s">
        <v>1509</v>
      </c>
      <c r="B76" s="10" t="s">
        <v>1510</v>
      </c>
      <c r="C76" s="10" t="s">
        <v>334</v>
      </c>
      <c r="D76" s="27">
        <v>484563</v>
      </c>
      <c r="E76" s="10">
        <v>3199.084926</v>
      </c>
      <c r="F76" s="10">
        <v>0.48482029456528364</v>
      </c>
      <c r="G76" s="18"/>
    </row>
    <row r="77" spans="1:14" x14ac:dyDescent="0.2">
      <c r="A77" s="10" t="s">
        <v>1511</v>
      </c>
      <c r="B77" s="10" t="s">
        <v>1512</v>
      </c>
      <c r="C77" s="10" t="s">
        <v>289</v>
      </c>
      <c r="D77" s="27">
        <v>319014</v>
      </c>
      <c r="E77" s="10">
        <v>2670.9447150000001</v>
      </c>
      <c r="F77" s="10">
        <v>0.40478081496667573</v>
      </c>
      <c r="G77" s="18"/>
    </row>
    <row r="78" spans="1:14" x14ac:dyDescent="0.2">
      <c r="A78" s="10" t="s">
        <v>1364</v>
      </c>
      <c r="B78" s="10" t="s">
        <v>1365</v>
      </c>
      <c r="C78" s="10" t="s">
        <v>1329</v>
      </c>
      <c r="D78" s="27">
        <v>2043119</v>
      </c>
      <c r="E78" s="10">
        <v>2043.1189999999999</v>
      </c>
      <c r="F78" s="10">
        <v>0.3096340292067406</v>
      </c>
      <c r="G78" s="18"/>
      <c r="N78" s="3" t="str">
        <f>PROPER(J78)</f>
        <v/>
      </c>
    </row>
    <row r="79" spans="1:14" x14ac:dyDescent="0.2">
      <c r="A79" s="10" t="s">
        <v>332</v>
      </c>
      <c r="B79" s="10" t="s">
        <v>333</v>
      </c>
      <c r="C79" s="10" t="s">
        <v>334</v>
      </c>
      <c r="D79" s="27">
        <v>1330705</v>
      </c>
      <c r="E79" s="10">
        <v>1476.4171974999999</v>
      </c>
      <c r="F79" s="10">
        <v>0.22375055278329317</v>
      </c>
      <c r="G79" s="18"/>
    </row>
    <row r="80" spans="1:14" x14ac:dyDescent="0.2">
      <c r="A80" s="10" t="s">
        <v>1513</v>
      </c>
      <c r="B80" s="10" t="s">
        <v>1514</v>
      </c>
      <c r="C80" s="10" t="s">
        <v>1329</v>
      </c>
      <c r="D80" s="27">
        <v>753057</v>
      </c>
      <c r="E80" s="10">
        <v>1003.4484525</v>
      </c>
      <c r="F80" s="10">
        <v>0.15207229116309121</v>
      </c>
      <c r="G80" s="18"/>
    </row>
    <row r="81" spans="1:7" x14ac:dyDescent="0.2">
      <c r="A81" s="10" t="s">
        <v>1515</v>
      </c>
      <c r="B81" s="10" t="s">
        <v>1516</v>
      </c>
      <c r="C81" s="10" t="s">
        <v>1335</v>
      </c>
      <c r="D81" s="27">
        <v>275380</v>
      </c>
      <c r="E81" s="10">
        <v>936.29200000000003</v>
      </c>
      <c r="F81" s="10">
        <v>0.14189475232428342</v>
      </c>
      <c r="G81" s="18"/>
    </row>
    <row r="82" spans="1:7" x14ac:dyDescent="0.2">
      <c r="A82" s="10" t="s">
        <v>1517</v>
      </c>
      <c r="B82" s="10" t="s">
        <v>1518</v>
      </c>
      <c r="C82" s="10" t="s">
        <v>388</v>
      </c>
      <c r="D82" s="27">
        <v>192304</v>
      </c>
      <c r="E82" s="10">
        <v>459.60656</v>
      </c>
      <c r="F82" s="10">
        <v>6.9653226768802798E-2</v>
      </c>
      <c r="G82" s="18"/>
    </row>
    <row r="83" spans="1:7" x14ac:dyDescent="0.2">
      <c r="A83" s="10" t="s">
        <v>1519</v>
      </c>
      <c r="B83" s="10" t="s">
        <v>1520</v>
      </c>
      <c r="C83" s="10" t="s">
        <v>1335</v>
      </c>
      <c r="D83" s="27">
        <v>2334565</v>
      </c>
      <c r="E83" s="10">
        <v>38.520322499999999</v>
      </c>
      <c r="F83" s="10">
        <v>5.8377425211248437E-3</v>
      </c>
      <c r="G83" s="18"/>
    </row>
    <row r="84" spans="1:7" x14ac:dyDescent="0.2">
      <c r="A84" s="11" t="s">
        <v>28</v>
      </c>
      <c r="B84" s="10"/>
      <c r="C84" s="10"/>
      <c r="D84" s="10"/>
      <c r="E84" s="11">
        <f xml:space="preserve"> SUM(E8:E83)</f>
        <v>620584.34973349981</v>
      </c>
      <c r="F84" s="11">
        <f>SUM(F8:F83)</f>
        <v>94.049359176156045</v>
      </c>
      <c r="G84" s="18"/>
    </row>
    <row r="85" spans="1:7" x14ac:dyDescent="0.2">
      <c r="A85" s="10"/>
      <c r="B85" s="10"/>
      <c r="C85" s="10"/>
      <c r="D85" s="10"/>
      <c r="E85" s="10"/>
      <c r="F85" s="10"/>
    </row>
    <row r="86" spans="1:7" x14ac:dyDescent="0.2">
      <c r="A86" s="11" t="s">
        <v>28</v>
      </c>
      <c r="B86" s="10"/>
      <c r="C86" s="10"/>
      <c r="D86" s="10"/>
      <c r="E86" s="11">
        <f>E84</f>
        <v>620584.34973349981</v>
      </c>
      <c r="F86" s="11">
        <f>F84</f>
        <v>94.049359176156045</v>
      </c>
      <c r="G86" s="18"/>
    </row>
    <row r="87" spans="1:7" x14ac:dyDescent="0.2">
      <c r="A87" s="10"/>
      <c r="B87" s="10"/>
      <c r="C87" s="10"/>
      <c r="D87" s="10"/>
      <c r="E87" s="10"/>
      <c r="F87" s="10"/>
    </row>
    <row r="88" spans="1:7" x14ac:dyDescent="0.2">
      <c r="A88" s="11" t="s">
        <v>35</v>
      </c>
      <c r="B88" s="10"/>
      <c r="C88" s="10"/>
      <c r="D88" s="10"/>
      <c r="E88" s="11">
        <v>39265.281534200003</v>
      </c>
      <c r="F88" s="11">
        <v>5.950640823844024</v>
      </c>
      <c r="G88" s="18"/>
    </row>
    <row r="89" spans="1:7" x14ac:dyDescent="0.2">
      <c r="A89" s="10"/>
      <c r="B89" s="10"/>
      <c r="C89" s="10"/>
      <c r="D89" s="10"/>
      <c r="E89" s="10"/>
      <c r="F89" s="10"/>
    </row>
    <row r="90" spans="1:7" x14ac:dyDescent="0.2">
      <c r="A90" s="13" t="s">
        <v>36</v>
      </c>
      <c r="B90" s="7"/>
      <c r="C90" s="7"/>
      <c r="D90" s="7"/>
      <c r="E90" s="13">
        <f>E86+E88</f>
        <v>659849.63126769976</v>
      </c>
      <c r="F90" s="13">
        <f>F86+F88</f>
        <v>100.00000000000007</v>
      </c>
      <c r="G90" s="18"/>
    </row>
    <row r="92" spans="1:7" x14ac:dyDescent="0.2">
      <c r="A92" s="17" t="s">
        <v>38</v>
      </c>
    </row>
    <row r="93" spans="1:7" x14ac:dyDescent="0.2">
      <c r="A93" s="17" t="s">
        <v>39</v>
      </c>
    </row>
    <row r="94" spans="1:7" x14ac:dyDescent="0.2">
      <c r="A94" s="17" t="s">
        <v>40</v>
      </c>
    </row>
    <row r="95" spans="1:7" x14ac:dyDescent="0.2">
      <c r="A95" s="2" t="s">
        <v>710</v>
      </c>
      <c r="B95" s="14">
        <v>32.763300000000001</v>
      </c>
    </row>
    <row r="96" spans="1:7" x14ac:dyDescent="0.2">
      <c r="A96" s="2" t="s">
        <v>709</v>
      </c>
      <c r="B96" s="14">
        <v>65.854600000000005</v>
      </c>
    </row>
    <row r="97" spans="1:2" x14ac:dyDescent="0.2">
      <c r="A97" s="2" t="s">
        <v>706</v>
      </c>
      <c r="B97" s="14">
        <v>30.3873</v>
      </c>
    </row>
    <row r="98" spans="1:2" x14ac:dyDescent="0.2">
      <c r="A98" s="2" t="s">
        <v>705</v>
      </c>
      <c r="B98" s="14">
        <v>62.071399999999997</v>
      </c>
    </row>
    <row r="100" spans="1:2" x14ac:dyDescent="0.2">
      <c r="A100" s="17" t="s">
        <v>41</v>
      </c>
    </row>
    <row r="101" spans="1:2" x14ac:dyDescent="0.2">
      <c r="A101" s="2" t="s">
        <v>710</v>
      </c>
      <c r="B101" s="14">
        <v>26.835599999999999</v>
      </c>
    </row>
    <row r="102" spans="1:2" x14ac:dyDescent="0.2">
      <c r="A102" s="2" t="s">
        <v>709</v>
      </c>
      <c r="B102" s="14">
        <v>53.939900000000002</v>
      </c>
    </row>
    <row r="103" spans="1:2" x14ac:dyDescent="0.2">
      <c r="A103" s="2" t="s">
        <v>706</v>
      </c>
      <c r="B103" s="14">
        <v>24.746600000000001</v>
      </c>
    </row>
    <row r="104" spans="1:2" x14ac:dyDescent="0.2">
      <c r="A104" s="2" t="s">
        <v>705</v>
      </c>
      <c r="B104" s="14">
        <v>50.548699999999997</v>
      </c>
    </row>
    <row r="106" spans="1:2" x14ac:dyDescent="0.2">
      <c r="A106" s="17" t="s">
        <v>46</v>
      </c>
      <c r="B106" s="21" t="s">
        <v>47</v>
      </c>
    </row>
    <row r="108" spans="1:2" x14ac:dyDescent="0.2">
      <c r="A108" s="17" t="s">
        <v>1342</v>
      </c>
      <c r="B108" s="20">
        <v>6.862436428305238E-2</v>
      </c>
    </row>
  </sheetData>
  <mergeCells count="1">
    <mergeCell ref="A1:F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9.1406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652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646</v>
      </c>
      <c r="B8" s="10" t="s">
        <v>927</v>
      </c>
      <c r="C8" s="9" t="s">
        <v>9</v>
      </c>
      <c r="D8" s="9">
        <v>61</v>
      </c>
      <c r="E8" s="10">
        <v>629.62064999999996</v>
      </c>
      <c r="F8" s="10">
        <v>9.9005645568103002</v>
      </c>
    </row>
    <row r="9" spans="1:6" x14ac:dyDescent="0.2">
      <c r="A9" s="9" t="s">
        <v>630</v>
      </c>
      <c r="B9" s="10" t="s">
        <v>938</v>
      </c>
      <c r="C9" s="9" t="s">
        <v>9</v>
      </c>
      <c r="D9" s="9">
        <v>61</v>
      </c>
      <c r="E9" s="10">
        <v>595.00071000000003</v>
      </c>
      <c r="F9" s="10">
        <v>9.3561781061389304</v>
      </c>
    </row>
    <row r="10" spans="1:6" x14ac:dyDescent="0.2">
      <c r="A10" s="9" t="s">
        <v>644</v>
      </c>
      <c r="B10" s="10" t="s">
        <v>939</v>
      </c>
      <c r="C10" s="9" t="s">
        <v>16</v>
      </c>
      <c r="D10" s="9">
        <v>61</v>
      </c>
      <c r="E10" s="10">
        <v>594.91836000000001</v>
      </c>
      <c r="F10" s="10">
        <v>9.3548831811849098</v>
      </c>
    </row>
    <row r="11" spans="1:6" x14ac:dyDescent="0.2">
      <c r="A11" s="9" t="s">
        <v>645</v>
      </c>
      <c r="B11" s="10" t="s">
        <v>941</v>
      </c>
      <c r="C11" s="9" t="s">
        <v>9</v>
      </c>
      <c r="D11" s="9">
        <v>61</v>
      </c>
      <c r="E11" s="10">
        <v>594.07046000000003</v>
      </c>
      <c r="F11" s="10">
        <v>9.3415502501768195</v>
      </c>
    </row>
    <row r="12" spans="1:6" x14ac:dyDescent="0.2">
      <c r="A12" s="9" t="s">
        <v>649</v>
      </c>
      <c r="B12" s="10" t="s">
        <v>922</v>
      </c>
      <c r="C12" s="9" t="s">
        <v>16</v>
      </c>
      <c r="D12" s="9">
        <v>61</v>
      </c>
      <c r="E12" s="10">
        <v>593.97163999999998</v>
      </c>
      <c r="F12" s="10">
        <v>9.3399963402319894</v>
      </c>
    </row>
    <row r="13" spans="1:6" x14ac:dyDescent="0.2">
      <c r="A13" s="9" t="s">
        <v>174</v>
      </c>
      <c r="B13" s="10" t="s">
        <v>903</v>
      </c>
      <c r="C13" s="9" t="s">
        <v>9</v>
      </c>
      <c r="D13" s="9">
        <v>5</v>
      </c>
      <c r="E13" s="10">
        <v>494.32</v>
      </c>
      <c r="F13" s="10">
        <v>7.77300914721026</v>
      </c>
    </row>
    <row r="14" spans="1:6" x14ac:dyDescent="0.2">
      <c r="A14" s="9" t="s">
        <v>641</v>
      </c>
      <c r="B14" s="10" t="s">
        <v>893</v>
      </c>
      <c r="C14" s="9" t="s">
        <v>16</v>
      </c>
      <c r="D14" s="9">
        <v>40</v>
      </c>
      <c r="E14" s="10">
        <v>408.62880000000001</v>
      </c>
      <c r="F14" s="10">
        <v>6.4255449915308898</v>
      </c>
    </row>
    <row r="15" spans="1:6" x14ac:dyDescent="0.2">
      <c r="A15" s="9" t="s">
        <v>436</v>
      </c>
      <c r="B15" s="10" t="s">
        <v>940</v>
      </c>
      <c r="C15" s="9" t="s">
        <v>9</v>
      </c>
      <c r="D15" s="9">
        <v>36</v>
      </c>
      <c r="E15" s="10">
        <v>348.12972000000002</v>
      </c>
      <c r="F15" s="10">
        <v>5.4742181137233903</v>
      </c>
    </row>
    <row r="16" spans="1:6" x14ac:dyDescent="0.2">
      <c r="A16" s="9" t="s">
        <v>632</v>
      </c>
      <c r="B16" s="10" t="s">
        <v>852</v>
      </c>
      <c r="C16" s="9" t="s">
        <v>9</v>
      </c>
      <c r="D16" s="9">
        <v>30</v>
      </c>
      <c r="E16" s="10">
        <v>308.11079999999998</v>
      </c>
      <c r="F16" s="10">
        <v>4.8449345904561198</v>
      </c>
    </row>
    <row r="17" spans="1:11" x14ac:dyDescent="0.2">
      <c r="A17" s="9" t="s">
        <v>182</v>
      </c>
      <c r="B17" s="10" t="s">
        <v>935</v>
      </c>
      <c r="C17" s="9" t="s">
        <v>9</v>
      </c>
      <c r="D17" s="9">
        <v>31</v>
      </c>
      <c r="E17" s="10">
        <v>303.40226999999999</v>
      </c>
      <c r="F17" s="10">
        <v>4.7708946026751002</v>
      </c>
    </row>
    <row r="18" spans="1:11" x14ac:dyDescent="0.2">
      <c r="A18" s="9" t="s">
        <v>535</v>
      </c>
      <c r="B18" s="10" t="s">
        <v>915</v>
      </c>
      <c r="C18" s="9" t="s">
        <v>12</v>
      </c>
      <c r="D18" s="9">
        <v>2</v>
      </c>
      <c r="E18" s="10">
        <v>20.357479999999999</v>
      </c>
      <c r="F18" s="10">
        <v>0.32011425443872399</v>
      </c>
    </row>
    <row r="19" spans="1:11" x14ac:dyDescent="0.2">
      <c r="A19" s="9" t="s">
        <v>640</v>
      </c>
      <c r="B19" s="10" t="s">
        <v>928</v>
      </c>
      <c r="C19" s="9" t="s">
        <v>9</v>
      </c>
      <c r="D19" s="9">
        <v>1</v>
      </c>
      <c r="E19" s="10">
        <v>10.2195</v>
      </c>
      <c r="F19" s="10">
        <v>0.16069806396649</v>
      </c>
    </row>
    <row r="20" spans="1:11" x14ac:dyDescent="0.2">
      <c r="A20" s="9" t="s">
        <v>638</v>
      </c>
      <c r="B20" s="10" t="s">
        <v>944</v>
      </c>
      <c r="C20" s="9" t="s">
        <v>9</v>
      </c>
      <c r="D20" s="9">
        <v>1</v>
      </c>
      <c r="E20" s="10">
        <v>9.6926100000000002</v>
      </c>
      <c r="F20" s="10">
        <v>0.15241290295828899</v>
      </c>
    </row>
    <row r="21" spans="1:11" x14ac:dyDescent="0.2">
      <c r="A21" s="8" t="s">
        <v>28</v>
      </c>
      <c r="B21" s="9"/>
      <c r="C21" s="9"/>
      <c r="D21" s="9"/>
      <c r="E21" s="11">
        <f>SUM(E8:E20)</f>
        <v>4910.4430000000002</v>
      </c>
      <c r="F21" s="11">
        <f>SUM(F8:F20)</f>
        <v>77.214999101502215</v>
      </c>
    </row>
    <row r="22" spans="1:11" x14ac:dyDescent="0.2">
      <c r="A22" s="9"/>
      <c r="B22" s="9"/>
      <c r="C22" s="9"/>
      <c r="D22" s="9"/>
      <c r="E22" s="10"/>
      <c r="F22" s="10"/>
    </row>
    <row r="23" spans="1:11" x14ac:dyDescent="0.2">
      <c r="A23" s="8" t="s">
        <v>93</v>
      </c>
      <c r="B23" s="9"/>
      <c r="C23" s="9"/>
      <c r="D23" s="9"/>
      <c r="E23" s="10"/>
      <c r="F23" s="10"/>
    </row>
    <row r="24" spans="1:11" x14ac:dyDescent="0.2">
      <c r="A24" s="9" t="s">
        <v>633</v>
      </c>
      <c r="B24" s="10" t="s">
        <v>929</v>
      </c>
      <c r="C24" s="9" t="s">
        <v>86</v>
      </c>
      <c r="D24" s="9">
        <v>61</v>
      </c>
      <c r="E24" s="10">
        <v>601.25991999999997</v>
      </c>
      <c r="F24" s="10">
        <v>9.45460199468139</v>
      </c>
    </row>
    <row r="25" spans="1:11" x14ac:dyDescent="0.2">
      <c r="A25" s="9" t="s">
        <v>647</v>
      </c>
      <c r="B25" s="10" t="s">
        <v>943</v>
      </c>
      <c r="C25" s="9" t="s">
        <v>9</v>
      </c>
      <c r="D25" s="9">
        <v>61</v>
      </c>
      <c r="E25" s="10">
        <v>594.84088999999994</v>
      </c>
      <c r="F25" s="10">
        <v>9.3536649925244593</v>
      </c>
    </row>
    <row r="26" spans="1:11" x14ac:dyDescent="0.2">
      <c r="A26" s="8" t="s">
        <v>28</v>
      </c>
      <c r="B26" s="9"/>
      <c r="C26" s="9"/>
      <c r="D26" s="9"/>
      <c r="E26" s="11">
        <f>SUM(E24:E25)</f>
        <v>1196.1008099999999</v>
      </c>
      <c r="F26" s="11">
        <f>SUM(F24:F25)</f>
        <v>18.808266987205847</v>
      </c>
      <c r="J26" s="2"/>
      <c r="K26" s="2"/>
    </row>
    <row r="27" spans="1:11" x14ac:dyDescent="0.2">
      <c r="A27" s="9"/>
      <c r="B27" s="9"/>
      <c r="C27" s="9"/>
      <c r="D27" s="9"/>
      <c r="E27" s="10"/>
      <c r="F27" s="10"/>
    </row>
    <row r="28" spans="1:11" x14ac:dyDescent="0.2">
      <c r="A28" s="8" t="s">
        <v>28</v>
      </c>
      <c r="B28" s="9"/>
      <c r="C28" s="9"/>
      <c r="D28" s="9"/>
      <c r="E28" s="11">
        <v>6106.5438100000001</v>
      </c>
      <c r="F28" s="11">
        <v>96.02326608870807</v>
      </c>
      <c r="J28" s="2"/>
      <c r="K28" s="2"/>
    </row>
    <row r="29" spans="1:11" x14ac:dyDescent="0.2">
      <c r="A29" s="9"/>
      <c r="B29" s="9"/>
      <c r="C29" s="9"/>
      <c r="D29" s="9"/>
      <c r="E29" s="10"/>
      <c r="F29" s="10"/>
    </row>
    <row r="30" spans="1:11" x14ac:dyDescent="0.2">
      <c r="A30" s="8" t="s">
        <v>35</v>
      </c>
      <c r="B30" s="9"/>
      <c r="C30" s="9"/>
      <c r="D30" s="9"/>
      <c r="E30" s="11">
        <v>252.90189229999999</v>
      </c>
      <c r="F30" s="11">
        <v>3.98</v>
      </c>
      <c r="J30" s="2"/>
      <c r="K30" s="2"/>
    </row>
    <row r="31" spans="1:11" x14ac:dyDescent="0.2">
      <c r="A31" s="9"/>
      <c r="B31" s="9"/>
      <c r="C31" s="9"/>
      <c r="D31" s="9"/>
      <c r="E31" s="10"/>
      <c r="F31" s="10"/>
    </row>
    <row r="32" spans="1:11" x14ac:dyDescent="0.2">
      <c r="A32" s="12" t="s">
        <v>36</v>
      </c>
      <c r="B32" s="6"/>
      <c r="C32" s="6"/>
      <c r="D32" s="6"/>
      <c r="E32" s="13">
        <v>6359.4418923000003</v>
      </c>
      <c r="F32" s="13">
        <f xml:space="preserve"> ROUND(SUM(F28:F31),2)</f>
        <v>100</v>
      </c>
      <c r="J32" s="2"/>
      <c r="K32" s="2"/>
    </row>
    <row r="33" spans="1:4" x14ac:dyDescent="0.2">
      <c r="A33" s="1" t="s">
        <v>37</v>
      </c>
    </row>
    <row r="34" spans="1:4" x14ac:dyDescent="0.2">
      <c r="A34" s="1"/>
    </row>
    <row r="35" spans="1:4" x14ac:dyDescent="0.2">
      <c r="A35" s="1" t="s">
        <v>38</v>
      </c>
    </row>
    <row r="36" spans="1:4" x14ac:dyDescent="0.2">
      <c r="A36" s="1" t="s">
        <v>39</v>
      </c>
    </row>
    <row r="37" spans="1:4" x14ac:dyDescent="0.2">
      <c r="A37" s="1" t="s">
        <v>807</v>
      </c>
    </row>
    <row r="38" spans="1:4" x14ac:dyDescent="0.2">
      <c r="A38" s="3" t="s">
        <v>709</v>
      </c>
      <c r="D38" s="3">
        <v>10.0387</v>
      </c>
    </row>
    <row r="39" spans="1:4" x14ac:dyDescent="0.2">
      <c r="A39" s="3" t="s">
        <v>706</v>
      </c>
      <c r="D39" s="3">
        <v>10.031700000000001</v>
      </c>
    </row>
    <row r="40" spans="1:4" x14ac:dyDescent="0.2">
      <c r="A40" s="3" t="s">
        <v>705</v>
      </c>
      <c r="D40" s="3">
        <v>10.031700000000001</v>
      </c>
    </row>
    <row r="41" spans="1:4" x14ac:dyDescent="0.2">
      <c r="A41" s="3" t="s">
        <v>703</v>
      </c>
      <c r="D41" s="3">
        <v>10.031700000000001</v>
      </c>
    </row>
    <row r="42" spans="1:4" x14ac:dyDescent="0.2">
      <c r="A42" s="1"/>
    </row>
    <row r="43" spans="1:4" x14ac:dyDescent="0.2">
      <c r="A43" s="1" t="s">
        <v>41</v>
      </c>
    </row>
    <row r="44" spans="1:4" x14ac:dyDescent="0.2">
      <c r="A44" s="3" t="s">
        <v>709</v>
      </c>
      <c r="D44" s="14">
        <v>10.2971</v>
      </c>
    </row>
    <row r="45" spans="1:4" x14ac:dyDescent="0.2">
      <c r="A45" s="3" t="s">
        <v>706</v>
      </c>
      <c r="D45" s="14">
        <v>10.2636</v>
      </c>
    </row>
    <row r="46" spans="1:4" x14ac:dyDescent="0.2">
      <c r="A46" s="3" t="s">
        <v>705</v>
      </c>
      <c r="D46" s="14">
        <v>10.2636</v>
      </c>
    </row>
    <row r="47" spans="1:4" x14ac:dyDescent="0.2">
      <c r="A47" s="3" t="s">
        <v>703</v>
      </c>
      <c r="D47" s="14">
        <v>10.112399999999999</v>
      </c>
    </row>
    <row r="49" spans="1:5" x14ac:dyDescent="0.2">
      <c r="A49" s="1" t="s">
        <v>46</v>
      </c>
      <c r="D49" s="15"/>
    </row>
    <row r="50" spans="1:5" x14ac:dyDescent="0.2">
      <c r="A50" s="36" t="s">
        <v>761</v>
      </c>
      <c r="B50" s="37"/>
      <c r="C50" s="53" t="s">
        <v>762</v>
      </c>
      <c r="D50" s="54"/>
    </row>
    <row r="51" spans="1:5" x14ac:dyDescent="0.2">
      <c r="A51" s="55"/>
      <c r="B51" s="56"/>
      <c r="C51" s="38" t="s">
        <v>763</v>
      </c>
      <c r="D51" s="38" t="s">
        <v>764</v>
      </c>
    </row>
    <row r="52" spans="1:5" x14ac:dyDescent="0.2">
      <c r="A52" s="39" t="s">
        <v>703</v>
      </c>
      <c r="B52" s="40"/>
      <c r="C52" s="41">
        <v>0.108048405</v>
      </c>
      <c r="D52" s="41">
        <v>0.10005336150000001</v>
      </c>
    </row>
    <row r="54" spans="1:5" x14ac:dyDescent="0.2">
      <c r="A54" s="1" t="s">
        <v>48</v>
      </c>
      <c r="D54" s="33">
        <v>2.2848438315772621</v>
      </c>
      <c r="E54" s="2" t="s">
        <v>759</v>
      </c>
    </row>
  </sheetData>
  <mergeCells count="3">
    <mergeCell ref="A1:F1"/>
    <mergeCell ref="C50:D50"/>
    <mergeCell ref="A51:B5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9.14062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651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646</v>
      </c>
      <c r="B8" s="10" t="s">
        <v>927</v>
      </c>
      <c r="C8" s="9" t="s">
        <v>9</v>
      </c>
      <c r="D8" s="9">
        <v>67</v>
      </c>
      <c r="E8" s="10">
        <v>691.55055000000004</v>
      </c>
      <c r="F8" s="10">
        <v>9.8516995226126092</v>
      </c>
    </row>
    <row r="9" spans="1:6" x14ac:dyDescent="0.2">
      <c r="A9" s="9" t="s">
        <v>639</v>
      </c>
      <c r="B9" s="10" t="s">
        <v>937</v>
      </c>
      <c r="C9" s="9" t="s">
        <v>9</v>
      </c>
      <c r="D9" s="9">
        <v>86</v>
      </c>
      <c r="E9" s="10">
        <v>687.59752000000003</v>
      </c>
      <c r="F9" s="10">
        <v>9.7953853981225407</v>
      </c>
    </row>
    <row r="10" spans="1:6" x14ac:dyDescent="0.2">
      <c r="A10" s="9" t="s">
        <v>630</v>
      </c>
      <c r="B10" s="10" t="s">
        <v>938</v>
      </c>
      <c r="C10" s="9" t="s">
        <v>9</v>
      </c>
      <c r="D10" s="9">
        <v>68</v>
      </c>
      <c r="E10" s="10">
        <v>663.27948000000004</v>
      </c>
      <c r="F10" s="10">
        <v>9.4489551580498894</v>
      </c>
    </row>
    <row r="11" spans="1:6" x14ac:dyDescent="0.2">
      <c r="A11" s="9" t="s">
        <v>644</v>
      </c>
      <c r="B11" s="10" t="s">
        <v>939</v>
      </c>
      <c r="C11" s="9" t="s">
        <v>16</v>
      </c>
      <c r="D11" s="9">
        <v>68</v>
      </c>
      <c r="E11" s="10">
        <v>663.18768</v>
      </c>
      <c r="F11" s="10">
        <v>9.4476473924553499</v>
      </c>
    </row>
    <row r="12" spans="1:6" x14ac:dyDescent="0.2">
      <c r="A12" s="9" t="s">
        <v>645</v>
      </c>
      <c r="B12" s="10" t="s">
        <v>941</v>
      </c>
      <c r="C12" s="9" t="s">
        <v>9</v>
      </c>
      <c r="D12" s="9">
        <v>68</v>
      </c>
      <c r="E12" s="10">
        <v>662.24248</v>
      </c>
      <c r="F12" s="10">
        <v>9.4341822504078507</v>
      </c>
    </row>
    <row r="13" spans="1:6" x14ac:dyDescent="0.2">
      <c r="A13" s="9" t="s">
        <v>649</v>
      </c>
      <c r="B13" s="10" t="s">
        <v>922</v>
      </c>
      <c r="C13" s="9" t="s">
        <v>16</v>
      </c>
      <c r="D13" s="9">
        <v>68</v>
      </c>
      <c r="E13" s="10">
        <v>662.13232000000005</v>
      </c>
      <c r="F13" s="10">
        <v>9.4326129316944005</v>
      </c>
    </row>
    <row r="14" spans="1:6" x14ac:dyDescent="0.2">
      <c r="A14" s="9" t="s">
        <v>182</v>
      </c>
      <c r="B14" s="10" t="s">
        <v>935</v>
      </c>
      <c r="C14" s="9" t="s">
        <v>9</v>
      </c>
      <c r="D14" s="9">
        <v>67</v>
      </c>
      <c r="E14" s="10">
        <v>655.74039000000005</v>
      </c>
      <c r="F14" s="10">
        <v>9.3415546949110304</v>
      </c>
    </row>
    <row r="15" spans="1:6" x14ac:dyDescent="0.2">
      <c r="A15" s="9" t="s">
        <v>650</v>
      </c>
      <c r="B15" s="10" t="s">
        <v>945</v>
      </c>
      <c r="C15" s="9" t="s">
        <v>9</v>
      </c>
      <c r="D15" s="9">
        <v>50</v>
      </c>
      <c r="E15" s="10">
        <v>502.75599999999997</v>
      </c>
      <c r="F15" s="10">
        <v>7.1621677478105203</v>
      </c>
    </row>
    <row r="16" spans="1:6" x14ac:dyDescent="0.2">
      <c r="A16" s="9" t="s">
        <v>92</v>
      </c>
      <c r="B16" s="10" t="s">
        <v>946</v>
      </c>
      <c r="C16" s="9" t="s">
        <v>9</v>
      </c>
      <c r="D16" s="9">
        <v>16</v>
      </c>
      <c r="E16" s="10">
        <v>155.57632000000001</v>
      </c>
      <c r="F16" s="10">
        <v>2.2163110960924302</v>
      </c>
    </row>
    <row r="17" spans="1:11" x14ac:dyDescent="0.2">
      <c r="A17" s="9" t="s">
        <v>640</v>
      </c>
      <c r="B17" s="10" t="s">
        <v>928</v>
      </c>
      <c r="C17" s="9" t="s">
        <v>9</v>
      </c>
      <c r="D17" s="9">
        <v>4</v>
      </c>
      <c r="E17" s="10">
        <v>40.878</v>
      </c>
      <c r="F17" s="10">
        <v>0.58234032651027201</v>
      </c>
    </row>
    <row r="18" spans="1:11" x14ac:dyDescent="0.2">
      <c r="A18" s="9" t="s">
        <v>535</v>
      </c>
      <c r="B18" s="10" t="s">
        <v>915</v>
      </c>
      <c r="C18" s="9" t="s">
        <v>12</v>
      </c>
      <c r="D18" s="9">
        <v>3</v>
      </c>
      <c r="E18" s="10">
        <v>30.53622</v>
      </c>
      <c r="F18" s="10">
        <v>0.43501326692082498</v>
      </c>
    </row>
    <row r="19" spans="1:11" x14ac:dyDescent="0.2">
      <c r="A19" s="9" t="s">
        <v>620</v>
      </c>
      <c r="B19" s="10" t="s">
        <v>947</v>
      </c>
      <c r="C19" s="9" t="s">
        <v>16</v>
      </c>
      <c r="D19" s="9">
        <v>1</v>
      </c>
      <c r="E19" s="10">
        <v>9.67502</v>
      </c>
      <c r="F19" s="10">
        <v>0.137828521595807</v>
      </c>
    </row>
    <row r="20" spans="1:11" x14ac:dyDescent="0.2">
      <c r="A20" s="8" t="s">
        <v>28</v>
      </c>
      <c r="B20" s="9"/>
      <c r="C20" s="9"/>
      <c r="D20" s="9"/>
      <c r="E20" s="11">
        <f>SUM(E8:E19)</f>
        <v>5425.1519800000005</v>
      </c>
      <c r="F20" s="11">
        <f>SUM(F8:F19)</f>
        <v>77.285698307183509</v>
      </c>
    </row>
    <row r="21" spans="1:11" x14ac:dyDescent="0.2">
      <c r="A21" s="9"/>
      <c r="B21" s="9"/>
      <c r="C21" s="9"/>
      <c r="D21" s="9"/>
      <c r="E21" s="10"/>
      <c r="F21" s="10"/>
    </row>
    <row r="22" spans="1:11" x14ac:dyDescent="0.2">
      <c r="A22" s="8" t="s">
        <v>93</v>
      </c>
      <c r="B22" s="9"/>
      <c r="C22" s="9"/>
      <c r="D22" s="9"/>
      <c r="E22" s="10"/>
      <c r="F22" s="10"/>
    </row>
    <row r="23" spans="1:11" x14ac:dyDescent="0.2">
      <c r="A23" s="9" t="s">
        <v>647</v>
      </c>
      <c r="B23" s="10" t="s">
        <v>943</v>
      </c>
      <c r="C23" s="9" t="s">
        <v>9</v>
      </c>
      <c r="D23" s="9">
        <v>68</v>
      </c>
      <c r="E23" s="10">
        <v>663.10131999999999</v>
      </c>
      <c r="F23" s="10">
        <v>9.4464171240812203</v>
      </c>
    </row>
    <row r="24" spans="1:11" x14ac:dyDescent="0.2">
      <c r="A24" s="9" t="s">
        <v>633</v>
      </c>
      <c r="B24" s="10" t="s">
        <v>929</v>
      </c>
      <c r="C24" s="9" t="s">
        <v>86</v>
      </c>
      <c r="D24" s="9">
        <v>67</v>
      </c>
      <c r="E24" s="10">
        <v>660.40024000000005</v>
      </c>
      <c r="F24" s="10">
        <v>9.4079380446465599</v>
      </c>
    </row>
    <row r="25" spans="1:11" x14ac:dyDescent="0.2">
      <c r="A25" s="8" t="s">
        <v>28</v>
      </c>
      <c r="B25" s="9"/>
      <c r="C25" s="9"/>
      <c r="D25" s="9"/>
      <c r="E25" s="11">
        <f>SUM(E23:E24)</f>
        <v>1323.5015600000002</v>
      </c>
      <c r="F25" s="11">
        <f>SUM(F23:F24)</f>
        <v>18.854355168727778</v>
      </c>
      <c r="J25" s="2"/>
      <c r="K25" s="2"/>
    </row>
    <row r="26" spans="1:11" x14ac:dyDescent="0.2">
      <c r="A26" s="9"/>
      <c r="B26" s="9"/>
      <c r="C26" s="9"/>
      <c r="D26" s="9"/>
      <c r="E26" s="10"/>
      <c r="F26" s="10"/>
    </row>
    <row r="27" spans="1:11" x14ac:dyDescent="0.2">
      <c r="A27" s="8" t="s">
        <v>28</v>
      </c>
      <c r="B27" s="9"/>
      <c r="C27" s="9"/>
      <c r="D27" s="9"/>
      <c r="E27" s="11">
        <v>6748.6535400000012</v>
      </c>
      <c r="F27" s="11">
        <v>96.140053475911287</v>
      </c>
      <c r="J27" s="2"/>
      <c r="K27" s="2"/>
    </row>
    <row r="28" spans="1:11" x14ac:dyDescent="0.2">
      <c r="A28" s="9"/>
      <c r="B28" s="9"/>
      <c r="C28" s="9"/>
      <c r="D28" s="9"/>
      <c r="E28" s="10"/>
      <c r="F28" s="10"/>
    </row>
    <row r="29" spans="1:11" x14ac:dyDescent="0.2">
      <c r="A29" s="8" t="s">
        <v>35</v>
      </c>
      <c r="B29" s="9"/>
      <c r="C29" s="9"/>
      <c r="D29" s="9"/>
      <c r="E29" s="11">
        <v>270.95660099999998</v>
      </c>
      <c r="F29" s="11">
        <v>3.86</v>
      </c>
      <c r="J29" s="2"/>
      <c r="K29" s="2"/>
    </row>
    <row r="30" spans="1:11" x14ac:dyDescent="0.2">
      <c r="A30" s="9"/>
      <c r="B30" s="9"/>
      <c r="C30" s="9"/>
      <c r="D30" s="9"/>
      <c r="E30" s="10"/>
      <c r="F30" s="10"/>
    </row>
    <row r="31" spans="1:11" x14ac:dyDescent="0.2">
      <c r="A31" s="12" t="s">
        <v>36</v>
      </c>
      <c r="B31" s="6"/>
      <c r="C31" s="6"/>
      <c r="D31" s="6"/>
      <c r="E31" s="13">
        <v>7019.6066010000004</v>
      </c>
      <c r="F31" s="13">
        <f xml:space="preserve"> ROUND(SUM(F27:F30),2)</f>
        <v>100</v>
      </c>
      <c r="J31" s="2"/>
      <c r="K31" s="2"/>
    </row>
    <row r="32" spans="1:11" x14ac:dyDescent="0.2">
      <c r="A32" s="1" t="s">
        <v>37</v>
      </c>
    </row>
    <row r="33" spans="1:5" x14ac:dyDescent="0.2">
      <c r="A33" s="1"/>
    </row>
    <row r="34" spans="1:5" x14ac:dyDescent="0.2">
      <c r="A34" s="1" t="s">
        <v>38</v>
      </c>
    </row>
    <row r="35" spans="1:5" x14ac:dyDescent="0.2">
      <c r="A35" s="1" t="s">
        <v>39</v>
      </c>
    </row>
    <row r="36" spans="1:5" x14ac:dyDescent="0.2">
      <c r="A36" s="1" t="s">
        <v>807</v>
      </c>
    </row>
    <row r="37" spans="1:5" x14ac:dyDescent="0.2">
      <c r="A37" s="3" t="s">
        <v>709</v>
      </c>
      <c r="D37" s="3">
        <v>10.0579</v>
      </c>
    </row>
    <row r="38" spans="1:5" x14ac:dyDescent="0.2">
      <c r="A38" s="3" t="s">
        <v>706</v>
      </c>
      <c r="D38" s="3">
        <v>10.049300000000001</v>
      </c>
    </row>
    <row r="39" spans="1:5" x14ac:dyDescent="0.2">
      <c r="A39" s="3" t="s">
        <v>705</v>
      </c>
      <c r="D39" s="3">
        <v>10.049300000000001</v>
      </c>
    </row>
    <row r="41" spans="1:5" x14ac:dyDescent="0.2">
      <c r="A41" s="1" t="s">
        <v>41</v>
      </c>
    </row>
    <row r="42" spans="1:5" x14ac:dyDescent="0.2">
      <c r="A42" s="3" t="s">
        <v>709</v>
      </c>
      <c r="D42" s="14">
        <v>10.3125</v>
      </c>
    </row>
    <row r="43" spans="1:5" x14ac:dyDescent="0.2">
      <c r="A43" s="3" t="s">
        <v>706</v>
      </c>
      <c r="D43" s="14">
        <v>10.275700000000001</v>
      </c>
    </row>
    <row r="44" spans="1:5" x14ac:dyDescent="0.2">
      <c r="A44" s="3" t="s">
        <v>705</v>
      </c>
      <c r="D44" s="14">
        <v>10.275700000000001</v>
      </c>
    </row>
    <row r="46" spans="1:5" x14ac:dyDescent="0.2">
      <c r="A46" s="1" t="s">
        <v>46</v>
      </c>
      <c r="D46" s="15" t="s">
        <v>47</v>
      </c>
    </row>
    <row r="48" spans="1:5" x14ac:dyDescent="0.2">
      <c r="A48" s="1" t="s">
        <v>48</v>
      </c>
      <c r="D48" s="33">
        <v>2.3045294280847206</v>
      </c>
      <c r="E48" s="2" t="s">
        <v>759</v>
      </c>
    </row>
  </sheetData>
  <mergeCells count="1">
    <mergeCell ref="A1:F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648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639</v>
      </c>
      <c r="B8" s="10" t="s">
        <v>937</v>
      </c>
      <c r="C8" s="9" t="s">
        <v>9</v>
      </c>
      <c r="D8" s="9">
        <v>107</v>
      </c>
      <c r="E8" s="10">
        <v>855.49923999999999</v>
      </c>
      <c r="F8" s="10">
        <v>9.7645118312644801</v>
      </c>
    </row>
    <row r="9" spans="1:6" x14ac:dyDescent="0.2">
      <c r="A9" s="9" t="s">
        <v>620</v>
      </c>
      <c r="B9" s="10" t="s">
        <v>947</v>
      </c>
      <c r="C9" s="9" t="s">
        <v>16</v>
      </c>
      <c r="D9" s="9">
        <v>87</v>
      </c>
      <c r="E9" s="10">
        <v>841.72673999999995</v>
      </c>
      <c r="F9" s="10">
        <v>9.6073150356295898</v>
      </c>
    </row>
    <row r="10" spans="1:6" x14ac:dyDescent="0.2">
      <c r="A10" s="9" t="s">
        <v>436</v>
      </c>
      <c r="B10" s="10" t="s">
        <v>940</v>
      </c>
      <c r="C10" s="9" t="s">
        <v>9</v>
      </c>
      <c r="D10" s="9">
        <v>84</v>
      </c>
      <c r="E10" s="10">
        <v>812.30268000000001</v>
      </c>
      <c r="F10" s="10">
        <v>9.2714741972510097</v>
      </c>
    </row>
    <row r="11" spans="1:6" x14ac:dyDescent="0.2">
      <c r="A11" s="9" t="s">
        <v>91</v>
      </c>
      <c r="B11" s="10" t="s">
        <v>934</v>
      </c>
      <c r="C11" s="9" t="s">
        <v>9</v>
      </c>
      <c r="D11" s="9">
        <v>83</v>
      </c>
      <c r="E11" s="10">
        <v>808.36770999999999</v>
      </c>
      <c r="F11" s="10">
        <v>9.2265611694841194</v>
      </c>
    </row>
    <row r="12" spans="1:6" x14ac:dyDescent="0.2">
      <c r="A12" s="9" t="s">
        <v>92</v>
      </c>
      <c r="B12" s="10" t="s">
        <v>946</v>
      </c>
      <c r="C12" s="9" t="s">
        <v>9</v>
      </c>
      <c r="D12" s="9">
        <v>83</v>
      </c>
      <c r="E12" s="10">
        <v>807.05215999999996</v>
      </c>
      <c r="F12" s="10">
        <v>9.2115457224340194</v>
      </c>
    </row>
    <row r="13" spans="1:6" x14ac:dyDescent="0.2">
      <c r="A13" s="9" t="s">
        <v>631</v>
      </c>
      <c r="B13" s="10" t="s">
        <v>942</v>
      </c>
      <c r="C13" s="9" t="s">
        <v>9</v>
      </c>
      <c r="D13" s="9">
        <v>64</v>
      </c>
      <c r="E13" s="10">
        <v>801.1232</v>
      </c>
      <c r="F13" s="10">
        <v>9.14387365756218</v>
      </c>
    </row>
    <row r="14" spans="1:6" x14ac:dyDescent="0.2">
      <c r="A14" s="9" t="s">
        <v>643</v>
      </c>
      <c r="B14" s="10" t="s">
        <v>948</v>
      </c>
      <c r="C14" s="9" t="s">
        <v>9</v>
      </c>
      <c r="D14" s="9">
        <v>80</v>
      </c>
      <c r="E14" s="10">
        <v>774.57360000000006</v>
      </c>
      <c r="F14" s="10">
        <v>8.8408413798066299</v>
      </c>
    </row>
    <row r="15" spans="1:6" x14ac:dyDescent="0.2">
      <c r="A15" s="9" t="s">
        <v>644</v>
      </c>
      <c r="B15" s="10" t="s">
        <v>939</v>
      </c>
      <c r="C15" s="9" t="s">
        <v>16</v>
      </c>
      <c r="D15" s="9">
        <v>65</v>
      </c>
      <c r="E15" s="10">
        <v>633.92939999999999</v>
      </c>
      <c r="F15" s="10">
        <v>7.2355542086587903</v>
      </c>
    </row>
    <row r="16" spans="1:6" x14ac:dyDescent="0.2">
      <c r="A16" s="9" t="s">
        <v>174</v>
      </c>
      <c r="B16" s="10" t="s">
        <v>903</v>
      </c>
      <c r="C16" s="9" t="s">
        <v>9</v>
      </c>
      <c r="D16" s="9">
        <v>4</v>
      </c>
      <c r="E16" s="10">
        <v>395.45600000000002</v>
      </c>
      <c r="F16" s="10">
        <v>4.5136624443342903</v>
      </c>
    </row>
    <row r="17" spans="1:11" x14ac:dyDescent="0.2">
      <c r="A17" s="9" t="s">
        <v>645</v>
      </c>
      <c r="B17" s="10" t="s">
        <v>941</v>
      </c>
      <c r="C17" s="9" t="s">
        <v>9</v>
      </c>
      <c r="D17" s="9">
        <v>13</v>
      </c>
      <c r="E17" s="10">
        <v>126.60518</v>
      </c>
      <c r="F17" s="10">
        <v>1.4450483649867101</v>
      </c>
    </row>
    <row r="18" spans="1:11" x14ac:dyDescent="0.2">
      <c r="A18" s="9" t="s">
        <v>630</v>
      </c>
      <c r="B18" s="10" t="s">
        <v>938</v>
      </c>
      <c r="C18" s="9" t="s">
        <v>9</v>
      </c>
      <c r="D18" s="9">
        <v>8</v>
      </c>
      <c r="E18" s="10">
        <v>78.032880000000006</v>
      </c>
      <c r="F18" s="10">
        <v>0.89065301798239105</v>
      </c>
    </row>
    <row r="19" spans="1:11" x14ac:dyDescent="0.2">
      <c r="A19" s="9" t="s">
        <v>636</v>
      </c>
      <c r="B19" s="10" t="s">
        <v>926</v>
      </c>
      <c r="C19" s="9" t="s">
        <v>9</v>
      </c>
      <c r="D19" s="9">
        <v>3</v>
      </c>
      <c r="E19" s="10">
        <v>30.158580000000001</v>
      </c>
      <c r="F19" s="10">
        <v>0.34422451529487802</v>
      </c>
    </row>
    <row r="20" spans="1:11" x14ac:dyDescent="0.2">
      <c r="A20" s="9" t="s">
        <v>638</v>
      </c>
      <c r="B20" s="10" t="s">
        <v>944</v>
      </c>
      <c r="C20" s="9" t="s">
        <v>9</v>
      </c>
      <c r="D20" s="9">
        <v>3</v>
      </c>
      <c r="E20" s="10">
        <v>29.077829999999999</v>
      </c>
      <c r="F20" s="10">
        <v>0.33188903249346802</v>
      </c>
    </row>
    <row r="21" spans="1:11" x14ac:dyDescent="0.2">
      <c r="A21" s="9" t="s">
        <v>646</v>
      </c>
      <c r="B21" s="10" t="s">
        <v>927</v>
      </c>
      <c r="C21" s="9" t="s">
        <v>9</v>
      </c>
      <c r="D21" s="9">
        <v>1</v>
      </c>
      <c r="E21" s="10">
        <v>10.32165</v>
      </c>
      <c r="F21" s="10">
        <v>0.117809424989286</v>
      </c>
    </row>
    <row r="22" spans="1:11" x14ac:dyDescent="0.2">
      <c r="A22" s="8" t="s">
        <v>28</v>
      </c>
      <c r="B22" s="9"/>
      <c r="C22" s="9"/>
      <c r="D22" s="9"/>
      <c r="E22" s="11">
        <f>SUM(E8:E21)</f>
        <v>7004.2268499999991</v>
      </c>
      <c r="F22" s="11">
        <f>SUM(F8:F21)</f>
        <v>79.94496400217183</v>
      </c>
    </row>
    <row r="23" spans="1:11" x14ac:dyDescent="0.2">
      <c r="A23" s="9"/>
      <c r="B23" s="9"/>
      <c r="C23" s="9"/>
      <c r="D23" s="9"/>
      <c r="E23" s="10"/>
      <c r="F23" s="10"/>
    </row>
    <row r="24" spans="1:11" x14ac:dyDescent="0.2">
      <c r="A24" s="8" t="s">
        <v>93</v>
      </c>
      <c r="B24" s="9"/>
      <c r="C24" s="9"/>
      <c r="D24" s="9"/>
      <c r="E24" s="10"/>
      <c r="F24" s="10"/>
    </row>
    <row r="25" spans="1:11" x14ac:dyDescent="0.2">
      <c r="A25" s="9" t="s">
        <v>633</v>
      </c>
      <c r="B25" s="10" t="s">
        <v>929</v>
      </c>
      <c r="C25" s="9" t="s">
        <v>86</v>
      </c>
      <c r="D25" s="9">
        <v>82</v>
      </c>
      <c r="E25" s="10">
        <v>808.25103999999999</v>
      </c>
      <c r="F25" s="10">
        <v>9.2252295194462395</v>
      </c>
    </row>
    <row r="26" spans="1:11" x14ac:dyDescent="0.2">
      <c r="A26" s="9" t="s">
        <v>647</v>
      </c>
      <c r="B26" s="10" t="s">
        <v>943</v>
      </c>
      <c r="C26" s="9" t="s">
        <v>9</v>
      </c>
      <c r="D26" s="9">
        <v>49</v>
      </c>
      <c r="E26" s="10">
        <v>477.82301000000001</v>
      </c>
      <c r="F26" s="10">
        <v>5.4537844293063404</v>
      </c>
    </row>
    <row r="27" spans="1:11" x14ac:dyDescent="0.2">
      <c r="A27" s="8" t="s">
        <v>28</v>
      </c>
      <c r="B27" s="9"/>
      <c r="C27" s="9"/>
      <c r="D27" s="9"/>
      <c r="E27" s="11">
        <f>SUM(E25:E26)</f>
        <v>1286.0740499999999</v>
      </c>
      <c r="F27" s="11">
        <f>SUM(F25:F26)</f>
        <v>14.67901394875258</v>
      </c>
      <c r="J27" s="2"/>
      <c r="K27" s="2"/>
    </row>
    <row r="28" spans="1:11" x14ac:dyDescent="0.2">
      <c r="A28" s="9"/>
      <c r="B28" s="9"/>
      <c r="C28" s="9"/>
      <c r="D28" s="9"/>
      <c r="E28" s="10"/>
      <c r="F28" s="10"/>
    </row>
    <row r="29" spans="1:11" x14ac:dyDescent="0.2">
      <c r="A29" s="8" t="s">
        <v>28</v>
      </c>
      <c r="B29" s="9"/>
      <c r="C29" s="9"/>
      <c r="D29" s="9"/>
      <c r="E29" s="11">
        <v>8290.3008999999984</v>
      </c>
      <c r="F29" s="11">
        <v>94.623977950924413</v>
      </c>
      <c r="J29" s="2"/>
      <c r="K29" s="2"/>
    </row>
    <row r="30" spans="1:11" x14ac:dyDescent="0.2">
      <c r="A30" s="9"/>
      <c r="B30" s="9"/>
      <c r="C30" s="9"/>
      <c r="D30" s="9"/>
      <c r="E30" s="10"/>
      <c r="F30" s="10"/>
    </row>
    <row r="31" spans="1:11" x14ac:dyDescent="0.2">
      <c r="A31" s="8" t="s">
        <v>35</v>
      </c>
      <c r="B31" s="9"/>
      <c r="C31" s="9"/>
      <c r="D31" s="9"/>
      <c r="E31" s="11">
        <v>471.0109061</v>
      </c>
      <c r="F31" s="11">
        <v>5.38</v>
      </c>
      <c r="J31" s="2"/>
      <c r="K31" s="2"/>
    </row>
    <row r="32" spans="1:11" x14ac:dyDescent="0.2">
      <c r="A32" s="9"/>
      <c r="B32" s="9"/>
      <c r="C32" s="9"/>
      <c r="D32" s="9"/>
      <c r="E32" s="10"/>
      <c r="F32" s="10"/>
    </row>
    <row r="33" spans="1:11" x14ac:dyDescent="0.2">
      <c r="A33" s="12" t="s">
        <v>36</v>
      </c>
      <c r="B33" s="6"/>
      <c r="C33" s="6"/>
      <c r="D33" s="6"/>
      <c r="E33" s="13">
        <v>8761.3109060999996</v>
      </c>
      <c r="F33" s="13">
        <f xml:space="preserve"> ROUND(SUM(F29:F32),2)</f>
        <v>100</v>
      </c>
      <c r="J33" s="2"/>
      <c r="K33" s="2"/>
    </row>
    <row r="34" spans="1:11" x14ac:dyDescent="0.2">
      <c r="A34" s="1" t="s">
        <v>37</v>
      </c>
    </row>
    <row r="35" spans="1:11" x14ac:dyDescent="0.2">
      <c r="A35" s="1"/>
    </row>
    <row r="36" spans="1:11" x14ac:dyDescent="0.2">
      <c r="A36" s="1" t="s">
        <v>38</v>
      </c>
    </row>
    <row r="37" spans="1:11" x14ac:dyDescent="0.2">
      <c r="A37" s="1" t="s">
        <v>39</v>
      </c>
    </row>
    <row r="38" spans="1:11" x14ac:dyDescent="0.2">
      <c r="A38" s="1" t="s">
        <v>807</v>
      </c>
    </row>
    <row r="39" spans="1:11" x14ac:dyDescent="0.2">
      <c r="A39" s="3" t="s">
        <v>710</v>
      </c>
      <c r="D39" s="3">
        <v>10.0997</v>
      </c>
    </row>
    <row r="40" spans="1:11" x14ac:dyDescent="0.2">
      <c r="A40" s="3" t="s">
        <v>709</v>
      </c>
      <c r="D40" s="3">
        <v>10.0997</v>
      </c>
    </row>
    <row r="41" spans="1:11" x14ac:dyDescent="0.2">
      <c r="A41" s="3" t="s">
        <v>706</v>
      </c>
      <c r="D41" s="3">
        <v>10.084899999999999</v>
      </c>
    </row>
    <row r="42" spans="1:11" x14ac:dyDescent="0.2">
      <c r="A42" s="3" t="s">
        <v>705</v>
      </c>
      <c r="D42" s="3">
        <v>10.084899999999999</v>
      </c>
    </row>
    <row r="43" spans="1:11" x14ac:dyDescent="0.2">
      <c r="A43" s="3" t="s">
        <v>703</v>
      </c>
      <c r="D43" s="3">
        <v>10.084899999999999</v>
      </c>
    </row>
    <row r="45" spans="1:11" x14ac:dyDescent="0.2">
      <c r="A45" s="1" t="s">
        <v>41</v>
      </c>
    </row>
    <row r="46" spans="1:11" x14ac:dyDescent="0.2">
      <c r="A46" s="3" t="s">
        <v>710</v>
      </c>
      <c r="D46" s="14">
        <v>10.3583</v>
      </c>
    </row>
    <row r="47" spans="1:11" x14ac:dyDescent="0.2">
      <c r="A47" s="3" t="s">
        <v>709</v>
      </c>
      <c r="D47" s="14">
        <v>10.3583</v>
      </c>
    </row>
    <row r="48" spans="1:11" x14ac:dyDescent="0.2">
      <c r="A48" s="3" t="s">
        <v>706</v>
      </c>
      <c r="D48" s="14">
        <v>10.316599999999999</v>
      </c>
    </row>
    <row r="49" spans="1:5" x14ac:dyDescent="0.2">
      <c r="A49" s="3" t="s">
        <v>705</v>
      </c>
      <c r="D49" s="14">
        <v>10.316599999999999</v>
      </c>
    </row>
    <row r="50" spans="1:5" x14ac:dyDescent="0.2">
      <c r="A50" s="3" t="s">
        <v>703</v>
      </c>
      <c r="D50" s="14">
        <v>10.0799</v>
      </c>
    </row>
    <row r="52" spans="1:5" x14ac:dyDescent="0.2">
      <c r="A52" s="1" t="s">
        <v>46</v>
      </c>
      <c r="D52" s="15"/>
    </row>
    <row r="53" spans="1:5" x14ac:dyDescent="0.2">
      <c r="A53" s="36" t="s">
        <v>761</v>
      </c>
      <c r="B53" s="37"/>
      <c r="C53" s="53" t="s">
        <v>762</v>
      </c>
      <c r="D53" s="54"/>
    </row>
    <row r="54" spans="1:5" x14ac:dyDescent="0.2">
      <c r="A54" s="55"/>
      <c r="B54" s="56"/>
      <c r="C54" s="38" t="s">
        <v>763</v>
      </c>
      <c r="D54" s="38" t="s">
        <v>764</v>
      </c>
    </row>
    <row r="55" spans="1:5" x14ac:dyDescent="0.2">
      <c r="A55" s="39" t="s">
        <v>703</v>
      </c>
      <c r="B55" s="40"/>
      <c r="C55" s="41">
        <v>0.108048405</v>
      </c>
      <c r="D55" s="41">
        <v>0.1000533616</v>
      </c>
    </row>
    <row r="57" spans="1:5" x14ac:dyDescent="0.2">
      <c r="A57" s="1" t="s">
        <v>48</v>
      </c>
      <c r="D57" s="33">
        <v>2.1911024256622218</v>
      </c>
      <c r="E57" s="2" t="s">
        <v>759</v>
      </c>
    </row>
  </sheetData>
  <mergeCells count="3">
    <mergeCell ref="A1:F1"/>
    <mergeCell ref="C53:D53"/>
    <mergeCell ref="A54:B5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71093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642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620</v>
      </c>
      <c r="B8" s="10" t="s">
        <v>947</v>
      </c>
      <c r="C8" s="9" t="s">
        <v>16</v>
      </c>
      <c r="D8" s="9">
        <v>106</v>
      </c>
      <c r="E8" s="10">
        <v>1025.5521200000001</v>
      </c>
      <c r="F8" s="10">
        <v>9.7181375682667301</v>
      </c>
    </row>
    <row r="9" spans="1:6" x14ac:dyDescent="0.2">
      <c r="A9" s="9" t="s">
        <v>27</v>
      </c>
      <c r="B9" s="10" t="s">
        <v>949</v>
      </c>
      <c r="C9" s="9" t="s">
        <v>9</v>
      </c>
      <c r="D9" s="9">
        <v>99</v>
      </c>
      <c r="E9" s="10">
        <v>976.44690000000003</v>
      </c>
      <c r="F9" s="10">
        <v>9.2528162316193008</v>
      </c>
    </row>
    <row r="10" spans="1:6" x14ac:dyDescent="0.2">
      <c r="A10" s="9" t="s">
        <v>636</v>
      </c>
      <c r="B10" s="10" t="s">
        <v>926</v>
      </c>
      <c r="C10" s="9" t="s">
        <v>9</v>
      </c>
      <c r="D10" s="9">
        <v>97</v>
      </c>
      <c r="E10" s="10">
        <v>975.12742000000003</v>
      </c>
      <c r="F10" s="10">
        <v>9.2403128318324903</v>
      </c>
    </row>
    <row r="11" spans="1:6" x14ac:dyDescent="0.2">
      <c r="A11" s="9" t="s">
        <v>91</v>
      </c>
      <c r="B11" s="10" t="s">
        <v>934</v>
      </c>
      <c r="C11" s="9" t="s">
        <v>9</v>
      </c>
      <c r="D11" s="9">
        <v>100</v>
      </c>
      <c r="E11" s="10">
        <v>973.93700000000001</v>
      </c>
      <c r="F11" s="10">
        <v>9.2290324053203605</v>
      </c>
    </row>
    <row r="12" spans="1:6" x14ac:dyDescent="0.2">
      <c r="A12" s="9" t="s">
        <v>436</v>
      </c>
      <c r="B12" s="10" t="s">
        <v>940</v>
      </c>
      <c r="C12" s="9" t="s">
        <v>9</v>
      </c>
      <c r="D12" s="9">
        <v>100</v>
      </c>
      <c r="E12" s="10">
        <v>967.02700000000004</v>
      </c>
      <c r="F12" s="10">
        <v>9.1635532070552106</v>
      </c>
    </row>
    <row r="13" spans="1:6" x14ac:dyDescent="0.2">
      <c r="A13" s="9" t="s">
        <v>54</v>
      </c>
      <c r="B13" s="10" t="s">
        <v>851</v>
      </c>
      <c r="C13" s="9" t="s">
        <v>9</v>
      </c>
      <c r="D13" s="9">
        <v>100</v>
      </c>
      <c r="E13" s="10">
        <v>965.45799999999997</v>
      </c>
      <c r="F13" s="10">
        <v>9.1486853543666395</v>
      </c>
    </row>
    <row r="14" spans="1:6" x14ac:dyDescent="0.2">
      <c r="A14" s="9" t="s">
        <v>622</v>
      </c>
      <c r="B14" s="10" t="s">
        <v>950</v>
      </c>
      <c r="C14" s="9" t="s">
        <v>16</v>
      </c>
      <c r="D14" s="9">
        <v>100</v>
      </c>
      <c r="E14" s="10">
        <v>964.37800000000004</v>
      </c>
      <c r="F14" s="10">
        <v>9.13845126838598</v>
      </c>
    </row>
    <row r="15" spans="1:6" x14ac:dyDescent="0.2">
      <c r="A15" s="9" t="s">
        <v>637</v>
      </c>
      <c r="B15" s="10" t="s">
        <v>1271</v>
      </c>
      <c r="C15" s="9" t="s">
        <v>16</v>
      </c>
      <c r="D15" s="9">
        <v>50</v>
      </c>
      <c r="E15" s="10">
        <v>494.43200000000002</v>
      </c>
      <c r="F15" s="10">
        <v>4.6852403699904199</v>
      </c>
    </row>
    <row r="16" spans="1:6" x14ac:dyDescent="0.2">
      <c r="A16" s="9" t="s">
        <v>174</v>
      </c>
      <c r="B16" s="10" t="s">
        <v>903</v>
      </c>
      <c r="C16" s="9" t="s">
        <v>9</v>
      </c>
      <c r="D16" s="9">
        <v>5</v>
      </c>
      <c r="E16" s="10">
        <v>494.32</v>
      </c>
      <c r="F16" s="10">
        <v>4.6841790573701996</v>
      </c>
    </row>
    <row r="17" spans="1:11" x14ac:dyDescent="0.2">
      <c r="A17" s="9" t="s">
        <v>89</v>
      </c>
      <c r="B17" s="10" t="s">
        <v>1270</v>
      </c>
      <c r="C17" s="9" t="s">
        <v>9</v>
      </c>
      <c r="D17" s="9">
        <v>49</v>
      </c>
      <c r="E17" s="10">
        <v>482.48781000000002</v>
      </c>
      <c r="F17" s="10">
        <v>4.5720571594077004</v>
      </c>
    </row>
    <row r="18" spans="1:11" x14ac:dyDescent="0.2">
      <c r="A18" s="9" t="s">
        <v>638</v>
      </c>
      <c r="B18" s="10" t="s">
        <v>944</v>
      </c>
      <c r="C18" s="9" t="s">
        <v>9</v>
      </c>
      <c r="D18" s="9">
        <v>46</v>
      </c>
      <c r="E18" s="10">
        <v>445.86005999999998</v>
      </c>
      <c r="F18" s="10">
        <v>4.22497239757611</v>
      </c>
    </row>
    <row r="19" spans="1:11" x14ac:dyDescent="0.2">
      <c r="A19" s="9" t="s">
        <v>639</v>
      </c>
      <c r="B19" s="10" t="s">
        <v>937</v>
      </c>
      <c r="C19" s="9" t="s">
        <v>9</v>
      </c>
      <c r="D19" s="9">
        <v>18</v>
      </c>
      <c r="E19" s="10">
        <v>143.91576000000001</v>
      </c>
      <c r="F19" s="10">
        <v>1.36374653871483</v>
      </c>
    </row>
    <row r="20" spans="1:11" x14ac:dyDescent="0.2">
      <c r="A20" s="9" t="s">
        <v>640</v>
      </c>
      <c r="B20" s="10" t="s">
        <v>928</v>
      </c>
      <c r="C20" s="9" t="s">
        <v>9</v>
      </c>
      <c r="D20" s="9">
        <v>6</v>
      </c>
      <c r="E20" s="10">
        <v>61.317</v>
      </c>
      <c r="F20" s="10">
        <v>0.58104023155196705</v>
      </c>
    </row>
    <row r="21" spans="1:11" x14ac:dyDescent="0.2">
      <c r="A21" s="9" t="s">
        <v>641</v>
      </c>
      <c r="B21" s="10" t="s">
        <v>893</v>
      </c>
      <c r="C21" s="9" t="s">
        <v>16</v>
      </c>
      <c r="D21" s="9">
        <v>3</v>
      </c>
      <c r="E21" s="10">
        <v>30.64716</v>
      </c>
      <c r="F21" s="10">
        <v>0.29041265787318699</v>
      </c>
    </row>
    <row r="22" spans="1:11" x14ac:dyDescent="0.2">
      <c r="A22" s="8" t="s">
        <v>28</v>
      </c>
      <c r="B22" s="9"/>
      <c r="C22" s="9"/>
      <c r="D22" s="9"/>
      <c r="E22" s="11">
        <f>SUM(E8:E21)</f>
        <v>9000.9062299999969</v>
      </c>
      <c r="F22" s="11">
        <f>SUM(F8:F21)</f>
        <v>85.292637279331146</v>
      </c>
    </row>
    <row r="23" spans="1:11" x14ac:dyDescent="0.2">
      <c r="A23" s="9"/>
      <c r="B23" s="9"/>
      <c r="C23" s="9"/>
      <c r="D23" s="9"/>
      <c r="E23" s="10"/>
      <c r="F23" s="10"/>
    </row>
    <row r="24" spans="1:11" x14ac:dyDescent="0.2">
      <c r="A24" s="8" t="s">
        <v>93</v>
      </c>
      <c r="B24" s="9"/>
      <c r="C24" s="9"/>
      <c r="D24" s="9"/>
      <c r="E24" s="10"/>
      <c r="F24" s="10"/>
    </row>
    <row r="25" spans="1:11" x14ac:dyDescent="0.2">
      <c r="A25" s="9" t="s">
        <v>634</v>
      </c>
      <c r="B25" s="10" t="s">
        <v>951</v>
      </c>
      <c r="C25" s="9" t="s">
        <v>9</v>
      </c>
      <c r="D25" s="9">
        <v>100</v>
      </c>
      <c r="E25" s="10">
        <v>969.03899999999999</v>
      </c>
      <c r="F25" s="10">
        <v>9.1826189301969592</v>
      </c>
    </row>
    <row r="26" spans="1:11" x14ac:dyDescent="0.2">
      <c r="A26" s="8" t="s">
        <v>28</v>
      </c>
      <c r="B26" s="9"/>
      <c r="C26" s="9"/>
      <c r="D26" s="9"/>
      <c r="E26" s="11">
        <f>SUM(E25:E25)</f>
        <v>969.03899999999999</v>
      </c>
      <c r="F26" s="11">
        <f>SUM(F25:F25)</f>
        <v>9.1826189301969592</v>
      </c>
      <c r="J26" s="2"/>
      <c r="K26" s="2"/>
    </row>
    <row r="27" spans="1:11" x14ac:dyDescent="0.2">
      <c r="A27" s="9"/>
      <c r="B27" s="9"/>
      <c r="C27" s="9"/>
      <c r="D27" s="9"/>
      <c r="E27" s="10"/>
      <c r="F27" s="10"/>
    </row>
    <row r="28" spans="1:11" x14ac:dyDescent="0.2">
      <c r="A28" s="8" t="s">
        <v>28</v>
      </c>
      <c r="B28" s="9"/>
      <c r="C28" s="9"/>
      <c r="D28" s="9"/>
      <c r="E28" s="11">
        <v>9969.9452299999975</v>
      </c>
      <c r="F28" s="11">
        <v>94.475256209528112</v>
      </c>
      <c r="J28" s="2"/>
      <c r="K28" s="2"/>
    </row>
    <row r="29" spans="1:11" x14ac:dyDescent="0.2">
      <c r="A29" s="9"/>
      <c r="B29" s="9"/>
      <c r="C29" s="9"/>
      <c r="D29" s="9"/>
      <c r="E29" s="10"/>
      <c r="F29" s="10"/>
    </row>
    <row r="30" spans="1:11" x14ac:dyDescent="0.2">
      <c r="A30" s="8" t="s">
        <v>35</v>
      </c>
      <c r="B30" s="9"/>
      <c r="C30" s="9"/>
      <c r="D30" s="9"/>
      <c r="E30" s="11">
        <v>583.01977220000003</v>
      </c>
      <c r="F30" s="11">
        <v>5.52</v>
      </c>
      <c r="J30" s="2"/>
      <c r="K30" s="2"/>
    </row>
    <row r="31" spans="1:11" x14ac:dyDescent="0.2">
      <c r="A31" s="9"/>
      <c r="B31" s="9"/>
      <c r="C31" s="9"/>
      <c r="D31" s="9"/>
      <c r="E31" s="10"/>
      <c r="F31" s="10"/>
    </row>
    <row r="32" spans="1:11" x14ac:dyDescent="0.2">
      <c r="A32" s="12" t="s">
        <v>36</v>
      </c>
      <c r="B32" s="6"/>
      <c r="C32" s="6"/>
      <c r="D32" s="6"/>
      <c r="E32" s="13">
        <v>10552.9697722</v>
      </c>
      <c r="F32" s="13">
        <f xml:space="preserve"> ROUND(SUM(F28:F31),2)</f>
        <v>100</v>
      </c>
      <c r="J32" s="2"/>
      <c r="K32" s="2"/>
    </row>
    <row r="33" spans="1:4" x14ac:dyDescent="0.2">
      <c r="A33" s="1" t="s">
        <v>37</v>
      </c>
    </row>
    <row r="34" spans="1:4" x14ac:dyDescent="0.2">
      <c r="A34" s="1"/>
    </row>
    <row r="35" spans="1:4" x14ac:dyDescent="0.2">
      <c r="A35" s="1" t="s">
        <v>38</v>
      </c>
    </row>
    <row r="36" spans="1:4" x14ac:dyDescent="0.2">
      <c r="A36" s="1" t="s">
        <v>39</v>
      </c>
    </row>
    <row r="37" spans="1:4" x14ac:dyDescent="0.2">
      <c r="A37" s="1" t="s">
        <v>807</v>
      </c>
    </row>
    <row r="38" spans="1:4" x14ac:dyDescent="0.2">
      <c r="A38" s="3" t="s">
        <v>709</v>
      </c>
      <c r="D38" s="44">
        <v>10.1126</v>
      </c>
    </row>
    <row r="39" spans="1:4" x14ac:dyDescent="0.2">
      <c r="A39" s="3" t="s">
        <v>791</v>
      </c>
      <c r="D39" s="44">
        <v>10.094900000000001</v>
      </c>
    </row>
    <row r="40" spans="1:4" x14ac:dyDescent="0.2">
      <c r="A40" s="3" t="s">
        <v>705</v>
      </c>
      <c r="D40" s="44">
        <v>10.094900000000001</v>
      </c>
    </row>
    <row r="41" spans="1:4" x14ac:dyDescent="0.2">
      <c r="A41" s="3" t="s">
        <v>703</v>
      </c>
      <c r="D41" s="44">
        <v>10.050000000000001</v>
      </c>
    </row>
    <row r="43" spans="1:4" x14ac:dyDescent="0.2">
      <c r="A43" s="1" t="s">
        <v>41</v>
      </c>
    </row>
    <row r="44" spans="1:4" x14ac:dyDescent="0.2">
      <c r="A44" s="3" t="s">
        <v>709</v>
      </c>
      <c r="D44" s="14">
        <v>10.379300000000001</v>
      </c>
    </row>
    <row r="45" spans="1:4" x14ac:dyDescent="0.2">
      <c r="A45" s="3" t="s">
        <v>791</v>
      </c>
      <c r="D45" s="14">
        <v>10.3346</v>
      </c>
    </row>
    <row r="46" spans="1:4" x14ac:dyDescent="0.2">
      <c r="A46" s="3" t="s">
        <v>705</v>
      </c>
      <c r="D46" s="14">
        <v>10.3346</v>
      </c>
    </row>
    <row r="47" spans="1:4" x14ac:dyDescent="0.2">
      <c r="A47" s="3" t="s">
        <v>703</v>
      </c>
      <c r="D47" s="14">
        <v>10.122299999999999</v>
      </c>
    </row>
    <row r="49" spans="1:5" x14ac:dyDescent="0.2">
      <c r="A49" s="1" t="s">
        <v>46</v>
      </c>
      <c r="D49" s="15"/>
    </row>
    <row r="50" spans="1:5" x14ac:dyDescent="0.2">
      <c r="A50" s="36" t="s">
        <v>761</v>
      </c>
      <c r="B50" s="37"/>
      <c r="C50" s="53" t="s">
        <v>762</v>
      </c>
      <c r="D50" s="54"/>
    </row>
    <row r="51" spans="1:5" x14ac:dyDescent="0.2">
      <c r="A51" s="55"/>
      <c r="B51" s="56"/>
      <c r="C51" s="38" t="s">
        <v>763</v>
      </c>
      <c r="D51" s="38" t="s">
        <v>764</v>
      </c>
    </row>
    <row r="52" spans="1:5" x14ac:dyDescent="0.2">
      <c r="A52" s="39" t="s">
        <v>703</v>
      </c>
      <c r="B52" s="40"/>
      <c r="C52" s="41">
        <v>0.1188532455</v>
      </c>
      <c r="D52" s="41">
        <v>0.11005869770000001</v>
      </c>
    </row>
    <row r="54" spans="1:5" x14ac:dyDescent="0.2">
      <c r="A54" s="1" t="s">
        <v>48</v>
      </c>
      <c r="D54" s="33">
        <v>2.1360406227129372</v>
      </c>
      <c r="E54" s="2" t="s">
        <v>759</v>
      </c>
    </row>
  </sheetData>
  <mergeCells count="3">
    <mergeCell ref="A1:F1"/>
    <mergeCell ref="C50:D50"/>
    <mergeCell ref="A51:B5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635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620</v>
      </c>
      <c r="B8" s="10" t="s">
        <v>947</v>
      </c>
      <c r="C8" s="9" t="s">
        <v>16</v>
      </c>
      <c r="D8" s="9">
        <v>156</v>
      </c>
      <c r="E8" s="10">
        <v>1509.30312</v>
      </c>
      <c r="F8" s="10">
        <v>9.3719660294982905</v>
      </c>
    </row>
    <row r="9" spans="1:6" x14ac:dyDescent="0.2">
      <c r="A9" s="9" t="s">
        <v>621</v>
      </c>
      <c r="B9" s="10" t="s">
        <v>952</v>
      </c>
      <c r="C9" s="9" t="s">
        <v>9</v>
      </c>
      <c r="D9" s="9">
        <v>150</v>
      </c>
      <c r="E9" s="10">
        <v>1487.6655000000001</v>
      </c>
      <c r="F9" s="10">
        <v>9.2376079692040793</v>
      </c>
    </row>
    <row r="10" spans="1:6" x14ac:dyDescent="0.2">
      <c r="A10" s="9" t="s">
        <v>622</v>
      </c>
      <c r="B10" s="10" t="s">
        <v>950</v>
      </c>
      <c r="C10" s="9" t="s">
        <v>16</v>
      </c>
      <c r="D10" s="9">
        <v>150</v>
      </c>
      <c r="E10" s="10">
        <v>1446.567</v>
      </c>
      <c r="F10" s="10">
        <v>8.9824082410915906</v>
      </c>
    </row>
    <row r="11" spans="1:6" x14ac:dyDescent="0.2">
      <c r="A11" s="9" t="s">
        <v>174</v>
      </c>
      <c r="B11" s="10" t="s">
        <v>903</v>
      </c>
      <c r="C11" s="9" t="s">
        <v>9</v>
      </c>
      <c r="D11" s="9">
        <v>11</v>
      </c>
      <c r="E11" s="10">
        <v>1087.5039999999999</v>
      </c>
      <c r="F11" s="10">
        <v>6.7528188406206304</v>
      </c>
    </row>
    <row r="12" spans="1:6" x14ac:dyDescent="0.2">
      <c r="A12" s="9" t="s">
        <v>623</v>
      </c>
      <c r="B12" s="10" t="s">
        <v>953</v>
      </c>
      <c r="C12" s="9" t="s">
        <v>9</v>
      </c>
      <c r="D12" s="9">
        <v>100</v>
      </c>
      <c r="E12" s="10">
        <v>1015.198</v>
      </c>
      <c r="F12" s="10">
        <v>6.3038372101255602</v>
      </c>
    </row>
    <row r="13" spans="1:6" x14ac:dyDescent="0.2">
      <c r="A13" s="9" t="s">
        <v>624</v>
      </c>
      <c r="B13" s="10" t="s">
        <v>954</v>
      </c>
      <c r="C13" s="9" t="s">
        <v>9</v>
      </c>
      <c r="D13" s="9">
        <v>100</v>
      </c>
      <c r="E13" s="10">
        <v>994.85400000000004</v>
      </c>
      <c r="F13" s="10">
        <v>6.1775118389144303</v>
      </c>
    </row>
    <row r="14" spans="1:6" x14ac:dyDescent="0.2">
      <c r="A14" s="9" t="s">
        <v>625</v>
      </c>
      <c r="B14" s="10" t="s">
        <v>955</v>
      </c>
      <c r="C14" s="9" t="s">
        <v>9</v>
      </c>
      <c r="D14" s="9">
        <v>40</v>
      </c>
      <c r="E14" s="10">
        <v>991.26599999999996</v>
      </c>
      <c r="F14" s="10">
        <v>6.1552322758046403</v>
      </c>
    </row>
    <row r="15" spans="1:6" x14ac:dyDescent="0.2">
      <c r="A15" s="9" t="s">
        <v>626</v>
      </c>
      <c r="B15" s="10" t="s">
        <v>956</v>
      </c>
      <c r="C15" s="9" t="s">
        <v>86</v>
      </c>
      <c r="D15" s="9">
        <v>800</v>
      </c>
      <c r="E15" s="10">
        <v>800.2296</v>
      </c>
      <c r="F15" s="10">
        <v>4.96899829306588</v>
      </c>
    </row>
    <row r="16" spans="1:6" x14ac:dyDescent="0.2">
      <c r="A16" s="9" t="s">
        <v>627</v>
      </c>
      <c r="B16" s="10" t="s">
        <v>957</v>
      </c>
      <c r="C16" s="9" t="s">
        <v>9</v>
      </c>
      <c r="D16" s="9">
        <v>40</v>
      </c>
      <c r="E16" s="10">
        <v>507.26400000000001</v>
      </c>
      <c r="F16" s="10">
        <v>3.1498384340366399</v>
      </c>
    </row>
    <row r="17" spans="1:11" x14ac:dyDescent="0.2">
      <c r="A17" s="9" t="s">
        <v>628</v>
      </c>
      <c r="B17" s="10" t="s">
        <v>958</v>
      </c>
      <c r="C17" s="9" t="s">
        <v>9</v>
      </c>
      <c r="D17" s="9">
        <v>50</v>
      </c>
      <c r="E17" s="10">
        <v>503.82299999999998</v>
      </c>
      <c r="F17" s="10">
        <v>3.1284716623920601</v>
      </c>
    </row>
    <row r="18" spans="1:11" x14ac:dyDescent="0.2">
      <c r="A18" s="9" t="s">
        <v>629</v>
      </c>
      <c r="B18" s="10" t="s">
        <v>959</v>
      </c>
      <c r="C18" s="9" t="s">
        <v>9</v>
      </c>
      <c r="D18" s="9">
        <v>50</v>
      </c>
      <c r="E18" s="10">
        <v>503.76249999999999</v>
      </c>
      <c r="F18" s="10">
        <v>3.1280959897142</v>
      </c>
    </row>
    <row r="19" spans="1:11" x14ac:dyDescent="0.2">
      <c r="A19" s="9" t="s">
        <v>436</v>
      </c>
      <c r="B19" s="10" t="s">
        <v>940</v>
      </c>
      <c r="C19" s="9" t="s">
        <v>9</v>
      </c>
      <c r="D19" s="9">
        <v>50</v>
      </c>
      <c r="E19" s="10">
        <v>483.51350000000002</v>
      </c>
      <c r="F19" s="10">
        <v>3.00236051774929</v>
      </c>
    </row>
    <row r="20" spans="1:11" x14ac:dyDescent="0.2">
      <c r="A20" s="9" t="s">
        <v>630</v>
      </c>
      <c r="B20" s="10" t="s">
        <v>938</v>
      </c>
      <c r="C20" s="9" t="s">
        <v>9</v>
      </c>
      <c r="D20" s="9">
        <v>38</v>
      </c>
      <c r="E20" s="10">
        <v>370.65618000000001</v>
      </c>
      <c r="F20" s="10">
        <v>2.3015768546106199</v>
      </c>
    </row>
    <row r="21" spans="1:11" x14ac:dyDescent="0.2">
      <c r="A21" s="9" t="s">
        <v>631</v>
      </c>
      <c r="B21" s="10" t="s">
        <v>942</v>
      </c>
      <c r="C21" s="9" t="s">
        <v>9</v>
      </c>
      <c r="D21" s="9">
        <v>13</v>
      </c>
      <c r="E21" s="10">
        <v>162.72815</v>
      </c>
      <c r="F21" s="10">
        <v>1.0104548739308901</v>
      </c>
    </row>
    <row r="22" spans="1:11" x14ac:dyDescent="0.2">
      <c r="A22" s="9" t="s">
        <v>91</v>
      </c>
      <c r="B22" s="10" t="s">
        <v>934</v>
      </c>
      <c r="C22" s="9" t="s">
        <v>9</v>
      </c>
      <c r="D22" s="9">
        <v>16</v>
      </c>
      <c r="E22" s="10">
        <v>155.82991999999999</v>
      </c>
      <c r="F22" s="10">
        <v>0.96762055101260003</v>
      </c>
    </row>
    <row r="23" spans="1:11" x14ac:dyDescent="0.2">
      <c r="A23" s="9" t="s">
        <v>54</v>
      </c>
      <c r="B23" s="10" t="s">
        <v>851</v>
      </c>
      <c r="C23" s="9" t="s">
        <v>9</v>
      </c>
      <c r="D23" s="9">
        <v>14</v>
      </c>
      <c r="E23" s="10">
        <v>135.16412</v>
      </c>
      <c r="F23" s="10">
        <v>0.83929697372323098</v>
      </c>
    </row>
    <row r="24" spans="1:11" x14ac:dyDescent="0.2">
      <c r="A24" s="9" t="s">
        <v>632</v>
      </c>
      <c r="B24" s="10" t="s">
        <v>852</v>
      </c>
      <c r="C24" s="9" t="s">
        <v>9</v>
      </c>
      <c r="D24" s="9">
        <v>5</v>
      </c>
      <c r="E24" s="10">
        <v>51.351799999999997</v>
      </c>
      <c r="F24" s="10">
        <v>0.31886724328350302</v>
      </c>
    </row>
    <row r="25" spans="1:11" x14ac:dyDescent="0.2">
      <c r="A25" s="9" t="s">
        <v>541</v>
      </c>
      <c r="B25" s="10" t="s">
        <v>960</v>
      </c>
      <c r="C25" s="9" t="s">
        <v>9</v>
      </c>
      <c r="D25" s="9">
        <v>3</v>
      </c>
      <c r="E25" s="10">
        <v>29.42202</v>
      </c>
      <c r="F25" s="10">
        <v>0.18269502547587599</v>
      </c>
    </row>
    <row r="26" spans="1:11" x14ac:dyDescent="0.2">
      <c r="A26" s="8" t="s">
        <v>28</v>
      </c>
      <c r="B26" s="9"/>
      <c r="C26" s="9"/>
      <c r="D26" s="9"/>
      <c r="E26" s="11">
        <f>SUM(E8:E25)</f>
        <v>12236.102410000003</v>
      </c>
      <c r="F26" s="11">
        <f>SUM(F8:F25)</f>
        <v>75.979658824254031</v>
      </c>
    </row>
    <row r="27" spans="1:11" x14ac:dyDescent="0.2">
      <c r="A27" s="9"/>
      <c r="B27" s="9"/>
      <c r="C27" s="9"/>
      <c r="D27" s="9"/>
      <c r="E27" s="10"/>
      <c r="F27" s="10"/>
    </row>
    <row r="28" spans="1:11" x14ac:dyDescent="0.2">
      <c r="A28" s="8" t="s">
        <v>93</v>
      </c>
      <c r="B28" s="9"/>
      <c r="C28" s="9"/>
      <c r="D28" s="9"/>
      <c r="E28" s="10"/>
      <c r="F28" s="10"/>
    </row>
    <row r="29" spans="1:11" x14ac:dyDescent="0.2">
      <c r="A29" s="9" t="s">
        <v>633</v>
      </c>
      <c r="B29" s="10" t="s">
        <v>929</v>
      </c>
      <c r="C29" s="9" t="s">
        <v>86</v>
      </c>
      <c r="D29" s="9">
        <v>150</v>
      </c>
      <c r="E29" s="10">
        <v>1478.508</v>
      </c>
      <c r="F29" s="10">
        <v>9.1807447866015508</v>
      </c>
    </row>
    <row r="30" spans="1:11" x14ac:dyDescent="0.2">
      <c r="A30" s="9" t="s">
        <v>634</v>
      </c>
      <c r="B30" s="10" t="s">
        <v>951</v>
      </c>
      <c r="C30" s="9" t="s">
        <v>9</v>
      </c>
      <c r="D30" s="9">
        <v>150</v>
      </c>
      <c r="E30" s="10">
        <v>1453.5585000000001</v>
      </c>
      <c r="F30" s="10">
        <v>9.0258217208803497</v>
      </c>
    </row>
    <row r="31" spans="1:11" x14ac:dyDescent="0.2">
      <c r="A31" s="8" t="s">
        <v>28</v>
      </c>
      <c r="B31" s="9"/>
      <c r="C31" s="9"/>
      <c r="D31" s="9"/>
      <c r="E31" s="11">
        <f>SUM(E29:E30)</f>
        <v>2932.0664999999999</v>
      </c>
      <c r="F31" s="11">
        <f>SUM(F29:F30)</f>
        <v>18.206566507481902</v>
      </c>
      <c r="J31" s="2"/>
      <c r="K31" s="2"/>
    </row>
    <row r="32" spans="1:11" x14ac:dyDescent="0.2">
      <c r="A32" s="9"/>
      <c r="B32" s="9"/>
      <c r="C32" s="9"/>
      <c r="D32" s="9"/>
      <c r="E32" s="10"/>
      <c r="F32" s="10"/>
    </row>
    <row r="33" spans="1:11" x14ac:dyDescent="0.2">
      <c r="A33" s="8" t="s">
        <v>28</v>
      </c>
      <c r="B33" s="9"/>
      <c r="C33" s="9"/>
      <c r="D33" s="9"/>
      <c r="E33" s="11">
        <v>15168.168910000004</v>
      </c>
      <c r="F33" s="11">
        <v>94.186225331735926</v>
      </c>
      <c r="J33" s="2"/>
      <c r="K33" s="2"/>
    </row>
    <row r="34" spans="1:11" x14ac:dyDescent="0.2">
      <c r="A34" s="9"/>
      <c r="B34" s="9"/>
      <c r="C34" s="9"/>
      <c r="D34" s="9"/>
      <c r="E34" s="10"/>
      <c r="F34" s="10"/>
    </row>
    <row r="35" spans="1:11" x14ac:dyDescent="0.2">
      <c r="A35" s="8" t="s">
        <v>35</v>
      </c>
      <c r="B35" s="9"/>
      <c r="C35" s="9"/>
      <c r="D35" s="9"/>
      <c r="E35" s="11">
        <v>936.27505719999999</v>
      </c>
      <c r="F35" s="11">
        <v>5.81</v>
      </c>
      <c r="J35" s="2"/>
      <c r="K35" s="2"/>
    </row>
    <row r="36" spans="1:11" x14ac:dyDescent="0.2">
      <c r="A36" s="9"/>
      <c r="B36" s="9"/>
      <c r="C36" s="9"/>
      <c r="D36" s="9"/>
      <c r="E36" s="10"/>
      <c r="F36" s="10"/>
    </row>
    <row r="37" spans="1:11" x14ac:dyDescent="0.2">
      <c r="A37" s="12" t="s">
        <v>36</v>
      </c>
      <c r="B37" s="6"/>
      <c r="C37" s="6"/>
      <c r="D37" s="6"/>
      <c r="E37" s="13">
        <v>16104.445057200001</v>
      </c>
      <c r="F37" s="13">
        <f xml:space="preserve"> ROUND(SUM(F33:F36),2)</f>
        <v>100</v>
      </c>
      <c r="J37" s="2"/>
      <c r="K37" s="2"/>
    </row>
    <row r="38" spans="1:11" x14ac:dyDescent="0.2">
      <c r="A38" s="1" t="s">
        <v>37</v>
      </c>
    </row>
    <row r="39" spans="1:11" x14ac:dyDescent="0.2">
      <c r="A39" s="1"/>
    </row>
    <row r="40" spans="1:11" x14ac:dyDescent="0.2">
      <c r="A40" s="1" t="s">
        <v>38</v>
      </c>
    </row>
    <row r="41" spans="1:11" x14ac:dyDescent="0.2">
      <c r="A41" s="1" t="s">
        <v>39</v>
      </c>
    </row>
    <row r="42" spans="1:11" x14ac:dyDescent="0.2">
      <c r="A42" s="1" t="s">
        <v>807</v>
      </c>
    </row>
    <row r="43" spans="1:11" x14ac:dyDescent="0.2">
      <c r="A43" s="3" t="s">
        <v>710</v>
      </c>
      <c r="D43" s="3">
        <v>10.092700000000001</v>
      </c>
    </row>
    <row r="44" spans="1:11" x14ac:dyDescent="0.2">
      <c r="A44" s="3" t="s">
        <v>709</v>
      </c>
      <c r="D44" s="3">
        <v>10.092700000000001</v>
      </c>
    </row>
    <row r="45" spans="1:11" x14ac:dyDescent="0.2">
      <c r="A45" s="3" t="s">
        <v>707</v>
      </c>
      <c r="D45" s="3">
        <v>10.092700000000001</v>
      </c>
    </row>
    <row r="46" spans="1:11" x14ac:dyDescent="0.2">
      <c r="A46" s="3" t="s">
        <v>791</v>
      </c>
      <c r="D46" s="3">
        <v>10.0722</v>
      </c>
    </row>
    <row r="47" spans="1:11" x14ac:dyDescent="0.2">
      <c r="A47" s="3" t="s">
        <v>705</v>
      </c>
      <c r="D47" s="3">
        <v>10.0722</v>
      </c>
    </row>
    <row r="48" spans="1:11" x14ac:dyDescent="0.2">
      <c r="A48" s="3" t="s">
        <v>703</v>
      </c>
      <c r="D48" s="3">
        <v>10.0722</v>
      </c>
    </row>
    <row r="49" spans="1:5" x14ac:dyDescent="0.2">
      <c r="A49" s="1"/>
    </row>
    <row r="50" spans="1:5" x14ac:dyDescent="0.2">
      <c r="A50" s="1" t="s">
        <v>41</v>
      </c>
    </row>
    <row r="51" spans="1:5" x14ac:dyDescent="0.2">
      <c r="A51" s="3" t="s">
        <v>710</v>
      </c>
      <c r="D51" s="14">
        <v>10.3706</v>
      </c>
    </row>
    <row r="52" spans="1:5" x14ac:dyDescent="0.2">
      <c r="A52" s="3" t="s">
        <v>709</v>
      </c>
      <c r="D52" s="14">
        <v>10.3706</v>
      </c>
    </row>
    <row r="53" spans="1:5" x14ac:dyDescent="0.2">
      <c r="A53" s="3" t="s">
        <v>707</v>
      </c>
      <c r="D53" s="14">
        <v>10.117900000000001</v>
      </c>
    </row>
    <row r="54" spans="1:5" x14ac:dyDescent="0.2">
      <c r="A54" s="3" t="s">
        <v>791</v>
      </c>
      <c r="D54" s="14">
        <v>10.323</v>
      </c>
    </row>
    <row r="55" spans="1:5" x14ac:dyDescent="0.2">
      <c r="A55" s="3" t="s">
        <v>705</v>
      </c>
      <c r="D55" s="14">
        <v>10.323</v>
      </c>
    </row>
    <row r="56" spans="1:5" x14ac:dyDescent="0.2">
      <c r="A56" s="3" t="s">
        <v>703</v>
      </c>
      <c r="D56" s="14">
        <v>10.1013</v>
      </c>
    </row>
    <row r="58" spans="1:5" x14ac:dyDescent="0.2">
      <c r="A58" s="1" t="s">
        <v>46</v>
      </c>
      <c r="D58" s="15"/>
    </row>
    <row r="59" spans="1:5" x14ac:dyDescent="0.2">
      <c r="A59" s="36" t="s">
        <v>761</v>
      </c>
      <c r="B59" s="37"/>
      <c r="C59" s="53" t="s">
        <v>762</v>
      </c>
      <c r="D59" s="54"/>
    </row>
    <row r="60" spans="1:5" x14ac:dyDescent="0.2">
      <c r="A60" s="55"/>
      <c r="B60" s="56"/>
      <c r="C60" s="38" t="s">
        <v>763</v>
      </c>
      <c r="D60" s="38" t="s">
        <v>764</v>
      </c>
    </row>
    <row r="61" spans="1:5" x14ac:dyDescent="0.2">
      <c r="A61" s="39" t="s">
        <v>703</v>
      </c>
      <c r="B61" s="40"/>
      <c r="C61" s="41">
        <v>0.15847099400000003</v>
      </c>
      <c r="D61" s="41">
        <v>0.14674493020000001</v>
      </c>
    </row>
    <row r="62" spans="1:5" x14ac:dyDescent="0.2">
      <c r="A62" s="39" t="s">
        <v>707</v>
      </c>
      <c r="B62" s="40"/>
      <c r="C62" s="41">
        <v>0.18008067500000002</v>
      </c>
      <c r="D62" s="41">
        <v>0.16675560250000002</v>
      </c>
    </row>
    <row r="64" spans="1:5" x14ac:dyDescent="0.2">
      <c r="A64" s="1" t="s">
        <v>48</v>
      </c>
      <c r="D64" s="33">
        <v>2.1614200196476565</v>
      </c>
      <c r="E64" s="2" t="s">
        <v>759</v>
      </c>
    </row>
  </sheetData>
  <mergeCells count="3">
    <mergeCell ref="A1:F1"/>
    <mergeCell ref="C59:D59"/>
    <mergeCell ref="A60:B60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619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78</v>
      </c>
      <c r="B8" s="10" t="s">
        <v>961</v>
      </c>
      <c r="C8" s="9" t="s">
        <v>9</v>
      </c>
      <c r="D8" s="9">
        <v>26</v>
      </c>
      <c r="E8" s="10">
        <v>258.10226</v>
      </c>
      <c r="F8" s="10">
        <v>11.3635720976374</v>
      </c>
    </row>
    <row r="9" spans="1:6" x14ac:dyDescent="0.2">
      <c r="A9" s="9" t="s">
        <v>537</v>
      </c>
      <c r="B9" s="10" t="s">
        <v>962</v>
      </c>
      <c r="C9" s="9" t="s">
        <v>86</v>
      </c>
      <c r="D9" s="9">
        <v>23</v>
      </c>
      <c r="E9" s="10">
        <v>230.14237</v>
      </c>
      <c r="F9" s="10">
        <v>10.1325707656188</v>
      </c>
    </row>
    <row r="10" spans="1:6" x14ac:dyDescent="0.2">
      <c r="A10" s="9" t="s">
        <v>76</v>
      </c>
      <c r="B10" s="10" t="s">
        <v>963</v>
      </c>
      <c r="C10" s="9" t="s">
        <v>9</v>
      </c>
      <c r="D10" s="9">
        <v>21</v>
      </c>
      <c r="E10" s="10">
        <v>208.43886000000001</v>
      </c>
      <c r="F10" s="10">
        <v>9.1770215943066304</v>
      </c>
    </row>
    <row r="11" spans="1:6" x14ac:dyDescent="0.2">
      <c r="A11" s="9" t="s">
        <v>616</v>
      </c>
      <c r="B11" s="10" t="s">
        <v>964</v>
      </c>
      <c r="C11" s="9" t="s">
        <v>9</v>
      </c>
      <c r="D11" s="9">
        <v>20</v>
      </c>
      <c r="E11" s="10">
        <v>200.24459999999999</v>
      </c>
      <c r="F11" s="10">
        <v>8.8162496107649595</v>
      </c>
    </row>
    <row r="12" spans="1:6" x14ac:dyDescent="0.2">
      <c r="A12" s="9" t="s">
        <v>617</v>
      </c>
      <c r="B12" s="10" t="s">
        <v>965</v>
      </c>
      <c r="C12" s="9" t="s">
        <v>9</v>
      </c>
      <c r="D12" s="9">
        <v>20</v>
      </c>
      <c r="E12" s="10">
        <v>198.68960000000001</v>
      </c>
      <c r="F12" s="10">
        <v>8.7477869998144602</v>
      </c>
    </row>
    <row r="13" spans="1:6" x14ac:dyDescent="0.2">
      <c r="A13" s="9" t="s">
        <v>539</v>
      </c>
      <c r="B13" s="10" t="s">
        <v>966</v>
      </c>
      <c r="C13" s="9" t="s">
        <v>9</v>
      </c>
      <c r="D13" s="9">
        <v>2</v>
      </c>
      <c r="E13" s="10">
        <v>196.07900000000001</v>
      </c>
      <c r="F13" s="10">
        <v>8.6328490627421797</v>
      </c>
    </row>
    <row r="14" spans="1:6" x14ac:dyDescent="0.2">
      <c r="A14" s="9" t="s">
        <v>77</v>
      </c>
      <c r="B14" s="10" t="s">
        <v>967</v>
      </c>
      <c r="C14" s="9" t="s">
        <v>9</v>
      </c>
      <c r="D14" s="9">
        <v>20</v>
      </c>
      <c r="E14" s="10">
        <v>195.81100000000001</v>
      </c>
      <c r="F14" s="10">
        <v>8.62104971886132</v>
      </c>
    </row>
    <row r="15" spans="1:6" x14ac:dyDescent="0.2">
      <c r="A15" s="9" t="s">
        <v>615</v>
      </c>
      <c r="B15" s="10" t="s">
        <v>968</v>
      </c>
      <c r="C15" s="9" t="s">
        <v>9</v>
      </c>
      <c r="D15" s="9">
        <v>19</v>
      </c>
      <c r="E15" s="10">
        <v>185.41872000000001</v>
      </c>
      <c r="F15" s="10">
        <v>8.1635046239875493</v>
      </c>
    </row>
    <row r="16" spans="1:6" x14ac:dyDescent="0.2">
      <c r="A16" s="9" t="s">
        <v>541</v>
      </c>
      <c r="B16" s="10" t="s">
        <v>960</v>
      </c>
      <c r="C16" s="9" t="s">
        <v>9</v>
      </c>
      <c r="D16" s="9">
        <v>15</v>
      </c>
      <c r="E16" s="10">
        <v>147.11009999999999</v>
      </c>
      <c r="F16" s="10">
        <v>6.47687559047582</v>
      </c>
    </row>
    <row r="17" spans="1:11" x14ac:dyDescent="0.2">
      <c r="A17" s="9" t="s">
        <v>74</v>
      </c>
      <c r="B17" s="10" t="s">
        <v>969</v>
      </c>
      <c r="C17" s="9" t="s">
        <v>9</v>
      </c>
      <c r="D17" s="9">
        <v>13</v>
      </c>
      <c r="E17" s="10">
        <v>127.30237</v>
      </c>
      <c r="F17" s="10">
        <v>5.6047926883519299</v>
      </c>
    </row>
    <row r="18" spans="1:11" x14ac:dyDescent="0.2">
      <c r="A18" s="8" t="s">
        <v>28</v>
      </c>
      <c r="B18" s="9"/>
      <c r="C18" s="9"/>
      <c r="D18" s="9"/>
      <c r="E18" s="11">
        <f>SUM(E8:E17)</f>
        <v>1947.3388799999998</v>
      </c>
      <c r="F18" s="11">
        <f>SUM(F8:F17)</f>
        <v>85.73627275256105</v>
      </c>
    </row>
    <row r="19" spans="1:11" x14ac:dyDescent="0.2">
      <c r="A19" s="9"/>
      <c r="B19" s="9"/>
      <c r="C19" s="9"/>
      <c r="D19" s="9"/>
      <c r="E19" s="10"/>
      <c r="F19" s="10"/>
    </row>
    <row r="20" spans="1:11" x14ac:dyDescent="0.2">
      <c r="A20" s="8" t="s">
        <v>93</v>
      </c>
      <c r="B20" s="10"/>
      <c r="C20" s="9"/>
      <c r="D20" s="9"/>
      <c r="E20" s="10"/>
      <c r="F20" s="10"/>
    </row>
    <row r="21" spans="1:11" x14ac:dyDescent="0.2">
      <c r="A21" s="9" t="s">
        <v>561</v>
      </c>
      <c r="B21" s="10" t="s">
        <v>970</v>
      </c>
      <c r="C21" s="9" t="s">
        <v>9</v>
      </c>
      <c r="D21" s="9">
        <v>22</v>
      </c>
      <c r="E21" s="10">
        <v>216.07476</v>
      </c>
      <c r="F21" s="10">
        <v>9.5132104373657604</v>
      </c>
    </row>
    <row r="22" spans="1:11" x14ac:dyDescent="0.2">
      <c r="A22" s="8" t="s">
        <v>28</v>
      </c>
      <c r="B22" s="9"/>
      <c r="C22" s="9"/>
      <c r="D22" s="9"/>
      <c r="E22" s="11">
        <f>SUM(E21:E21)</f>
        <v>216.07476</v>
      </c>
      <c r="F22" s="11">
        <f>SUM(F21:F21)</f>
        <v>9.5132104373657604</v>
      </c>
      <c r="J22" s="2"/>
      <c r="K22" s="2"/>
    </row>
    <row r="23" spans="1:11" x14ac:dyDescent="0.2">
      <c r="A23" s="9"/>
      <c r="B23" s="9"/>
      <c r="C23" s="9"/>
      <c r="D23" s="9"/>
      <c r="E23" s="10"/>
      <c r="F23" s="10"/>
    </row>
    <row r="24" spans="1:11" x14ac:dyDescent="0.2">
      <c r="A24" s="8" t="s">
        <v>28</v>
      </c>
      <c r="B24" s="9"/>
      <c r="C24" s="9"/>
      <c r="D24" s="9"/>
      <c r="E24" s="11">
        <v>2163.4136399999998</v>
      </c>
      <c r="F24" s="11">
        <v>95.249483189926806</v>
      </c>
      <c r="J24" s="2"/>
      <c r="K24" s="2"/>
    </row>
    <row r="25" spans="1:11" x14ac:dyDescent="0.2">
      <c r="A25" s="9"/>
      <c r="B25" s="9"/>
      <c r="C25" s="9"/>
      <c r="D25" s="9"/>
      <c r="E25" s="10"/>
      <c r="F25" s="10"/>
    </row>
    <row r="26" spans="1:11" x14ac:dyDescent="0.2">
      <c r="A26" s="8" t="s">
        <v>35</v>
      </c>
      <c r="B26" s="9"/>
      <c r="C26" s="9"/>
      <c r="D26" s="9"/>
      <c r="E26" s="11">
        <v>107.9027332</v>
      </c>
      <c r="F26" s="11">
        <v>4.75</v>
      </c>
      <c r="J26" s="2"/>
      <c r="K26" s="2"/>
    </row>
    <row r="27" spans="1:11" x14ac:dyDescent="0.2">
      <c r="A27" s="9"/>
      <c r="B27" s="9"/>
      <c r="C27" s="9"/>
      <c r="D27" s="9"/>
      <c r="E27" s="10"/>
      <c r="F27" s="10"/>
    </row>
    <row r="28" spans="1:11" x14ac:dyDescent="0.2">
      <c r="A28" s="12" t="s">
        <v>36</v>
      </c>
      <c r="B28" s="6"/>
      <c r="C28" s="6"/>
      <c r="D28" s="6"/>
      <c r="E28" s="13">
        <v>2271.3127331999999</v>
      </c>
      <c r="F28" s="13">
        <f xml:space="preserve"> ROUND(SUM(F24:F27),2)</f>
        <v>100</v>
      </c>
      <c r="J28" s="2"/>
      <c r="K28" s="2"/>
    </row>
    <row r="29" spans="1:11" x14ac:dyDescent="0.2">
      <c r="A29" s="1" t="s">
        <v>37</v>
      </c>
    </row>
    <row r="30" spans="1:11" x14ac:dyDescent="0.2">
      <c r="A30" s="1"/>
    </row>
    <row r="31" spans="1:11" x14ac:dyDescent="0.2">
      <c r="A31" s="1" t="s">
        <v>38</v>
      </c>
    </row>
    <row r="32" spans="1:11" x14ac:dyDescent="0.2">
      <c r="A32" s="1" t="s">
        <v>39</v>
      </c>
    </row>
    <row r="33" spans="1:4" x14ac:dyDescent="0.2">
      <c r="A33" s="1" t="s">
        <v>807</v>
      </c>
    </row>
    <row r="34" spans="1:4" x14ac:dyDescent="0.2">
      <c r="A34" s="3" t="s">
        <v>710</v>
      </c>
      <c r="D34" s="3">
        <v>10.583600000000001</v>
      </c>
    </row>
    <row r="35" spans="1:4" x14ac:dyDescent="0.2">
      <c r="A35" s="3" t="s">
        <v>709</v>
      </c>
      <c r="D35" s="3">
        <v>10.583600000000001</v>
      </c>
    </row>
    <row r="36" spans="1:4" x14ac:dyDescent="0.2">
      <c r="A36" s="3" t="s">
        <v>707</v>
      </c>
      <c r="D36" s="3">
        <v>10.1706</v>
      </c>
    </row>
    <row r="37" spans="1:4" x14ac:dyDescent="0.2">
      <c r="A37" s="3" t="s">
        <v>706</v>
      </c>
      <c r="D37" s="3">
        <v>10.539099999999999</v>
      </c>
    </row>
    <row r="38" spans="1:4" x14ac:dyDescent="0.2">
      <c r="A38" s="3" t="s">
        <v>705</v>
      </c>
      <c r="D38" s="3">
        <v>10.539099999999999</v>
      </c>
    </row>
    <row r="39" spans="1:4" x14ac:dyDescent="0.2">
      <c r="A39" s="3" t="s">
        <v>703</v>
      </c>
      <c r="D39" s="3">
        <v>10.126899999999999</v>
      </c>
    </row>
    <row r="41" spans="1:4" x14ac:dyDescent="0.2">
      <c r="A41" s="1" t="s">
        <v>41</v>
      </c>
    </row>
    <row r="42" spans="1:4" x14ac:dyDescent="0.2">
      <c r="A42" s="3" t="s">
        <v>710</v>
      </c>
      <c r="D42" s="14">
        <v>10.5991</v>
      </c>
    </row>
    <row r="43" spans="1:4" x14ac:dyDescent="0.2">
      <c r="A43" s="3" t="s">
        <v>709</v>
      </c>
      <c r="D43" s="14">
        <v>10.908099999999999</v>
      </c>
    </row>
    <row r="44" spans="1:4" x14ac:dyDescent="0.2">
      <c r="A44" s="3" t="s">
        <v>707</v>
      </c>
      <c r="D44" s="14">
        <v>10.1572</v>
      </c>
    </row>
    <row r="45" spans="1:4" x14ac:dyDescent="0.2">
      <c r="A45" s="3" t="s">
        <v>706</v>
      </c>
      <c r="D45" s="14">
        <v>10.551399999999999</v>
      </c>
    </row>
    <row r="46" spans="1:4" x14ac:dyDescent="0.2">
      <c r="A46" s="3" t="s">
        <v>705</v>
      </c>
      <c r="D46" s="14">
        <v>10.860300000000001</v>
      </c>
    </row>
    <row r="47" spans="1:4" x14ac:dyDescent="0.2">
      <c r="A47" s="3" t="s">
        <v>703</v>
      </c>
      <c r="D47" s="14">
        <v>10.1311</v>
      </c>
    </row>
    <row r="49" spans="1:5" x14ac:dyDescent="0.2">
      <c r="A49" s="1" t="s">
        <v>46</v>
      </c>
      <c r="D49" s="15"/>
    </row>
    <row r="50" spans="1:5" x14ac:dyDescent="0.2">
      <c r="A50" s="36" t="s">
        <v>761</v>
      </c>
      <c r="B50" s="37"/>
      <c r="C50" s="53" t="s">
        <v>762</v>
      </c>
      <c r="D50" s="54"/>
    </row>
    <row r="51" spans="1:5" x14ac:dyDescent="0.2">
      <c r="A51" s="55"/>
      <c r="B51" s="56"/>
      <c r="C51" s="38" t="s">
        <v>763</v>
      </c>
      <c r="D51" s="38" t="s">
        <v>764</v>
      </c>
    </row>
    <row r="52" spans="1:5" x14ac:dyDescent="0.2">
      <c r="A52" s="39" t="s">
        <v>703</v>
      </c>
      <c r="B52" s="40"/>
      <c r="C52" s="41">
        <v>0.21609681000000003</v>
      </c>
      <c r="D52" s="41">
        <v>0.20010672300000004</v>
      </c>
    </row>
    <row r="53" spans="1:5" x14ac:dyDescent="0.2">
      <c r="A53" s="39" t="s">
        <v>766</v>
      </c>
      <c r="B53" s="40"/>
      <c r="C53" s="41">
        <v>0.23050326400000004</v>
      </c>
      <c r="D53" s="41">
        <v>0.21344717120000001</v>
      </c>
    </row>
    <row r="54" spans="1:5" x14ac:dyDescent="0.2">
      <c r="A54" s="39" t="s">
        <v>706</v>
      </c>
      <c r="B54" s="40"/>
      <c r="C54" s="41">
        <v>0.21609681</v>
      </c>
      <c r="D54" s="41">
        <v>0.20010672300000001</v>
      </c>
    </row>
    <row r="55" spans="1:5" x14ac:dyDescent="0.2">
      <c r="A55" s="39" t="s">
        <v>710</v>
      </c>
      <c r="B55" s="40"/>
      <c r="C55" s="41">
        <v>0.21609681</v>
      </c>
      <c r="D55" s="41">
        <v>0.20010672300000001</v>
      </c>
    </row>
    <row r="57" spans="1:5" x14ac:dyDescent="0.2">
      <c r="A57" s="1" t="s">
        <v>48</v>
      </c>
      <c r="D57" s="33">
        <v>1.3060014866996177</v>
      </c>
      <c r="E57" s="2" t="s">
        <v>759</v>
      </c>
    </row>
  </sheetData>
  <mergeCells count="3">
    <mergeCell ref="A1:F1"/>
    <mergeCell ref="C50:D50"/>
    <mergeCell ref="A51:B5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52" t="s">
        <v>618</v>
      </c>
      <c r="B1" s="52"/>
      <c r="C1" s="52"/>
      <c r="D1" s="52"/>
      <c r="E1" s="52"/>
      <c r="F1" s="52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78</v>
      </c>
      <c r="B8" s="10" t="s">
        <v>961</v>
      </c>
      <c r="C8" s="9" t="s">
        <v>9</v>
      </c>
      <c r="D8" s="9">
        <v>37</v>
      </c>
      <c r="E8" s="10">
        <v>367.29937000000001</v>
      </c>
      <c r="F8" s="10">
        <v>10.850143768053099</v>
      </c>
    </row>
    <row r="9" spans="1:6" x14ac:dyDescent="0.2">
      <c r="A9" s="9" t="s">
        <v>77</v>
      </c>
      <c r="B9" s="10" t="s">
        <v>967</v>
      </c>
      <c r="C9" s="9" t="s">
        <v>9</v>
      </c>
      <c r="D9" s="9">
        <v>34</v>
      </c>
      <c r="E9" s="10">
        <v>332.87869999999998</v>
      </c>
      <c r="F9" s="10">
        <v>9.8333458952641593</v>
      </c>
    </row>
    <row r="10" spans="1:6" x14ac:dyDescent="0.2">
      <c r="A10" s="9" t="s">
        <v>537</v>
      </c>
      <c r="B10" s="10" t="s">
        <v>962</v>
      </c>
      <c r="C10" s="9" t="s">
        <v>86</v>
      </c>
      <c r="D10" s="9">
        <v>32</v>
      </c>
      <c r="E10" s="10">
        <v>320.19808</v>
      </c>
      <c r="F10" s="10">
        <v>9.4587562245330403</v>
      </c>
    </row>
    <row r="11" spans="1:6" x14ac:dyDescent="0.2">
      <c r="A11" s="9" t="s">
        <v>76</v>
      </c>
      <c r="B11" s="10" t="s">
        <v>963</v>
      </c>
      <c r="C11" s="9" t="s">
        <v>9</v>
      </c>
      <c r="D11" s="9">
        <v>32</v>
      </c>
      <c r="E11" s="10">
        <v>317.62112000000002</v>
      </c>
      <c r="F11" s="10">
        <v>9.3826319815632697</v>
      </c>
    </row>
    <row r="12" spans="1:6" x14ac:dyDescent="0.2">
      <c r="A12" s="9" t="s">
        <v>74</v>
      </c>
      <c r="B12" s="10" t="s">
        <v>969</v>
      </c>
      <c r="C12" s="9" t="s">
        <v>9</v>
      </c>
      <c r="D12" s="9">
        <v>32</v>
      </c>
      <c r="E12" s="10">
        <v>313.35968000000003</v>
      </c>
      <c r="F12" s="10">
        <v>9.25674764732406</v>
      </c>
    </row>
    <row r="13" spans="1:6" x14ac:dyDescent="0.2">
      <c r="A13" s="9" t="s">
        <v>541</v>
      </c>
      <c r="B13" s="10" t="s">
        <v>960</v>
      </c>
      <c r="C13" s="9" t="s">
        <v>9</v>
      </c>
      <c r="D13" s="9">
        <v>31</v>
      </c>
      <c r="E13" s="10">
        <v>304.02753999999999</v>
      </c>
      <c r="F13" s="10">
        <v>8.9810731732197393</v>
      </c>
    </row>
    <row r="14" spans="1:6" x14ac:dyDescent="0.2">
      <c r="A14" s="9" t="s">
        <v>615</v>
      </c>
      <c r="B14" s="10" t="s">
        <v>968</v>
      </c>
      <c r="C14" s="9" t="s">
        <v>9</v>
      </c>
      <c r="D14" s="9">
        <v>31</v>
      </c>
      <c r="E14" s="10">
        <v>302.52528000000001</v>
      </c>
      <c r="F14" s="10">
        <v>8.93669592047085</v>
      </c>
    </row>
    <row r="15" spans="1:6" x14ac:dyDescent="0.2">
      <c r="A15" s="9" t="s">
        <v>616</v>
      </c>
      <c r="B15" s="10" t="s">
        <v>964</v>
      </c>
      <c r="C15" s="9" t="s">
        <v>9</v>
      </c>
      <c r="D15" s="9">
        <v>30</v>
      </c>
      <c r="E15" s="10">
        <v>300.36689999999999</v>
      </c>
      <c r="F15" s="10">
        <v>8.8729366678859893</v>
      </c>
    </row>
    <row r="16" spans="1:6" x14ac:dyDescent="0.2">
      <c r="A16" s="9" t="s">
        <v>617</v>
      </c>
      <c r="B16" s="10" t="s">
        <v>965</v>
      </c>
      <c r="C16" s="9" t="s">
        <v>9</v>
      </c>
      <c r="D16" s="9">
        <v>30</v>
      </c>
      <c r="E16" s="10">
        <v>298.03440000000001</v>
      </c>
      <c r="F16" s="10">
        <v>8.80403385343525</v>
      </c>
    </row>
    <row r="17" spans="1:11" x14ac:dyDescent="0.2">
      <c r="A17" s="9" t="s">
        <v>539</v>
      </c>
      <c r="B17" s="10" t="s">
        <v>966</v>
      </c>
      <c r="C17" s="9" t="s">
        <v>9</v>
      </c>
      <c r="D17" s="9">
        <v>2</v>
      </c>
      <c r="E17" s="10">
        <v>196.07900000000001</v>
      </c>
      <c r="F17" s="10">
        <v>5.7922379226952696</v>
      </c>
    </row>
    <row r="18" spans="1:11" x14ac:dyDescent="0.2">
      <c r="A18" s="8" t="s">
        <v>28</v>
      </c>
      <c r="B18" s="9"/>
      <c r="C18" s="9"/>
      <c r="D18" s="9"/>
      <c r="E18" s="11">
        <f>SUM(E8:E17)</f>
        <v>3052.3900699999999</v>
      </c>
      <c r="F18" s="11">
        <f>SUM(F8:F17)</f>
        <v>90.168603054444745</v>
      </c>
    </row>
    <row r="19" spans="1:11" x14ac:dyDescent="0.2">
      <c r="A19" s="9"/>
      <c r="B19" s="9"/>
      <c r="C19" s="9"/>
      <c r="D19" s="9"/>
      <c r="E19" s="10"/>
      <c r="F19" s="10"/>
    </row>
    <row r="20" spans="1:11" x14ac:dyDescent="0.2">
      <c r="A20" s="8" t="s">
        <v>93</v>
      </c>
      <c r="B20" s="9"/>
      <c r="C20" s="9"/>
      <c r="D20" s="9"/>
      <c r="E20" s="10"/>
      <c r="F20" s="10"/>
    </row>
    <row r="21" spans="1:11" x14ac:dyDescent="0.2">
      <c r="A21" s="9" t="s">
        <v>561</v>
      </c>
      <c r="B21" s="10" t="s">
        <v>970</v>
      </c>
      <c r="C21" s="9" t="s">
        <v>9</v>
      </c>
      <c r="D21" s="9">
        <v>19</v>
      </c>
      <c r="E21" s="10">
        <v>186.61001999999999</v>
      </c>
      <c r="F21" s="10">
        <v>5.5125211501431703</v>
      </c>
    </row>
    <row r="22" spans="1:11" x14ac:dyDescent="0.2">
      <c r="A22" s="8" t="s">
        <v>28</v>
      </c>
      <c r="B22" s="9"/>
      <c r="C22" s="9"/>
      <c r="D22" s="9"/>
      <c r="E22" s="11">
        <f>SUM(E21:E21)</f>
        <v>186.61001999999999</v>
      </c>
      <c r="F22" s="11">
        <f>SUM(F21:F21)</f>
        <v>5.5125211501431703</v>
      </c>
      <c r="J22" s="2"/>
      <c r="K22" s="2"/>
    </row>
    <row r="23" spans="1:11" x14ac:dyDescent="0.2">
      <c r="A23" s="9"/>
      <c r="B23" s="9"/>
      <c r="C23" s="9"/>
      <c r="D23" s="9"/>
      <c r="E23" s="10"/>
      <c r="F23" s="10"/>
    </row>
    <row r="24" spans="1:11" x14ac:dyDescent="0.2">
      <c r="A24" s="8" t="s">
        <v>28</v>
      </c>
      <c r="B24" s="9"/>
      <c r="C24" s="9"/>
      <c r="D24" s="9"/>
      <c r="E24" s="11">
        <v>3239.00009</v>
      </c>
      <c r="F24" s="11">
        <v>95.681124204587917</v>
      </c>
      <c r="J24" s="2"/>
      <c r="K24" s="2"/>
    </row>
    <row r="25" spans="1:11" x14ac:dyDescent="0.2">
      <c r="A25" s="9"/>
      <c r="B25" s="9"/>
      <c r="C25" s="9"/>
      <c r="D25" s="9"/>
      <c r="E25" s="10"/>
      <c r="F25" s="10"/>
    </row>
    <row r="26" spans="1:11" x14ac:dyDescent="0.2">
      <c r="A26" s="8" t="s">
        <v>35</v>
      </c>
      <c r="B26" s="9"/>
      <c r="C26" s="9"/>
      <c r="D26" s="9"/>
      <c r="E26" s="11">
        <v>146.20279410000001</v>
      </c>
      <c r="F26" s="11">
        <v>4.32</v>
      </c>
      <c r="J26" s="2"/>
      <c r="K26" s="2"/>
    </row>
    <row r="27" spans="1:11" x14ac:dyDescent="0.2">
      <c r="A27" s="9"/>
      <c r="B27" s="9"/>
      <c r="C27" s="9"/>
      <c r="D27" s="9"/>
      <c r="E27" s="10"/>
      <c r="F27" s="10"/>
    </row>
    <row r="28" spans="1:11" x14ac:dyDescent="0.2">
      <c r="A28" s="12" t="s">
        <v>36</v>
      </c>
      <c r="B28" s="6"/>
      <c r="C28" s="6"/>
      <c r="D28" s="6"/>
      <c r="E28" s="13">
        <v>3385.2027941000001</v>
      </c>
      <c r="F28" s="13">
        <f xml:space="preserve"> ROUND(SUM(F24:F27),2)</f>
        <v>100</v>
      </c>
      <c r="J28" s="2"/>
      <c r="K28" s="2"/>
    </row>
    <row r="29" spans="1:11" x14ac:dyDescent="0.2">
      <c r="A29" s="1" t="s">
        <v>37</v>
      </c>
    </row>
    <row r="30" spans="1:11" x14ac:dyDescent="0.2">
      <c r="A30" s="1"/>
    </row>
    <row r="31" spans="1:11" x14ac:dyDescent="0.2">
      <c r="A31" s="1" t="s">
        <v>38</v>
      </c>
    </row>
    <row r="32" spans="1:11" x14ac:dyDescent="0.2">
      <c r="A32" s="1" t="s">
        <v>39</v>
      </c>
    </row>
    <row r="33" spans="1:5" x14ac:dyDescent="0.2">
      <c r="A33" s="1" t="s">
        <v>807</v>
      </c>
    </row>
    <row r="34" spans="1:5" x14ac:dyDescent="0.2">
      <c r="A34" s="3" t="s">
        <v>709</v>
      </c>
      <c r="D34" s="14">
        <v>10.667899999999999</v>
      </c>
    </row>
    <row r="35" spans="1:5" x14ac:dyDescent="0.2">
      <c r="A35" s="3" t="s">
        <v>791</v>
      </c>
      <c r="D35" s="14">
        <v>10.119400000000001</v>
      </c>
    </row>
    <row r="36" spans="1:5" x14ac:dyDescent="0.2">
      <c r="A36" s="3" t="s">
        <v>705</v>
      </c>
      <c r="D36" s="14">
        <v>10.62</v>
      </c>
    </row>
    <row r="38" spans="1:5" x14ac:dyDescent="0.2">
      <c r="A38" s="1" t="s">
        <v>41</v>
      </c>
    </row>
    <row r="39" spans="1:5" x14ac:dyDescent="0.2">
      <c r="A39" s="3" t="s">
        <v>709</v>
      </c>
      <c r="D39" s="14">
        <v>10.9931</v>
      </c>
    </row>
    <row r="40" spans="1:5" x14ac:dyDescent="0.2">
      <c r="A40" s="3" t="s">
        <v>791</v>
      </c>
      <c r="D40" s="14">
        <v>10.4277</v>
      </c>
    </row>
    <row r="41" spans="1:5" x14ac:dyDescent="0.2">
      <c r="A41" s="3" t="s">
        <v>705</v>
      </c>
      <c r="D41" s="14">
        <v>10.9438</v>
      </c>
    </row>
    <row r="43" spans="1:5" x14ac:dyDescent="0.2">
      <c r="A43" s="1" t="s">
        <v>46</v>
      </c>
      <c r="D43" s="15" t="s">
        <v>47</v>
      </c>
    </row>
    <row r="45" spans="1:5" x14ac:dyDescent="0.2">
      <c r="A45" s="1" t="s">
        <v>48</v>
      </c>
      <c r="D45" s="33">
        <v>1.3159364524855999</v>
      </c>
      <c r="E45" s="2" t="s">
        <v>759</v>
      </c>
    </row>
  </sheetData>
  <mergeCells count="1">
    <mergeCell ref="A1:F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workbookViewId="0">
      <selection sqref="A1:F1"/>
    </sheetView>
  </sheetViews>
  <sheetFormatPr defaultRowHeight="11.25" x14ac:dyDescent="0.2"/>
  <cols>
    <col min="1" max="1" width="59" style="2" bestFit="1" customWidth="1"/>
    <col min="2" max="2" width="35.85546875" style="2" bestFit="1" customWidth="1"/>
    <col min="3" max="3" width="32.7109375" style="2" bestFit="1" customWidth="1"/>
    <col min="4" max="4" width="9.85546875" style="2" bestFit="1" customWidth="1"/>
    <col min="5" max="5" width="23" style="2" bestFit="1" customWidth="1"/>
    <col min="6" max="6" width="13.5703125" style="2" bestFit="1" customWidth="1"/>
    <col min="7" max="8" width="9.140625" style="3"/>
    <col min="9" max="11" width="9.140625" style="61"/>
    <col min="12" max="16384" width="9.140625" style="3"/>
  </cols>
  <sheetData>
    <row r="1" spans="1:11" x14ac:dyDescent="0.2">
      <c r="A1" s="51" t="s">
        <v>1521</v>
      </c>
      <c r="B1" s="51"/>
      <c r="C1" s="51"/>
      <c r="D1" s="51"/>
      <c r="E1" s="51"/>
      <c r="F1" s="51"/>
    </row>
    <row r="3" spans="1:11" s="1" customFormat="1" x14ac:dyDescent="0.2">
      <c r="A3" s="5" t="s">
        <v>0</v>
      </c>
      <c r="B3" s="5" t="s">
        <v>1</v>
      </c>
      <c r="C3" s="5" t="s">
        <v>1292</v>
      </c>
      <c r="D3" s="5" t="s">
        <v>3</v>
      </c>
      <c r="E3" s="5" t="s">
        <v>4</v>
      </c>
      <c r="F3" s="5" t="s">
        <v>5</v>
      </c>
      <c r="I3" s="62"/>
      <c r="J3" s="62"/>
      <c r="K3" s="62"/>
    </row>
    <row r="4" spans="1:11" x14ac:dyDescent="0.2">
      <c r="A4" s="7"/>
      <c r="B4" s="7"/>
      <c r="C4" s="7"/>
      <c r="D4" s="7"/>
      <c r="E4" s="7"/>
      <c r="F4" s="7"/>
    </row>
    <row r="5" spans="1:11" x14ac:dyDescent="0.2">
      <c r="A5" s="11" t="s">
        <v>270</v>
      </c>
      <c r="B5" s="10"/>
      <c r="C5" s="10"/>
      <c r="D5" s="10"/>
      <c r="E5" s="10"/>
      <c r="F5" s="10"/>
    </row>
    <row r="6" spans="1:11" x14ac:dyDescent="0.2">
      <c r="A6" s="11" t="s">
        <v>7</v>
      </c>
      <c r="B6" s="10"/>
      <c r="C6" s="10"/>
      <c r="D6" s="10"/>
      <c r="E6" s="10"/>
      <c r="F6" s="10"/>
    </row>
    <row r="7" spans="1:11" x14ac:dyDescent="0.2">
      <c r="A7" s="11"/>
      <c r="B7" s="10"/>
      <c r="C7" s="10"/>
      <c r="D7" s="10"/>
      <c r="E7" s="10"/>
      <c r="F7" s="10"/>
    </row>
    <row r="8" spans="1:11" x14ac:dyDescent="0.2">
      <c r="A8" s="10" t="s">
        <v>1407</v>
      </c>
      <c r="B8" s="10" t="s">
        <v>1408</v>
      </c>
      <c r="C8" s="10" t="s">
        <v>322</v>
      </c>
      <c r="D8" s="27">
        <v>4145052</v>
      </c>
      <c r="E8" s="10">
        <v>20721.114947999999</v>
      </c>
      <c r="F8" s="10">
        <v>3.3821423328232023</v>
      </c>
      <c r="I8" s="63"/>
    </row>
    <row r="9" spans="1:11" x14ac:dyDescent="0.2">
      <c r="A9" s="10" t="s">
        <v>271</v>
      </c>
      <c r="B9" s="10" t="s">
        <v>272</v>
      </c>
      <c r="C9" s="10" t="s">
        <v>273</v>
      </c>
      <c r="D9" s="27">
        <v>1049265</v>
      </c>
      <c r="E9" s="10">
        <v>20059.323637500001</v>
      </c>
      <c r="F9" s="10">
        <v>3.2741234152913239</v>
      </c>
      <c r="I9" s="63"/>
    </row>
    <row r="10" spans="1:11" x14ac:dyDescent="0.2">
      <c r="A10" s="10" t="s">
        <v>729</v>
      </c>
      <c r="B10" s="10" t="s">
        <v>728</v>
      </c>
      <c r="C10" s="10" t="s">
        <v>298</v>
      </c>
      <c r="D10" s="27">
        <v>7694904</v>
      </c>
      <c r="E10" s="10">
        <v>16836.449951999999</v>
      </c>
      <c r="F10" s="10">
        <v>2.7480794474630588</v>
      </c>
      <c r="I10" s="63"/>
    </row>
    <row r="11" spans="1:11" x14ac:dyDescent="0.2">
      <c r="A11" s="10" t="s">
        <v>1449</v>
      </c>
      <c r="B11" s="10" t="s">
        <v>1450</v>
      </c>
      <c r="C11" s="10" t="s">
        <v>273</v>
      </c>
      <c r="D11" s="27">
        <v>9688196</v>
      </c>
      <c r="E11" s="10">
        <v>16479.621395999999</v>
      </c>
      <c r="F11" s="10">
        <v>2.6898371681341531</v>
      </c>
      <c r="I11" s="63"/>
    </row>
    <row r="12" spans="1:11" x14ac:dyDescent="0.2">
      <c r="A12" s="10" t="s">
        <v>305</v>
      </c>
      <c r="B12" s="10" t="s">
        <v>306</v>
      </c>
      <c r="C12" s="10" t="s">
        <v>307</v>
      </c>
      <c r="D12" s="27">
        <v>2979100</v>
      </c>
      <c r="E12" s="10">
        <v>16094.587750000001</v>
      </c>
      <c r="F12" s="10">
        <v>2.6269911969127278</v>
      </c>
      <c r="I12" s="63"/>
    </row>
    <row r="13" spans="1:11" x14ac:dyDescent="0.2">
      <c r="A13" s="10" t="s">
        <v>302</v>
      </c>
      <c r="B13" s="10" t="s">
        <v>303</v>
      </c>
      <c r="C13" s="10" t="s">
        <v>304</v>
      </c>
      <c r="D13" s="27">
        <v>4113311</v>
      </c>
      <c r="E13" s="10">
        <v>15638.808422</v>
      </c>
      <c r="F13" s="10">
        <v>2.5525979722468275</v>
      </c>
      <c r="I13" s="63"/>
    </row>
    <row r="14" spans="1:11" x14ac:dyDescent="0.2">
      <c r="A14" s="10" t="s">
        <v>1354</v>
      </c>
      <c r="B14" s="10" t="s">
        <v>1355</v>
      </c>
      <c r="C14" s="10" t="s">
        <v>322</v>
      </c>
      <c r="D14" s="27">
        <v>861207</v>
      </c>
      <c r="E14" s="10">
        <v>15366.516501</v>
      </c>
      <c r="F14" s="10">
        <v>2.5081539336315819</v>
      </c>
      <c r="I14" s="63"/>
    </row>
    <row r="15" spans="1:11" x14ac:dyDescent="0.2">
      <c r="A15" s="10" t="s">
        <v>1374</v>
      </c>
      <c r="B15" s="10" t="s">
        <v>1375</v>
      </c>
      <c r="C15" s="10" t="s">
        <v>278</v>
      </c>
      <c r="D15" s="27">
        <v>968016</v>
      </c>
      <c r="E15" s="10">
        <v>15284.488632000001</v>
      </c>
      <c r="F15" s="10">
        <v>2.4947651787835734</v>
      </c>
      <c r="I15" s="63"/>
    </row>
    <row r="16" spans="1:11" x14ac:dyDescent="0.2">
      <c r="A16" s="10" t="s">
        <v>1522</v>
      </c>
      <c r="B16" s="10" t="s">
        <v>1523</v>
      </c>
      <c r="C16" s="10" t="s">
        <v>304</v>
      </c>
      <c r="D16" s="27">
        <v>217964</v>
      </c>
      <c r="E16" s="10">
        <v>15261.948262</v>
      </c>
      <c r="F16" s="10">
        <v>2.4910860939579829</v>
      </c>
      <c r="I16" s="63"/>
    </row>
    <row r="17" spans="1:9" x14ac:dyDescent="0.2">
      <c r="A17" s="10" t="s">
        <v>285</v>
      </c>
      <c r="B17" s="10" t="s">
        <v>286</v>
      </c>
      <c r="C17" s="10" t="s">
        <v>273</v>
      </c>
      <c r="D17" s="27">
        <v>1350892</v>
      </c>
      <c r="E17" s="10">
        <v>15118.507818</v>
      </c>
      <c r="F17" s="10">
        <v>2.4676734542854168</v>
      </c>
      <c r="I17" s="63"/>
    </row>
    <row r="18" spans="1:9" x14ac:dyDescent="0.2">
      <c r="A18" s="10" t="s">
        <v>1524</v>
      </c>
      <c r="B18" s="10" t="s">
        <v>1525</v>
      </c>
      <c r="C18" s="10" t="s">
        <v>295</v>
      </c>
      <c r="D18" s="27">
        <v>2283669</v>
      </c>
      <c r="E18" s="10">
        <v>13694.0211585</v>
      </c>
      <c r="F18" s="10">
        <v>2.2351658577720408</v>
      </c>
      <c r="I18" s="63"/>
    </row>
    <row r="19" spans="1:9" x14ac:dyDescent="0.2">
      <c r="A19" s="10" t="s">
        <v>1526</v>
      </c>
      <c r="B19" s="10" t="s">
        <v>1527</v>
      </c>
      <c r="C19" s="10" t="s">
        <v>298</v>
      </c>
      <c r="D19" s="27">
        <v>213547</v>
      </c>
      <c r="E19" s="10">
        <v>13457.091299</v>
      </c>
      <c r="F19" s="10">
        <v>2.1964936864272193</v>
      </c>
      <c r="I19" s="63"/>
    </row>
    <row r="20" spans="1:9" x14ac:dyDescent="0.2">
      <c r="A20" s="10" t="s">
        <v>1528</v>
      </c>
      <c r="B20" s="10" t="s">
        <v>1529</v>
      </c>
      <c r="C20" s="10" t="s">
        <v>289</v>
      </c>
      <c r="D20" s="27">
        <v>5002490</v>
      </c>
      <c r="E20" s="10">
        <v>13371.655769999999</v>
      </c>
      <c r="F20" s="10">
        <v>2.1825487264150198</v>
      </c>
      <c r="I20" s="63"/>
    </row>
    <row r="21" spans="1:9" x14ac:dyDescent="0.2">
      <c r="A21" s="10" t="s">
        <v>1423</v>
      </c>
      <c r="B21" s="10" t="s">
        <v>1424</v>
      </c>
      <c r="C21" s="10" t="s">
        <v>322</v>
      </c>
      <c r="D21" s="27">
        <v>265692</v>
      </c>
      <c r="E21" s="10">
        <v>13363.64337</v>
      </c>
      <c r="F21" s="10">
        <v>2.1812409262654859</v>
      </c>
      <c r="I21" s="63"/>
    </row>
    <row r="22" spans="1:9" x14ac:dyDescent="0.2">
      <c r="A22" s="10" t="s">
        <v>1295</v>
      </c>
      <c r="B22" s="10" t="s">
        <v>1296</v>
      </c>
      <c r="C22" s="10" t="s">
        <v>1297</v>
      </c>
      <c r="D22" s="27">
        <v>1931964</v>
      </c>
      <c r="E22" s="10">
        <v>13248.44313</v>
      </c>
      <c r="F22" s="10">
        <v>2.1624377098636094</v>
      </c>
      <c r="I22" s="63"/>
    </row>
    <row r="23" spans="1:9" x14ac:dyDescent="0.2">
      <c r="A23" s="10" t="s">
        <v>381</v>
      </c>
      <c r="B23" s="10" t="s">
        <v>382</v>
      </c>
      <c r="C23" s="10" t="s">
        <v>723</v>
      </c>
      <c r="D23" s="27">
        <v>10191506</v>
      </c>
      <c r="E23" s="10">
        <v>13126.659728000001</v>
      </c>
      <c r="F23" s="10">
        <v>2.1425599764321284</v>
      </c>
      <c r="I23" s="63"/>
    </row>
    <row r="24" spans="1:9" x14ac:dyDescent="0.2">
      <c r="A24" s="10" t="s">
        <v>1530</v>
      </c>
      <c r="B24" s="10" t="s">
        <v>1531</v>
      </c>
      <c r="C24" s="10" t="s">
        <v>393</v>
      </c>
      <c r="D24" s="27">
        <v>6026546</v>
      </c>
      <c r="E24" s="10">
        <v>12851.609345000001</v>
      </c>
      <c r="F24" s="10">
        <v>2.0976656960645887</v>
      </c>
      <c r="I24" s="63"/>
    </row>
    <row r="25" spans="1:9" x14ac:dyDescent="0.2">
      <c r="A25" s="10" t="s">
        <v>1532</v>
      </c>
      <c r="B25" s="10" t="s">
        <v>1533</v>
      </c>
      <c r="C25" s="10" t="s">
        <v>322</v>
      </c>
      <c r="D25" s="27">
        <v>743371</v>
      </c>
      <c r="E25" s="10">
        <v>12733.201859000001</v>
      </c>
      <c r="F25" s="10">
        <v>2.0783389864773505</v>
      </c>
      <c r="I25" s="63"/>
    </row>
    <row r="26" spans="1:9" x14ac:dyDescent="0.2">
      <c r="A26" s="10" t="s">
        <v>1451</v>
      </c>
      <c r="B26" s="10" t="s">
        <v>1452</v>
      </c>
      <c r="C26" s="10" t="s">
        <v>388</v>
      </c>
      <c r="D26" s="27">
        <v>3084425</v>
      </c>
      <c r="E26" s="10">
        <v>12680.071174999999</v>
      </c>
      <c r="F26" s="10">
        <v>2.0696668886689458</v>
      </c>
      <c r="I26" s="63"/>
    </row>
    <row r="27" spans="1:9" x14ac:dyDescent="0.2">
      <c r="A27" s="10" t="s">
        <v>1308</v>
      </c>
      <c r="B27" s="10" t="s">
        <v>1309</v>
      </c>
      <c r="C27" s="10" t="s">
        <v>388</v>
      </c>
      <c r="D27" s="27">
        <v>11253507</v>
      </c>
      <c r="E27" s="10">
        <v>12125.653792499999</v>
      </c>
      <c r="F27" s="10">
        <v>1.9791737610495137</v>
      </c>
      <c r="I27" s="63"/>
    </row>
    <row r="28" spans="1:9" x14ac:dyDescent="0.2">
      <c r="A28" s="10" t="s">
        <v>287</v>
      </c>
      <c r="B28" s="10" t="s">
        <v>288</v>
      </c>
      <c r="C28" s="10" t="s">
        <v>289</v>
      </c>
      <c r="D28" s="27">
        <v>6772160</v>
      </c>
      <c r="E28" s="10">
        <v>12122.1664</v>
      </c>
      <c r="F28" s="10">
        <v>1.97860454178525</v>
      </c>
      <c r="I28" s="63"/>
    </row>
    <row r="29" spans="1:9" x14ac:dyDescent="0.2">
      <c r="A29" s="10" t="s">
        <v>1534</v>
      </c>
      <c r="B29" s="10" t="s">
        <v>1535</v>
      </c>
      <c r="C29" s="10" t="s">
        <v>388</v>
      </c>
      <c r="D29" s="27">
        <v>794058</v>
      </c>
      <c r="E29" s="10">
        <v>11891.415579</v>
      </c>
      <c r="F29" s="10">
        <v>1.9409409256141941</v>
      </c>
      <c r="I29" s="63"/>
    </row>
    <row r="30" spans="1:9" x14ac:dyDescent="0.2">
      <c r="A30" s="10" t="s">
        <v>1536</v>
      </c>
      <c r="B30" s="10" t="s">
        <v>1537</v>
      </c>
      <c r="C30" s="10" t="s">
        <v>1415</v>
      </c>
      <c r="D30" s="27">
        <v>1012584</v>
      </c>
      <c r="E30" s="10">
        <v>11554.089732</v>
      </c>
      <c r="F30" s="10">
        <v>1.8858819179325508</v>
      </c>
      <c r="I30" s="63"/>
    </row>
    <row r="31" spans="1:9" x14ac:dyDescent="0.2">
      <c r="A31" s="10" t="s">
        <v>1464</v>
      </c>
      <c r="B31" s="10" t="s">
        <v>1465</v>
      </c>
      <c r="C31" s="10" t="s">
        <v>1466</v>
      </c>
      <c r="D31" s="27">
        <v>1481509</v>
      </c>
      <c r="E31" s="10">
        <v>11493.546822</v>
      </c>
      <c r="F31" s="10">
        <v>1.8759999815899764</v>
      </c>
      <c r="I31" s="63"/>
    </row>
    <row r="32" spans="1:9" x14ac:dyDescent="0.2">
      <c r="A32" s="10" t="s">
        <v>1538</v>
      </c>
      <c r="B32" s="10" t="s">
        <v>1539</v>
      </c>
      <c r="C32" s="10" t="s">
        <v>1335</v>
      </c>
      <c r="D32" s="27">
        <v>2706125</v>
      </c>
      <c r="E32" s="10">
        <v>11456.380187500001</v>
      </c>
      <c r="F32" s="10">
        <v>1.8699335682610378</v>
      </c>
      <c r="I32" s="63"/>
    </row>
    <row r="33" spans="1:9" x14ac:dyDescent="0.2">
      <c r="A33" s="10" t="s">
        <v>1540</v>
      </c>
      <c r="B33" s="10" t="s">
        <v>1541</v>
      </c>
      <c r="C33" s="10" t="s">
        <v>281</v>
      </c>
      <c r="D33" s="27">
        <v>1629004</v>
      </c>
      <c r="E33" s="10">
        <v>11320.763298</v>
      </c>
      <c r="F33" s="10">
        <v>1.8477979049931674</v>
      </c>
      <c r="I33" s="63"/>
    </row>
    <row r="34" spans="1:9" x14ac:dyDescent="0.2">
      <c r="A34" s="10" t="s">
        <v>1542</v>
      </c>
      <c r="B34" s="10" t="s">
        <v>1543</v>
      </c>
      <c r="C34" s="10" t="s">
        <v>1544</v>
      </c>
      <c r="D34" s="27">
        <v>2535580</v>
      </c>
      <c r="E34" s="10">
        <v>10684.93412</v>
      </c>
      <c r="F34" s="10">
        <v>1.7440165792896711</v>
      </c>
      <c r="I34" s="63"/>
    </row>
    <row r="35" spans="1:9" x14ac:dyDescent="0.2">
      <c r="A35" s="10" t="s">
        <v>1545</v>
      </c>
      <c r="B35" s="10" t="s">
        <v>1546</v>
      </c>
      <c r="C35" s="10" t="s">
        <v>393</v>
      </c>
      <c r="D35" s="27">
        <v>721609</v>
      </c>
      <c r="E35" s="10">
        <v>10079.0737075</v>
      </c>
      <c r="F35" s="10">
        <v>1.6451268161644605</v>
      </c>
      <c r="I35" s="63"/>
    </row>
    <row r="36" spans="1:9" x14ac:dyDescent="0.2">
      <c r="A36" s="10" t="s">
        <v>341</v>
      </c>
      <c r="B36" s="10" t="s">
        <v>342</v>
      </c>
      <c r="C36" s="10" t="s">
        <v>273</v>
      </c>
      <c r="D36" s="27">
        <v>12530441</v>
      </c>
      <c r="E36" s="10">
        <v>9993.0266974999995</v>
      </c>
      <c r="F36" s="10">
        <v>1.6310820489854649</v>
      </c>
      <c r="I36" s="63"/>
    </row>
    <row r="37" spans="1:9" x14ac:dyDescent="0.2">
      <c r="A37" s="10" t="s">
        <v>315</v>
      </c>
      <c r="B37" s="10" t="s">
        <v>316</v>
      </c>
      <c r="C37" s="10" t="s">
        <v>317</v>
      </c>
      <c r="D37" s="27">
        <v>3493744</v>
      </c>
      <c r="E37" s="10">
        <v>9611.2897439999997</v>
      </c>
      <c r="F37" s="10">
        <v>1.5687741705882206</v>
      </c>
      <c r="I37" s="63"/>
    </row>
    <row r="38" spans="1:9" x14ac:dyDescent="0.2">
      <c r="A38" s="10" t="s">
        <v>296</v>
      </c>
      <c r="B38" s="10" t="s">
        <v>297</v>
      </c>
      <c r="C38" s="10" t="s">
        <v>298</v>
      </c>
      <c r="D38" s="27">
        <v>876836</v>
      </c>
      <c r="E38" s="10">
        <v>9603.1078720000005</v>
      </c>
      <c r="F38" s="10">
        <v>1.5674387088757413</v>
      </c>
      <c r="I38" s="63"/>
    </row>
    <row r="39" spans="1:9" x14ac:dyDescent="0.2">
      <c r="A39" s="10" t="s">
        <v>500</v>
      </c>
      <c r="B39" s="10" t="s">
        <v>501</v>
      </c>
      <c r="C39" s="10" t="s">
        <v>301</v>
      </c>
      <c r="D39" s="27">
        <v>542781</v>
      </c>
      <c r="E39" s="10">
        <v>9051.4159560000007</v>
      </c>
      <c r="F39" s="10">
        <v>1.4773904374162925</v>
      </c>
      <c r="I39" s="63"/>
    </row>
    <row r="40" spans="1:9" x14ac:dyDescent="0.2">
      <c r="A40" s="10" t="s">
        <v>749</v>
      </c>
      <c r="B40" s="10" t="s">
        <v>748</v>
      </c>
      <c r="C40" s="10" t="s">
        <v>273</v>
      </c>
      <c r="D40" s="27">
        <v>4800077</v>
      </c>
      <c r="E40" s="10">
        <v>9028.9448369999991</v>
      </c>
      <c r="F40" s="10">
        <v>1.4737226558791245</v>
      </c>
      <c r="I40" s="63"/>
    </row>
    <row r="41" spans="1:9" x14ac:dyDescent="0.2">
      <c r="A41" s="10" t="s">
        <v>320</v>
      </c>
      <c r="B41" s="10" t="s">
        <v>321</v>
      </c>
      <c r="C41" s="10" t="s">
        <v>322</v>
      </c>
      <c r="D41" s="27">
        <v>1201671</v>
      </c>
      <c r="E41" s="10">
        <v>8974.6798634999996</v>
      </c>
      <c r="F41" s="10">
        <v>1.4648654170420998</v>
      </c>
      <c r="I41" s="63"/>
    </row>
    <row r="42" spans="1:9" x14ac:dyDescent="0.2">
      <c r="A42" s="10" t="s">
        <v>370</v>
      </c>
      <c r="B42" s="10" t="s">
        <v>371</v>
      </c>
      <c r="C42" s="10" t="s">
        <v>289</v>
      </c>
      <c r="D42" s="27">
        <v>3927799</v>
      </c>
      <c r="E42" s="10">
        <v>8865.0423429999992</v>
      </c>
      <c r="F42" s="10">
        <v>1.446970158979038</v>
      </c>
      <c r="I42" s="63"/>
    </row>
    <row r="43" spans="1:9" x14ac:dyDescent="0.2">
      <c r="A43" s="10" t="s">
        <v>318</v>
      </c>
      <c r="B43" s="10" t="s">
        <v>319</v>
      </c>
      <c r="C43" s="10" t="s">
        <v>301</v>
      </c>
      <c r="D43" s="27">
        <v>2456836</v>
      </c>
      <c r="E43" s="10">
        <v>8845.8380180000004</v>
      </c>
      <c r="F43" s="10">
        <v>1.4438355901723505</v>
      </c>
      <c r="I43" s="63"/>
    </row>
    <row r="44" spans="1:9" x14ac:dyDescent="0.2">
      <c r="A44" s="10" t="s">
        <v>1547</v>
      </c>
      <c r="B44" s="10" t="s">
        <v>1548</v>
      </c>
      <c r="C44" s="10" t="s">
        <v>1461</v>
      </c>
      <c r="D44" s="27">
        <v>882057</v>
      </c>
      <c r="E44" s="10">
        <v>8817.0417720000005</v>
      </c>
      <c r="F44" s="10">
        <v>1.4391354086006831</v>
      </c>
      <c r="I44" s="63"/>
    </row>
    <row r="45" spans="1:9" x14ac:dyDescent="0.2">
      <c r="A45" s="10" t="s">
        <v>1549</v>
      </c>
      <c r="B45" s="10" t="s">
        <v>1550</v>
      </c>
      <c r="C45" s="10" t="s">
        <v>301</v>
      </c>
      <c r="D45" s="27">
        <v>145666</v>
      </c>
      <c r="E45" s="10">
        <v>8435.8093919999992</v>
      </c>
      <c r="F45" s="10">
        <v>1.3769098877116444</v>
      </c>
      <c r="I45" s="63"/>
    </row>
    <row r="46" spans="1:9" x14ac:dyDescent="0.2">
      <c r="A46" s="10" t="s">
        <v>1306</v>
      </c>
      <c r="B46" s="10" t="s">
        <v>1307</v>
      </c>
      <c r="C46" s="10" t="s">
        <v>295</v>
      </c>
      <c r="D46" s="27">
        <v>1217476</v>
      </c>
      <c r="E46" s="10">
        <v>8189.3523139999998</v>
      </c>
      <c r="F46" s="10">
        <v>1.336682664474887</v>
      </c>
      <c r="I46" s="63"/>
    </row>
    <row r="47" spans="1:9" x14ac:dyDescent="0.2">
      <c r="A47" s="10" t="s">
        <v>1551</v>
      </c>
      <c r="B47" s="10" t="s">
        <v>1552</v>
      </c>
      <c r="C47" s="10" t="s">
        <v>1466</v>
      </c>
      <c r="D47" s="27">
        <v>196626</v>
      </c>
      <c r="E47" s="10">
        <v>7670.4785730000003</v>
      </c>
      <c r="F47" s="10">
        <v>1.2519910419810973</v>
      </c>
      <c r="I47" s="63"/>
    </row>
    <row r="48" spans="1:9" x14ac:dyDescent="0.2">
      <c r="A48" s="10" t="s">
        <v>308</v>
      </c>
      <c r="B48" s="10" t="s">
        <v>309</v>
      </c>
      <c r="C48" s="10" t="s">
        <v>310</v>
      </c>
      <c r="D48" s="27">
        <v>3375865</v>
      </c>
      <c r="E48" s="10">
        <v>7440.4064600000002</v>
      </c>
      <c r="F48" s="10">
        <v>1.2144382059038819</v>
      </c>
      <c r="I48" s="63"/>
    </row>
    <row r="49" spans="1:9" x14ac:dyDescent="0.2">
      <c r="A49" s="10" t="s">
        <v>1553</v>
      </c>
      <c r="B49" s="10" t="s">
        <v>1554</v>
      </c>
      <c r="C49" s="10" t="s">
        <v>331</v>
      </c>
      <c r="D49" s="27">
        <v>2289496</v>
      </c>
      <c r="E49" s="10">
        <v>7365.3086320000002</v>
      </c>
      <c r="F49" s="10">
        <v>1.2021805863781336</v>
      </c>
      <c r="I49" s="63"/>
    </row>
    <row r="50" spans="1:9" x14ac:dyDescent="0.2">
      <c r="A50" s="10" t="s">
        <v>329</v>
      </c>
      <c r="B50" s="10" t="s">
        <v>330</v>
      </c>
      <c r="C50" s="10" t="s">
        <v>331</v>
      </c>
      <c r="D50" s="27">
        <v>3864324</v>
      </c>
      <c r="E50" s="10">
        <v>6959.647524</v>
      </c>
      <c r="F50" s="10">
        <v>1.1359677590476627</v>
      </c>
      <c r="I50" s="63"/>
    </row>
    <row r="51" spans="1:9" x14ac:dyDescent="0.2">
      <c r="A51" s="10" t="s">
        <v>1453</v>
      </c>
      <c r="B51" s="10" t="s">
        <v>1454</v>
      </c>
      <c r="C51" s="10" t="s">
        <v>1335</v>
      </c>
      <c r="D51" s="27">
        <v>1743720</v>
      </c>
      <c r="E51" s="10">
        <v>6873.74424</v>
      </c>
      <c r="F51" s="10">
        <v>1.1219464511173682</v>
      </c>
      <c r="I51" s="63"/>
    </row>
    <row r="52" spans="1:9" x14ac:dyDescent="0.2">
      <c r="A52" s="10" t="s">
        <v>1323</v>
      </c>
      <c r="B52" s="10" t="s">
        <v>1324</v>
      </c>
      <c r="C52" s="10" t="s">
        <v>284</v>
      </c>
      <c r="D52" s="27">
        <v>6934152</v>
      </c>
      <c r="E52" s="10">
        <v>6774.6665039999998</v>
      </c>
      <c r="F52" s="10">
        <v>1.1057747824592477</v>
      </c>
      <c r="I52" s="63"/>
    </row>
    <row r="53" spans="1:9" x14ac:dyDescent="0.2">
      <c r="A53" s="10" t="s">
        <v>1555</v>
      </c>
      <c r="B53" s="10" t="s">
        <v>1556</v>
      </c>
      <c r="C53" s="10" t="s">
        <v>273</v>
      </c>
      <c r="D53" s="27">
        <v>1270000</v>
      </c>
      <c r="E53" s="10">
        <v>6661.15</v>
      </c>
      <c r="F53" s="10">
        <v>1.0872463888561057</v>
      </c>
      <c r="I53" s="63"/>
    </row>
    <row r="54" spans="1:9" x14ac:dyDescent="0.2">
      <c r="A54" s="10" t="s">
        <v>325</v>
      </c>
      <c r="B54" s="10" t="s">
        <v>326</v>
      </c>
      <c r="C54" s="10" t="s">
        <v>298</v>
      </c>
      <c r="D54" s="27">
        <v>852080</v>
      </c>
      <c r="E54" s="10">
        <v>6345.8657999999996</v>
      </c>
      <c r="F54" s="10">
        <v>1.0357850634223014</v>
      </c>
      <c r="I54" s="63"/>
    </row>
    <row r="55" spans="1:9" x14ac:dyDescent="0.2">
      <c r="A55" s="10" t="s">
        <v>745</v>
      </c>
      <c r="B55" s="10" t="s">
        <v>744</v>
      </c>
      <c r="C55" s="10" t="s">
        <v>284</v>
      </c>
      <c r="D55" s="27">
        <v>5398335</v>
      </c>
      <c r="E55" s="10">
        <v>6191.8902449999996</v>
      </c>
      <c r="F55" s="10">
        <v>1.0106528616034165</v>
      </c>
      <c r="I55" s="63"/>
    </row>
    <row r="56" spans="1:9" x14ac:dyDescent="0.2">
      <c r="A56" s="10" t="s">
        <v>1557</v>
      </c>
      <c r="B56" s="10" t="s">
        <v>1558</v>
      </c>
      <c r="C56" s="10" t="s">
        <v>385</v>
      </c>
      <c r="D56" s="27">
        <v>1773564</v>
      </c>
      <c r="E56" s="10">
        <v>6082.4377379999996</v>
      </c>
      <c r="F56" s="10">
        <v>0.99278780181839466</v>
      </c>
      <c r="I56" s="63"/>
    </row>
    <row r="57" spans="1:9" x14ac:dyDescent="0.2">
      <c r="A57" s="10" t="s">
        <v>1559</v>
      </c>
      <c r="B57" s="10" t="s">
        <v>1560</v>
      </c>
      <c r="C57" s="10" t="s">
        <v>1461</v>
      </c>
      <c r="D57" s="27">
        <v>6344209</v>
      </c>
      <c r="E57" s="10">
        <v>5903.2864744999997</v>
      </c>
      <c r="F57" s="10">
        <v>0.96354636988856524</v>
      </c>
      <c r="I57" s="63"/>
    </row>
    <row r="58" spans="1:9" x14ac:dyDescent="0.2">
      <c r="A58" s="10" t="s">
        <v>1350</v>
      </c>
      <c r="B58" s="10" t="s">
        <v>1351</v>
      </c>
      <c r="C58" s="10" t="s">
        <v>298</v>
      </c>
      <c r="D58" s="27">
        <v>1470027</v>
      </c>
      <c r="E58" s="10">
        <v>3911.0068335000001</v>
      </c>
      <c r="F58" s="10">
        <v>0.63836245340735887</v>
      </c>
      <c r="I58" s="63"/>
    </row>
    <row r="59" spans="1:9" x14ac:dyDescent="0.2">
      <c r="A59" s="10" t="s">
        <v>747</v>
      </c>
      <c r="B59" s="10" t="s">
        <v>746</v>
      </c>
      <c r="C59" s="10" t="s">
        <v>292</v>
      </c>
      <c r="D59" s="27">
        <v>8299229</v>
      </c>
      <c r="E59" s="10">
        <v>3207.6520085000002</v>
      </c>
      <c r="F59" s="10">
        <v>0.52355945489122147</v>
      </c>
      <c r="I59" s="63"/>
    </row>
    <row r="60" spans="1:9" x14ac:dyDescent="0.2">
      <c r="A60" s="10" t="s">
        <v>1561</v>
      </c>
      <c r="B60" s="10" t="s">
        <v>1562</v>
      </c>
      <c r="C60" s="10" t="s">
        <v>322</v>
      </c>
      <c r="D60" s="27">
        <v>532031</v>
      </c>
      <c r="E60" s="10">
        <v>3111.8493189999999</v>
      </c>
      <c r="F60" s="10">
        <v>0.50792234595333874</v>
      </c>
      <c r="I60" s="63"/>
    </row>
    <row r="61" spans="1:9" x14ac:dyDescent="0.2">
      <c r="A61" s="10" t="s">
        <v>1563</v>
      </c>
      <c r="B61" s="10" t="s">
        <v>1564</v>
      </c>
      <c r="C61" s="10" t="s">
        <v>388</v>
      </c>
      <c r="D61" s="27">
        <v>122731</v>
      </c>
      <c r="E61" s="10">
        <v>1718.847655</v>
      </c>
      <c r="F61" s="10">
        <v>0.28055379414853826</v>
      </c>
      <c r="I61" s="63"/>
    </row>
    <row r="62" spans="1:9" x14ac:dyDescent="0.2">
      <c r="A62" s="10" t="s">
        <v>1565</v>
      </c>
      <c r="B62" s="10" t="s">
        <v>1566</v>
      </c>
      <c r="C62" s="10" t="s">
        <v>304</v>
      </c>
      <c r="D62" s="27">
        <v>40848</v>
      </c>
      <c r="E62" s="10">
        <v>625.40330400000005</v>
      </c>
      <c r="F62" s="10">
        <v>0.10207959344147442</v>
      </c>
    </row>
    <row r="63" spans="1:9" x14ac:dyDescent="0.2">
      <c r="A63" s="10" t="s">
        <v>1517</v>
      </c>
      <c r="B63" s="10" t="s">
        <v>1518</v>
      </c>
      <c r="C63" s="10" t="s">
        <v>388</v>
      </c>
      <c r="D63" s="27">
        <v>192304</v>
      </c>
      <c r="E63" s="10">
        <v>459.60656</v>
      </c>
      <c r="F63" s="10">
        <v>7.5017913221377255E-2</v>
      </c>
      <c r="I63" s="63"/>
    </row>
    <row r="64" spans="1:9" x14ac:dyDescent="0.2">
      <c r="A64" s="10" t="s">
        <v>1567</v>
      </c>
      <c r="B64" s="10" t="s">
        <v>1568</v>
      </c>
      <c r="C64" s="10" t="s">
        <v>388</v>
      </c>
      <c r="D64" s="27">
        <v>376519</v>
      </c>
      <c r="E64" s="10">
        <v>376.33074049999999</v>
      </c>
      <c r="F64" s="10">
        <v>6.1425465366215931E-2</v>
      </c>
      <c r="I64" s="63"/>
    </row>
    <row r="65" spans="1:9" x14ac:dyDescent="0.2">
      <c r="A65" s="10" t="s">
        <v>1569</v>
      </c>
      <c r="B65" s="10" t="s">
        <v>1570</v>
      </c>
      <c r="C65" s="10" t="s">
        <v>322</v>
      </c>
      <c r="D65" s="27">
        <v>39231</v>
      </c>
      <c r="E65" s="10">
        <v>66.692700000000002</v>
      </c>
      <c r="F65" s="10">
        <v>1.0885717516954821E-2</v>
      </c>
      <c r="I65" s="63"/>
    </row>
    <row r="66" spans="1:9" x14ac:dyDescent="0.2">
      <c r="A66" s="11" t="s">
        <v>28</v>
      </c>
      <c r="B66" s="10"/>
      <c r="C66" s="10"/>
      <c r="D66" s="10"/>
      <c r="E66" s="11">
        <f xml:space="preserve"> SUM(E8:E65)</f>
        <v>575277.60791150015</v>
      </c>
      <c r="F66" s="11">
        <f>SUM(F8:F65)</f>
        <v>93.897975843744263</v>
      </c>
      <c r="I66" s="63"/>
    </row>
    <row r="67" spans="1:9" x14ac:dyDescent="0.2">
      <c r="A67" s="10"/>
      <c r="B67" s="10"/>
      <c r="C67" s="10"/>
      <c r="D67" s="10"/>
      <c r="E67" s="10"/>
      <c r="F67" s="10"/>
    </row>
    <row r="68" spans="1:9" x14ac:dyDescent="0.2">
      <c r="A68" s="11" t="s">
        <v>1368</v>
      </c>
      <c r="B68" s="10"/>
      <c r="C68" s="10"/>
      <c r="D68" s="10"/>
      <c r="E68" s="10"/>
      <c r="F68" s="10"/>
    </row>
    <row r="69" spans="1:9" x14ac:dyDescent="0.2">
      <c r="A69" s="10" t="s">
        <v>1571</v>
      </c>
      <c r="B69" s="10" t="s">
        <v>1572</v>
      </c>
      <c r="C69" s="10" t="s">
        <v>331</v>
      </c>
      <c r="D69" s="27">
        <v>977402</v>
      </c>
      <c r="E69" s="10">
        <v>1469.523907</v>
      </c>
      <c r="F69" s="10">
        <v>0.23985866723065324</v>
      </c>
    </row>
    <row r="70" spans="1:9" x14ac:dyDescent="0.2">
      <c r="A70" s="10" t="s">
        <v>1573</v>
      </c>
      <c r="B70" s="10" t="s">
        <v>1574</v>
      </c>
      <c r="C70" s="10" t="s">
        <v>278</v>
      </c>
      <c r="D70" s="27">
        <v>325800</v>
      </c>
      <c r="E70" s="10">
        <v>979.68060000000003</v>
      </c>
      <c r="F70" s="10">
        <v>0.15990545094801695</v>
      </c>
    </row>
    <row r="71" spans="1:9" x14ac:dyDescent="0.2">
      <c r="A71" s="10" t="s">
        <v>401</v>
      </c>
      <c r="B71" s="10" t="s">
        <v>402</v>
      </c>
      <c r="C71" s="10" t="s">
        <v>388</v>
      </c>
      <c r="D71" s="27">
        <v>8100</v>
      </c>
      <c r="E71" s="10">
        <v>8.0999999999999996E-4</v>
      </c>
      <c r="F71" s="10">
        <v>1.3220983988852461E-7</v>
      </c>
    </row>
    <row r="72" spans="1:9" x14ac:dyDescent="0.2">
      <c r="A72" s="11" t="s">
        <v>28</v>
      </c>
      <c r="B72" s="10"/>
      <c r="C72" s="10"/>
      <c r="D72" s="27"/>
      <c r="E72" s="11">
        <f>SUM(E69:E71)</f>
        <v>2449.2053169999999</v>
      </c>
      <c r="F72" s="11">
        <f>SUM(F69:F71)</f>
        <v>0.3997642503885101</v>
      </c>
    </row>
    <row r="73" spans="1:9" x14ac:dyDescent="0.2">
      <c r="A73" s="11"/>
      <c r="B73" s="10"/>
      <c r="C73" s="10"/>
      <c r="D73" s="27"/>
      <c r="E73" s="11"/>
      <c r="F73" s="11"/>
    </row>
    <row r="74" spans="1:9" x14ac:dyDescent="0.2">
      <c r="A74" s="11" t="s">
        <v>1390</v>
      </c>
      <c r="B74" s="10"/>
      <c r="C74" s="10"/>
      <c r="D74" s="27"/>
      <c r="E74" s="11"/>
      <c r="F74" s="11"/>
    </row>
    <row r="75" spans="1:9" x14ac:dyDescent="0.2">
      <c r="A75" s="10" t="s">
        <v>1575</v>
      </c>
      <c r="B75" s="10" t="s">
        <v>1576</v>
      </c>
      <c r="C75" s="10" t="s">
        <v>278</v>
      </c>
      <c r="D75" s="27">
        <v>140468</v>
      </c>
      <c r="E75" s="10">
        <v>2369.8955470000001</v>
      </c>
      <c r="F75" s="10">
        <v>0.3868191491622191</v>
      </c>
    </row>
    <row r="76" spans="1:9" x14ac:dyDescent="0.2">
      <c r="A76" s="11" t="s">
        <v>28</v>
      </c>
      <c r="B76" s="10"/>
      <c r="C76" s="10"/>
      <c r="D76" s="10"/>
      <c r="E76" s="11">
        <f>SUM(E75)</f>
        <v>2369.8955470000001</v>
      </c>
      <c r="F76" s="11">
        <f>SUM(F75)</f>
        <v>0.3868191491622191</v>
      </c>
    </row>
    <row r="77" spans="1:9" x14ac:dyDescent="0.2">
      <c r="A77" s="11"/>
      <c r="B77" s="10"/>
      <c r="C77" s="10"/>
      <c r="D77" s="10"/>
      <c r="E77" s="11"/>
      <c r="F77" s="11"/>
    </row>
    <row r="78" spans="1:9" x14ac:dyDescent="0.2">
      <c r="A78" s="11" t="s">
        <v>28</v>
      </c>
      <c r="B78" s="10"/>
      <c r="C78" s="10"/>
      <c r="D78" s="10"/>
      <c r="E78" s="11">
        <f>E66+E72+E76</f>
        <v>580096.70877550018</v>
      </c>
      <c r="F78" s="11">
        <f>F66+F72+F76</f>
        <v>94.684559243294999</v>
      </c>
    </row>
    <row r="79" spans="1:9" x14ac:dyDescent="0.2">
      <c r="A79" s="10"/>
      <c r="B79" s="10"/>
      <c r="C79" s="10"/>
      <c r="D79" s="10"/>
      <c r="E79" s="10"/>
      <c r="F79" s="10"/>
    </row>
    <row r="80" spans="1:9" x14ac:dyDescent="0.2">
      <c r="A80" s="11" t="s">
        <v>35</v>
      </c>
      <c r="B80" s="10"/>
      <c r="C80" s="10"/>
      <c r="D80" s="10"/>
      <c r="E80" s="11">
        <v>32565.707791199999</v>
      </c>
      <c r="F80" s="11">
        <v>5.3154407567049757</v>
      </c>
    </row>
    <row r="81" spans="1:6" x14ac:dyDescent="0.2">
      <c r="A81" s="10"/>
      <c r="B81" s="10"/>
      <c r="C81" s="10"/>
      <c r="D81" s="10"/>
      <c r="E81" s="10"/>
      <c r="F81" s="10"/>
    </row>
    <row r="82" spans="1:6" x14ac:dyDescent="0.2">
      <c r="A82" s="13" t="s">
        <v>36</v>
      </c>
      <c r="B82" s="7"/>
      <c r="C82" s="7"/>
      <c r="D82" s="7"/>
      <c r="E82" s="13">
        <f>E78+E80</f>
        <v>612662.41656670021</v>
      </c>
      <c r="F82" s="13">
        <f>F78+F80</f>
        <v>99.999999999999972</v>
      </c>
    </row>
    <row r="84" spans="1:6" x14ac:dyDescent="0.2">
      <c r="A84" s="17" t="s">
        <v>38</v>
      </c>
    </row>
    <row r="85" spans="1:6" x14ac:dyDescent="0.2">
      <c r="A85" s="17" t="s">
        <v>39</v>
      </c>
    </row>
    <row r="86" spans="1:6" x14ac:dyDescent="0.2">
      <c r="A86" s="17" t="s">
        <v>40</v>
      </c>
    </row>
    <row r="87" spans="1:6" x14ac:dyDescent="0.2">
      <c r="A87" s="2" t="s">
        <v>710</v>
      </c>
      <c r="B87" s="14">
        <v>68.451099999999997</v>
      </c>
    </row>
    <row r="88" spans="1:6" x14ac:dyDescent="0.2">
      <c r="A88" s="2" t="s">
        <v>709</v>
      </c>
      <c r="B88" s="14">
        <v>1058.9554000000001</v>
      </c>
    </row>
    <row r="89" spans="1:6" x14ac:dyDescent="0.2">
      <c r="A89" s="2" t="s">
        <v>706</v>
      </c>
      <c r="B89" s="14">
        <v>63.452199999999998</v>
      </c>
    </row>
    <row r="90" spans="1:6" x14ac:dyDescent="0.2">
      <c r="A90" s="2" t="s">
        <v>705</v>
      </c>
      <c r="B90" s="14">
        <v>1001.6558</v>
      </c>
    </row>
    <row r="92" spans="1:6" x14ac:dyDescent="0.2">
      <c r="A92" s="17" t="s">
        <v>41</v>
      </c>
    </row>
    <row r="93" spans="1:6" x14ac:dyDescent="0.2">
      <c r="A93" s="2" t="s">
        <v>710</v>
      </c>
      <c r="B93" s="14">
        <v>60.469200000000001</v>
      </c>
    </row>
    <row r="94" spans="1:6" x14ac:dyDescent="0.2">
      <c r="A94" s="2" t="s">
        <v>709</v>
      </c>
      <c r="B94" s="14">
        <v>935.47820000000002</v>
      </c>
    </row>
    <row r="95" spans="1:6" x14ac:dyDescent="0.2">
      <c r="A95" s="2" t="s">
        <v>706</v>
      </c>
      <c r="B95" s="14">
        <v>55.771599999999999</v>
      </c>
    </row>
    <row r="96" spans="1:6" x14ac:dyDescent="0.2">
      <c r="A96" s="2" t="s">
        <v>705</v>
      </c>
      <c r="B96" s="14">
        <v>880.40509999999995</v>
      </c>
    </row>
    <row r="98" spans="1:2" x14ac:dyDescent="0.2">
      <c r="A98" s="17" t="s">
        <v>46</v>
      </c>
      <c r="B98" s="21" t="s">
        <v>47</v>
      </c>
    </row>
    <row r="100" spans="1:2" x14ac:dyDescent="0.2">
      <c r="A100" s="17" t="s">
        <v>1342</v>
      </c>
      <c r="B100" s="20">
        <v>0.14565282230917928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showGridLines="0" workbookViewId="0">
      <selection sqref="A1:F1"/>
    </sheetView>
  </sheetViews>
  <sheetFormatPr defaultRowHeight="11.25" x14ac:dyDescent="0.2"/>
  <cols>
    <col min="1" max="1" width="49.140625" style="2" customWidth="1"/>
    <col min="2" max="2" width="34" style="2" bestFit="1" customWidth="1"/>
    <col min="3" max="3" width="26" style="2" bestFit="1" customWidth="1"/>
    <col min="4" max="4" width="11.140625" style="2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51" t="s">
        <v>1577</v>
      </c>
      <c r="B1" s="51"/>
      <c r="C1" s="51"/>
      <c r="D1" s="51"/>
      <c r="E1" s="51"/>
      <c r="F1" s="51"/>
    </row>
    <row r="3" spans="1:6" s="1" customFormat="1" x14ac:dyDescent="0.2">
      <c r="A3" s="5" t="s">
        <v>0</v>
      </c>
      <c r="B3" s="5" t="s">
        <v>1</v>
      </c>
      <c r="C3" s="5" t="s">
        <v>1292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270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271</v>
      </c>
      <c r="B8" s="10" t="s">
        <v>272</v>
      </c>
      <c r="C8" s="10" t="s">
        <v>273</v>
      </c>
      <c r="D8" s="27">
        <v>301393</v>
      </c>
      <c r="E8" s="10">
        <v>5761.8806775000003</v>
      </c>
      <c r="F8" s="10">
        <v>10.152912075331587</v>
      </c>
    </row>
    <row r="9" spans="1:6" x14ac:dyDescent="0.2">
      <c r="A9" s="10" t="s">
        <v>274</v>
      </c>
      <c r="B9" s="10" t="s">
        <v>275</v>
      </c>
      <c r="C9" s="10" t="s">
        <v>273</v>
      </c>
      <c r="D9" s="27">
        <v>602107</v>
      </c>
      <c r="E9" s="10">
        <v>3506.6711679999999</v>
      </c>
      <c r="F9" s="10">
        <v>6.1790457037461479</v>
      </c>
    </row>
    <row r="10" spans="1:6" x14ac:dyDescent="0.2">
      <c r="A10" s="10" t="s">
        <v>276</v>
      </c>
      <c r="B10" s="10" t="s">
        <v>277</v>
      </c>
      <c r="C10" s="10" t="s">
        <v>278</v>
      </c>
      <c r="D10" s="27">
        <v>405492</v>
      </c>
      <c r="E10" s="10">
        <v>2783.2970879999998</v>
      </c>
      <c r="F10" s="10">
        <v>4.9044005240058945</v>
      </c>
    </row>
    <row r="11" spans="1:6" x14ac:dyDescent="0.2">
      <c r="A11" s="10" t="s">
        <v>282</v>
      </c>
      <c r="B11" s="10" t="s">
        <v>283</v>
      </c>
      <c r="C11" s="10" t="s">
        <v>284</v>
      </c>
      <c r="D11" s="27">
        <v>343240</v>
      </c>
      <c r="E11" s="10">
        <v>2629.0467800000001</v>
      </c>
      <c r="F11" s="10">
        <v>4.6325986762459515</v>
      </c>
    </row>
    <row r="12" spans="1:6" x14ac:dyDescent="0.2">
      <c r="A12" s="10" t="s">
        <v>313</v>
      </c>
      <c r="B12" s="10" t="s">
        <v>314</v>
      </c>
      <c r="C12" s="10" t="s">
        <v>273</v>
      </c>
      <c r="D12" s="27">
        <v>902639</v>
      </c>
      <c r="E12" s="10">
        <v>2540.0261460000002</v>
      </c>
      <c r="F12" s="10">
        <v>4.4757369291046647</v>
      </c>
    </row>
    <row r="13" spans="1:6" x14ac:dyDescent="0.2">
      <c r="A13" s="10" t="s">
        <v>299</v>
      </c>
      <c r="B13" s="10" t="s">
        <v>300</v>
      </c>
      <c r="C13" s="10" t="s">
        <v>301</v>
      </c>
      <c r="D13" s="27">
        <v>98278</v>
      </c>
      <c r="E13" s="10">
        <v>2498.669011</v>
      </c>
      <c r="F13" s="10">
        <v>4.4028622239789055</v>
      </c>
    </row>
    <row r="14" spans="1:6" x14ac:dyDescent="0.2">
      <c r="A14" s="10" t="s">
        <v>335</v>
      </c>
      <c r="B14" s="10" t="s">
        <v>336</v>
      </c>
      <c r="C14" s="10" t="s">
        <v>273</v>
      </c>
      <c r="D14" s="27">
        <v>643546</v>
      </c>
      <c r="E14" s="10">
        <v>2284.5882999999999</v>
      </c>
      <c r="F14" s="10">
        <v>4.0256342393218993</v>
      </c>
    </row>
    <row r="15" spans="1:6" x14ac:dyDescent="0.2">
      <c r="A15" s="10" t="s">
        <v>285</v>
      </c>
      <c r="B15" s="10" t="s">
        <v>286</v>
      </c>
      <c r="C15" s="10" t="s">
        <v>273</v>
      </c>
      <c r="D15" s="27">
        <v>197693</v>
      </c>
      <c r="E15" s="10">
        <v>2212.4812095000002</v>
      </c>
      <c r="F15" s="10">
        <v>3.8985755599026435</v>
      </c>
    </row>
    <row r="16" spans="1:6" x14ac:dyDescent="0.2">
      <c r="A16" s="10" t="s">
        <v>1522</v>
      </c>
      <c r="B16" s="10" t="s">
        <v>1523</v>
      </c>
      <c r="C16" s="10" t="s">
        <v>304</v>
      </c>
      <c r="D16" s="27">
        <v>31413</v>
      </c>
      <c r="E16" s="10">
        <v>2199.5539665000001</v>
      </c>
      <c r="F16" s="10">
        <v>3.8757966845836926</v>
      </c>
    </row>
    <row r="17" spans="1:6" x14ac:dyDescent="0.2">
      <c r="A17" s="10" t="s">
        <v>1374</v>
      </c>
      <c r="B17" s="10" t="s">
        <v>1375</v>
      </c>
      <c r="C17" s="10" t="s">
        <v>278</v>
      </c>
      <c r="D17" s="27">
        <v>126574</v>
      </c>
      <c r="E17" s="10">
        <v>1998.5401730000001</v>
      </c>
      <c r="F17" s="10">
        <v>3.521593693309693</v>
      </c>
    </row>
    <row r="18" spans="1:6" x14ac:dyDescent="0.2">
      <c r="A18" s="10" t="s">
        <v>293</v>
      </c>
      <c r="B18" s="10" t="s">
        <v>294</v>
      </c>
      <c r="C18" s="10" t="s">
        <v>295</v>
      </c>
      <c r="D18" s="27">
        <v>203574</v>
      </c>
      <c r="E18" s="10">
        <v>1696.891077</v>
      </c>
      <c r="F18" s="10">
        <v>2.9900629448076108</v>
      </c>
    </row>
    <row r="19" spans="1:6" x14ac:dyDescent="0.2">
      <c r="A19" s="10" t="s">
        <v>1578</v>
      </c>
      <c r="B19" s="10" t="s">
        <v>1579</v>
      </c>
      <c r="C19" s="10" t="s">
        <v>307</v>
      </c>
      <c r="D19" s="27">
        <v>116490</v>
      </c>
      <c r="E19" s="10">
        <v>1511.45775</v>
      </c>
      <c r="F19" s="10">
        <v>2.6633140289164747</v>
      </c>
    </row>
    <row r="20" spans="1:6" x14ac:dyDescent="0.2">
      <c r="A20" s="10" t="s">
        <v>1469</v>
      </c>
      <c r="B20" s="10" t="s">
        <v>1470</v>
      </c>
      <c r="C20" s="10" t="s">
        <v>307</v>
      </c>
      <c r="D20" s="27">
        <v>1262673</v>
      </c>
      <c r="E20" s="10">
        <v>1436.9218739999999</v>
      </c>
      <c r="F20" s="10">
        <v>2.5319756278209899</v>
      </c>
    </row>
    <row r="21" spans="1:6" x14ac:dyDescent="0.2">
      <c r="A21" s="10" t="s">
        <v>318</v>
      </c>
      <c r="B21" s="10" t="s">
        <v>319</v>
      </c>
      <c r="C21" s="10" t="s">
        <v>301</v>
      </c>
      <c r="D21" s="27">
        <v>387005</v>
      </c>
      <c r="E21" s="10">
        <v>1393.4115025000001</v>
      </c>
      <c r="F21" s="10">
        <v>2.4553067412316576</v>
      </c>
    </row>
    <row r="22" spans="1:6" x14ac:dyDescent="0.2">
      <c r="A22" s="10" t="s">
        <v>1308</v>
      </c>
      <c r="B22" s="10" t="s">
        <v>1309</v>
      </c>
      <c r="C22" s="10" t="s">
        <v>388</v>
      </c>
      <c r="D22" s="27">
        <v>1247117</v>
      </c>
      <c r="E22" s="10">
        <v>1343.7685675</v>
      </c>
      <c r="F22" s="10">
        <v>2.3678317686615751</v>
      </c>
    </row>
    <row r="23" spans="1:6" x14ac:dyDescent="0.2">
      <c r="A23" s="10" t="s">
        <v>374</v>
      </c>
      <c r="B23" s="10" t="s">
        <v>375</v>
      </c>
      <c r="C23" s="10" t="s">
        <v>376</v>
      </c>
      <c r="D23" s="27">
        <v>233087</v>
      </c>
      <c r="E23" s="10">
        <v>1290.9523495000001</v>
      </c>
      <c r="F23" s="10">
        <v>2.2747652080159266</v>
      </c>
    </row>
    <row r="24" spans="1:6" x14ac:dyDescent="0.2">
      <c r="A24" s="10" t="s">
        <v>1540</v>
      </c>
      <c r="B24" s="10" t="s">
        <v>1541</v>
      </c>
      <c r="C24" s="10" t="s">
        <v>281</v>
      </c>
      <c r="D24" s="27">
        <v>183307</v>
      </c>
      <c r="E24" s="10">
        <v>1273.8919965</v>
      </c>
      <c r="F24" s="10">
        <v>2.2447034497675284</v>
      </c>
    </row>
    <row r="25" spans="1:6" x14ac:dyDescent="0.2">
      <c r="A25" s="10" t="s">
        <v>315</v>
      </c>
      <c r="B25" s="10" t="s">
        <v>316</v>
      </c>
      <c r="C25" s="10" t="s">
        <v>317</v>
      </c>
      <c r="D25" s="27">
        <v>454688</v>
      </c>
      <c r="E25" s="10">
        <v>1250.8466880000001</v>
      </c>
      <c r="F25" s="10">
        <v>2.2040957030880342</v>
      </c>
    </row>
    <row r="26" spans="1:6" x14ac:dyDescent="0.2">
      <c r="A26" s="10" t="s">
        <v>311</v>
      </c>
      <c r="B26" s="10" t="s">
        <v>312</v>
      </c>
      <c r="C26" s="10" t="s">
        <v>304</v>
      </c>
      <c r="D26" s="27">
        <v>101394</v>
      </c>
      <c r="E26" s="10">
        <v>1247.551776</v>
      </c>
      <c r="F26" s="10">
        <v>2.1982897946174567</v>
      </c>
    </row>
    <row r="27" spans="1:6" x14ac:dyDescent="0.2">
      <c r="A27" s="10" t="s">
        <v>379</v>
      </c>
      <c r="B27" s="10" t="s">
        <v>380</v>
      </c>
      <c r="C27" s="10" t="s">
        <v>317</v>
      </c>
      <c r="D27" s="27">
        <v>551423</v>
      </c>
      <c r="E27" s="10">
        <v>1236.0146545</v>
      </c>
      <c r="F27" s="10">
        <v>2.177960428782213</v>
      </c>
    </row>
    <row r="28" spans="1:6" x14ac:dyDescent="0.2">
      <c r="A28" s="10" t="s">
        <v>1362</v>
      </c>
      <c r="B28" s="10" t="s">
        <v>1363</v>
      </c>
      <c r="C28" s="10" t="s">
        <v>278</v>
      </c>
      <c r="D28" s="27">
        <v>114846</v>
      </c>
      <c r="E28" s="10">
        <v>1212.314376</v>
      </c>
      <c r="F28" s="10">
        <v>2.1361985705904925</v>
      </c>
    </row>
    <row r="29" spans="1:6" x14ac:dyDescent="0.2">
      <c r="A29" s="10" t="s">
        <v>389</v>
      </c>
      <c r="B29" s="10" t="s">
        <v>390</v>
      </c>
      <c r="C29" s="10" t="s">
        <v>284</v>
      </c>
      <c r="D29" s="27">
        <v>45848</v>
      </c>
      <c r="E29" s="10">
        <v>1189.159576</v>
      </c>
      <c r="F29" s="10">
        <v>2.0953978907985795</v>
      </c>
    </row>
    <row r="30" spans="1:6" x14ac:dyDescent="0.2">
      <c r="A30" s="10" t="s">
        <v>749</v>
      </c>
      <c r="B30" s="10" t="s">
        <v>748</v>
      </c>
      <c r="C30" s="10" t="s">
        <v>273</v>
      </c>
      <c r="D30" s="27">
        <v>631101</v>
      </c>
      <c r="E30" s="10">
        <v>1187.100981</v>
      </c>
      <c r="F30" s="10">
        <v>2.0917704755146542</v>
      </c>
    </row>
    <row r="31" spans="1:6" x14ac:dyDescent="0.2">
      <c r="A31" s="10" t="s">
        <v>366</v>
      </c>
      <c r="B31" s="10" t="s">
        <v>367</v>
      </c>
      <c r="C31" s="10" t="s">
        <v>317</v>
      </c>
      <c r="D31" s="27">
        <v>772456</v>
      </c>
      <c r="E31" s="10">
        <v>1069.465332</v>
      </c>
      <c r="F31" s="10">
        <v>1.8844866964726041</v>
      </c>
    </row>
    <row r="32" spans="1:6" x14ac:dyDescent="0.2">
      <c r="A32" s="10" t="s">
        <v>343</v>
      </c>
      <c r="B32" s="10" t="s">
        <v>344</v>
      </c>
      <c r="C32" s="10" t="s">
        <v>345</v>
      </c>
      <c r="D32" s="27">
        <v>395918</v>
      </c>
      <c r="E32" s="10">
        <v>1053.7357569999999</v>
      </c>
      <c r="F32" s="10">
        <v>1.8567698795345229</v>
      </c>
    </row>
    <row r="33" spans="1:6" x14ac:dyDescent="0.2">
      <c r="A33" s="10" t="s">
        <v>1411</v>
      </c>
      <c r="B33" s="10" t="s">
        <v>1412</v>
      </c>
      <c r="C33" s="10" t="s">
        <v>388</v>
      </c>
      <c r="D33" s="27">
        <v>248911</v>
      </c>
      <c r="E33" s="10">
        <v>921.09515550000003</v>
      </c>
      <c r="F33" s="10">
        <v>1.6230461285538094</v>
      </c>
    </row>
    <row r="34" spans="1:6" x14ac:dyDescent="0.2">
      <c r="A34" s="10" t="s">
        <v>1306</v>
      </c>
      <c r="B34" s="10" t="s">
        <v>1307</v>
      </c>
      <c r="C34" s="10" t="s">
        <v>295</v>
      </c>
      <c r="D34" s="27">
        <v>136430</v>
      </c>
      <c r="E34" s="10">
        <v>917.69639500000005</v>
      </c>
      <c r="F34" s="10">
        <v>1.6170572304052659</v>
      </c>
    </row>
    <row r="35" spans="1:6" x14ac:dyDescent="0.2">
      <c r="A35" s="10" t="s">
        <v>747</v>
      </c>
      <c r="B35" s="10" t="s">
        <v>746</v>
      </c>
      <c r="C35" s="10" t="s">
        <v>292</v>
      </c>
      <c r="D35" s="27">
        <v>2253145</v>
      </c>
      <c r="E35" s="10">
        <v>870.84054249999997</v>
      </c>
      <c r="F35" s="10">
        <v>1.5344933285693783</v>
      </c>
    </row>
    <row r="36" spans="1:6" x14ac:dyDescent="0.2">
      <c r="A36" s="10" t="s">
        <v>339</v>
      </c>
      <c r="B36" s="10" t="s">
        <v>340</v>
      </c>
      <c r="C36" s="10" t="s">
        <v>284</v>
      </c>
      <c r="D36" s="27">
        <v>484457</v>
      </c>
      <c r="E36" s="10">
        <v>867.66248700000006</v>
      </c>
      <c r="F36" s="10">
        <v>1.5288933309526238</v>
      </c>
    </row>
    <row r="37" spans="1:6" x14ac:dyDescent="0.2">
      <c r="A37" s="10" t="s">
        <v>1567</v>
      </c>
      <c r="B37" s="10" t="s">
        <v>1568</v>
      </c>
      <c r="C37" s="10" t="s">
        <v>388</v>
      </c>
      <c r="D37" s="27">
        <v>593597</v>
      </c>
      <c r="E37" s="10">
        <v>593.30020149999996</v>
      </c>
      <c r="F37" s="10">
        <v>1.0454442077616268</v>
      </c>
    </row>
    <row r="38" spans="1:6" ht="22.5" x14ac:dyDescent="0.2">
      <c r="A38" s="10" t="s">
        <v>1580</v>
      </c>
      <c r="B38" s="10" t="s">
        <v>1581</v>
      </c>
      <c r="C38" s="28" t="s">
        <v>723</v>
      </c>
      <c r="D38" s="27">
        <v>355016</v>
      </c>
      <c r="E38" s="10">
        <v>574.77090399999997</v>
      </c>
      <c r="F38" s="10">
        <v>1.012794047360043</v>
      </c>
    </row>
    <row r="39" spans="1:6" x14ac:dyDescent="0.2">
      <c r="A39" s="10" t="s">
        <v>1557</v>
      </c>
      <c r="B39" s="10" t="s">
        <v>1558</v>
      </c>
      <c r="C39" s="10" t="s">
        <v>385</v>
      </c>
      <c r="D39" s="27">
        <v>163212</v>
      </c>
      <c r="E39" s="10">
        <v>559.73555399999998</v>
      </c>
      <c r="F39" s="10">
        <v>0.98630051250293627</v>
      </c>
    </row>
    <row r="40" spans="1:6" x14ac:dyDescent="0.2">
      <c r="A40" s="10" t="s">
        <v>1582</v>
      </c>
      <c r="B40" s="10" t="s">
        <v>1583</v>
      </c>
      <c r="C40" s="10" t="s">
        <v>1329</v>
      </c>
      <c r="D40" s="27">
        <v>580358</v>
      </c>
      <c r="E40" s="10">
        <v>421.630087</v>
      </c>
      <c r="F40" s="10">
        <v>0.74294721484631221</v>
      </c>
    </row>
    <row r="41" spans="1:6" x14ac:dyDescent="0.2">
      <c r="A41" s="10" t="s">
        <v>1584</v>
      </c>
      <c r="B41" s="10" t="s">
        <v>1585</v>
      </c>
      <c r="C41" s="10" t="s">
        <v>388</v>
      </c>
      <c r="D41" s="27">
        <v>13800</v>
      </c>
      <c r="E41" s="10">
        <v>271.49430000000001</v>
      </c>
      <c r="F41" s="10">
        <v>0.47839549465465242</v>
      </c>
    </row>
    <row r="42" spans="1:6" x14ac:dyDescent="0.2">
      <c r="A42" s="11" t="s">
        <v>28</v>
      </c>
      <c r="B42" s="10"/>
      <c r="C42" s="10"/>
      <c r="D42" s="27"/>
      <c r="E42" s="11">
        <f>SUM(E8:E41)</f>
        <v>53806.464403500009</v>
      </c>
      <c r="F42" s="11">
        <f>SUM(F8:F41)</f>
        <v>94.811457013758059</v>
      </c>
    </row>
    <row r="43" spans="1:6" x14ac:dyDescent="0.2">
      <c r="A43" s="10"/>
      <c r="B43" s="10"/>
      <c r="C43" s="10"/>
      <c r="D43" s="27"/>
      <c r="E43" s="10"/>
      <c r="F43" s="10"/>
    </row>
    <row r="44" spans="1:6" x14ac:dyDescent="0.2">
      <c r="A44" s="11" t="s">
        <v>1368</v>
      </c>
      <c r="B44" s="10"/>
      <c r="C44" s="10"/>
      <c r="D44" s="27"/>
      <c r="E44" s="10"/>
      <c r="F44" s="10"/>
    </row>
    <row r="45" spans="1:6" x14ac:dyDescent="0.2">
      <c r="A45" s="10" t="s">
        <v>1571</v>
      </c>
      <c r="B45" s="10" t="s">
        <v>1572</v>
      </c>
      <c r="C45" s="10" t="s">
        <v>331</v>
      </c>
      <c r="D45" s="27">
        <v>109984</v>
      </c>
      <c r="E45" s="10">
        <v>165.36094399999999</v>
      </c>
      <c r="F45" s="10">
        <v>0.29137971073956348</v>
      </c>
    </row>
    <row r="46" spans="1:6" x14ac:dyDescent="0.2">
      <c r="A46" s="10" t="s">
        <v>1573</v>
      </c>
      <c r="B46" s="10" t="s">
        <v>1574</v>
      </c>
      <c r="C46" s="10" t="s">
        <v>278</v>
      </c>
      <c r="D46" s="27">
        <v>36661</v>
      </c>
      <c r="E46" s="10">
        <v>110.239627</v>
      </c>
      <c r="F46" s="10">
        <v>0.19425137429850048</v>
      </c>
    </row>
    <row r="47" spans="1:6" x14ac:dyDescent="0.2">
      <c r="A47" s="10" t="s">
        <v>401</v>
      </c>
      <c r="B47" s="10" t="s">
        <v>402</v>
      </c>
      <c r="C47" s="10" t="s">
        <v>388</v>
      </c>
      <c r="D47" s="27">
        <v>98000</v>
      </c>
      <c r="E47" s="10">
        <v>9.7999999999999997E-3</v>
      </c>
      <c r="F47" s="10">
        <v>1.7268413545387856E-5</v>
      </c>
    </row>
    <row r="48" spans="1:6" x14ac:dyDescent="0.2">
      <c r="A48" s="10" t="s">
        <v>1369</v>
      </c>
      <c r="B48" s="10" t="s">
        <v>1370</v>
      </c>
      <c r="C48" s="10" t="s">
        <v>388</v>
      </c>
      <c r="D48" s="27">
        <v>44170</v>
      </c>
      <c r="E48" s="10">
        <v>4.4169999999999999E-3</v>
      </c>
      <c r="F48" s="10">
        <v>7.7831206765283843E-6</v>
      </c>
    </row>
    <row r="49" spans="1:6" x14ac:dyDescent="0.2">
      <c r="A49" s="10" t="s">
        <v>401</v>
      </c>
      <c r="B49" s="10" t="s">
        <v>1586</v>
      </c>
      <c r="C49" s="10" t="s">
        <v>278</v>
      </c>
      <c r="D49" s="27">
        <v>23815</v>
      </c>
      <c r="E49" s="10">
        <v>2.3814999999999999E-3</v>
      </c>
      <c r="F49" s="10">
        <v>4.1964006998307321E-6</v>
      </c>
    </row>
    <row r="50" spans="1:6" x14ac:dyDescent="0.2">
      <c r="A50" s="10"/>
      <c r="B50" s="10" t="s">
        <v>1389</v>
      </c>
      <c r="C50" s="10" t="s">
        <v>278</v>
      </c>
      <c r="D50" s="27">
        <v>489000</v>
      </c>
      <c r="E50" s="10">
        <v>4.8899999999999999E-2</v>
      </c>
      <c r="F50" s="10">
        <v>8.6165859425455714E-5</v>
      </c>
    </row>
    <row r="51" spans="1:6" x14ac:dyDescent="0.2">
      <c r="A51" s="11" t="s">
        <v>28</v>
      </c>
      <c r="B51" s="10"/>
      <c r="C51" s="10"/>
      <c r="D51" s="10"/>
      <c r="E51" s="11">
        <f>SUM(E45:E50)</f>
        <v>275.66606949999999</v>
      </c>
      <c r="F51" s="11">
        <f>SUM(F45:F50)</f>
        <v>0.48574649883241111</v>
      </c>
    </row>
    <row r="52" spans="1:6" x14ac:dyDescent="0.2">
      <c r="A52" s="10"/>
      <c r="B52" s="10"/>
      <c r="C52" s="10"/>
      <c r="D52" s="10"/>
      <c r="E52" s="10"/>
      <c r="F52" s="10"/>
    </row>
    <row r="53" spans="1:6" x14ac:dyDescent="0.2">
      <c r="A53" s="11" t="s">
        <v>28</v>
      </c>
      <c r="B53" s="10"/>
      <c r="C53" s="10"/>
      <c r="D53" s="10"/>
      <c r="E53" s="11">
        <f>E42+E51</f>
        <v>54082.130473000012</v>
      </c>
      <c r="F53" s="11">
        <f>F42+F51</f>
        <v>95.297203512590471</v>
      </c>
    </row>
    <row r="54" spans="1:6" x14ac:dyDescent="0.2">
      <c r="A54" s="10"/>
      <c r="B54" s="10"/>
      <c r="C54" s="10"/>
      <c r="D54" s="10"/>
      <c r="E54" s="10"/>
      <c r="F54" s="10"/>
    </row>
    <row r="55" spans="1:6" x14ac:dyDescent="0.2">
      <c r="A55" s="11" t="s">
        <v>35</v>
      </c>
      <c r="B55" s="10"/>
      <c r="C55" s="10"/>
      <c r="D55" s="10"/>
      <c r="E55" s="11">
        <v>2668.8847504999999</v>
      </c>
      <c r="F55" s="11">
        <v>4.7</v>
      </c>
    </row>
    <row r="56" spans="1:6" x14ac:dyDescent="0.2">
      <c r="A56" s="10"/>
      <c r="B56" s="10"/>
      <c r="C56" s="10"/>
      <c r="D56" s="10"/>
      <c r="E56" s="10"/>
      <c r="F56" s="10"/>
    </row>
    <row r="57" spans="1:6" x14ac:dyDescent="0.2">
      <c r="A57" s="13" t="s">
        <v>36</v>
      </c>
      <c r="B57" s="7"/>
      <c r="C57" s="7"/>
      <c r="D57" s="7"/>
      <c r="E57" s="13">
        <f>E53+E55</f>
        <v>56751.015223500013</v>
      </c>
      <c r="F57" s="13">
        <f>F53+F55</f>
        <v>99.997203512590474</v>
      </c>
    </row>
    <row r="59" spans="1:6" x14ac:dyDescent="0.2">
      <c r="A59" s="17" t="s">
        <v>38</v>
      </c>
    </row>
    <row r="60" spans="1:6" x14ac:dyDescent="0.2">
      <c r="A60" s="17" t="s">
        <v>39</v>
      </c>
    </row>
    <row r="61" spans="1:6" x14ac:dyDescent="0.2">
      <c r="A61" s="17" t="s">
        <v>40</v>
      </c>
    </row>
    <row r="62" spans="1:6" x14ac:dyDescent="0.2">
      <c r="A62" s="2" t="s">
        <v>710</v>
      </c>
      <c r="B62" s="14">
        <v>21.893799999999999</v>
      </c>
    </row>
    <row r="63" spans="1:6" x14ac:dyDescent="0.2">
      <c r="A63" s="2" t="s">
        <v>709</v>
      </c>
      <c r="B63" s="14">
        <v>77.790499999999994</v>
      </c>
    </row>
    <row r="64" spans="1:6" x14ac:dyDescent="0.2">
      <c r="A64" s="2" t="s">
        <v>706</v>
      </c>
      <c r="B64" s="14">
        <v>21.026800000000001</v>
      </c>
    </row>
    <row r="65" spans="1:2" x14ac:dyDescent="0.2">
      <c r="A65" s="2" t="s">
        <v>705</v>
      </c>
      <c r="B65" s="14">
        <v>75.174300000000002</v>
      </c>
    </row>
    <row r="67" spans="1:2" x14ac:dyDescent="0.2">
      <c r="A67" s="17" t="s">
        <v>41</v>
      </c>
    </row>
    <row r="68" spans="1:2" x14ac:dyDescent="0.2">
      <c r="A68" s="2" t="s">
        <v>710</v>
      </c>
      <c r="B68" s="14">
        <v>19.6266</v>
      </c>
    </row>
    <row r="69" spans="1:2" x14ac:dyDescent="0.2">
      <c r="A69" s="2" t="s">
        <v>709</v>
      </c>
      <c r="B69" s="14">
        <v>69.740399999999994</v>
      </c>
    </row>
    <row r="70" spans="1:2" x14ac:dyDescent="0.2">
      <c r="A70" s="2" t="s">
        <v>706</v>
      </c>
      <c r="B70" s="14">
        <v>18.783200000000001</v>
      </c>
    </row>
    <row r="71" spans="1:2" x14ac:dyDescent="0.2">
      <c r="A71" s="2" t="s">
        <v>705</v>
      </c>
      <c r="B71" s="14">
        <v>67.152699999999996</v>
      </c>
    </row>
    <row r="73" spans="1:2" x14ac:dyDescent="0.2">
      <c r="A73" s="17" t="s">
        <v>46</v>
      </c>
      <c r="B73" s="21" t="s">
        <v>47</v>
      </c>
    </row>
    <row r="75" spans="1:2" x14ac:dyDescent="0.2">
      <c r="A75" s="17" t="s">
        <v>1342</v>
      </c>
      <c r="B75" s="20">
        <v>4.554554174667666E-2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showGridLines="0" workbookViewId="0">
      <selection sqref="A1:F1"/>
    </sheetView>
  </sheetViews>
  <sheetFormatPr defaultRowHeight="11.25" x14ac:dyDescent="0.2"/>
  <cols>
    <col min="1" max="1" width="48.85546875" style="2" customWidth="1"/>
    <col min="2" max="2" width="27" style="2" bestFit="1" customWidth="1"/>
    <col min="3" max="3" width="8.5703125" style="59" bestFit="1" customWidth="1"/>
    <col min="4" max="4" width="23" style="2" bestFit="1" customWidth="1"/>
    <col min="5" max="5" width="13.5703125" style="2" bestFit="1" customWidth="1"/>
    <col min="6" max="16384" width="9.140625" style="3"/>
  </cols>
  <sheetData>
    <row r="1" spans="1:5" x14ac:dyDescent="0.2">
      <c r="A1" s="51" t="s">
        <v>1587</v>
      </c>
      <c r="B1" s="51"/>
      <c r="C1" s="51"/>
      <c r="D1" s="51"/>
      <c r="E1" s="51"/>
    </row>
    <row r="3" spans="1:5" s="1" customFormat="1" x14ac:dyDescent="0.2">
      <c r="A3" s="5" t="s">
        <v>0</v>
      </c>
      <c r="B3" s="5" t="s">
        <v>1</v>
      </c>
      <c r="C3" s="57" t="s">
        <v>3</v>
      </c>
      <c r="D3" s="5" t="s">
        <v>4</v>
      </c>
      <c r="E3" s="5" t="s">
        <v>5</v>
      </c>
    </row>
    <row r="4" spans="1:5" x14ac:dyDescent="0.2">
      <c r="A4" s="7"/>
      <c r="B4" s="7"/>
      <c r="C4" s="58"/>
      <c r="D4" s="7"/>
      <c r="E4" s="7"/>
    </row>
    <row r="5" spans="1:5" x14ac:dyDescent="0.2">
      <c r="A5" s="10"/>
      <c r="B5" s="10"/>
      <c r="C5" s="27"/>
      <c r="D5" s="10"/>
      <c r="E5" s="10"/>
    </row>
    <row r="6" spans="1:5" x14ac:dyDescent="0.2">
      <c r="A6" s="11" t="s">
        <v>1588</v>
      </c>
      <c r="B6" s="10"/>
      <c r="C6" s="27"/>
      <c r="D6" s="10"/>
      <c r="E6" s="10"/>
    </row>
    <row r="7" spans="1:5" x14ac:dyDescent="0.2">
      <c r="A7" s="10" t="s">
        <v>1589</v>
      </c>
      <c r="B7" s="10" t="s">
        <v>1590</v>
      </c>
      <c r="C7" s="27">
        <v>32788.589999999997</v>
      </c>
      <c r="D7" s="10">
        <v>1301.8436669</v>
      </c>
      <c r="E7" s="10">
        <v>40.844950828420302</v>
      </c>
    </row>
    <row r="8" spans="1:5" x14ac:dyDescent="0.2">
      <c r="A8" s="10" t="s">
        <v>1591</v>
      </c>
      <c r="B8" s="10" t="s">
        <v>1592</v>
      </c>
      <c r="C8" s="27">
        <v>242848.64000000001</v>
      </c>
      <c r="D8" s="10">
        <v>1098.6287772999999</v>
      </c>
      <c r="E8" s="10">
        <v>34.469145204170609</v>
      </c>
    </row>
    <row r="9" spans="1:5" x14ac:dyDescent="0.2">
      <c r="A9" s="10" t="s">
        <v>1593</v>
      </c>
      <c r="B9" s="10" t="s">
        <v>1594</v>
      </c>
      <c r="C9" s="27">
        <v>25202</v>
      </c>
      <c r="D9" s="10">
        <v>714.99334099999999</v>
      </c>
      <c r="E9" s="10">
        <v>22.432699561641158</v>
      </c>
    </row>
    <row r="10" spans="1:5" x14ac:dyDescent="0.2">
      <c r="A10" s="11" t="s">
        <v>28</v>
      </c>
      <c r="B10" s="10"/>
      <c r="C10" s="27"/>
      <c r="D10" s="11">
        <f>SUM(D7:D9)</f>
        <v>3115.4657851999996</v>
      </c>
      <c r="E10" s="11">
        <f>SUM(E7:E9)</f>
        <v>97.746795594232069</v>
      </c>
    </row>
    <row r="11" spans="1:5" x14ac:dyDescent="0.2">
      <c r="A11" s="10"/>
      <c r="B11" s="10"/>
      <c r="C11" s="27"/>
      <c r="D11" s="10"/>
      <c r="E11" s="10"/>
    </row>
    <row r="12" spans="1:5" x14ac:dyDescent="0.2">
      <c r="A12" s="11" t="s">
        <v>28</v>
      </c>
      <c r="B12" s="10"/>
      <c r="C12" s="27"/>
      <c r="D12" s="11">
        <f>D10</f>
        <v>3115.4657851999996</v>
      </c>
      <c r="E12" s="11">
        <f>E10</f>
        <v>97.746795594232069</v>
      </c>
    </row>
    <row r="13" spans="1:5" x14ac:dyDescent="0.2">
      <c r="A13" s="10"/>
      <c r="B13" s="10"/>
      <c r="C13" s="27"/>
      <c r="D13" s="10"/>
      <c r="E13" s="10"/>
    </row>
    <row r="14" spans="1:5" x14ac:dyDescent="0.2">
      <c r="A14" s="11" t="s">
        <v>35</v>
      </c>
      <c r="B14" s="10"/>
      <c r="C14" s="27"/>
      <c r="D14" s="11">
        <v>71.815973</v>
      </c>
      <c r="E14" s="11">
        <v>2.2532044057679319</v>
      </c>
    </row>
    <row r="15" spans="1:5" x14ac:dyDescent="0.2">
      <c r="A15" s="10"/>
      <c r="B15" s="10"/>
      <c r="C15" s="27"/>
      <c r="D15" s="10"/>
      <c r="E15" s="10"/>
    </row>
    <row r="16" spans="1:5" x14ac:dyDescent="0.2">
      <c r="A16" s="13" t="s">
        <v>36</v>
      </c>
      <c r="B16" s="7"/>
      <c r="C16" s="58"/>
      <c r="D16" s="13">
        <f>D12+D14</f>
        <v>3187.2817581999998</v>
      </c>
      <c r="E16" s="13">
        <f xml:space="preserve"> ROUND(SUM(E12:E15),2)</f>
        <v>100</v>
      </c>
    </row>
    <row r="18" spans="1:2" x14ac:dyDescent="0.2">
      <c r="A18" s="17" t="s">
        <v>38</v>
      </c>
    </row>
    <row r="19" spans="1:2" x14ac:dyDescent="0.2">
      <c r="A19" s="17" t="s">
        <v>39</v>
      </c>
    </row>
    <row r="20" spans="1:2" x14ac:dyDescent="0.2">
      <c r="A20" s="17" t="s">
        <v>807</v>
      </c>
      <c r="B20" s="21"/>
    </row>
    <row r="21" spans="1:2" x14ac:dyDescent="0.2">
      <c r="A21" s="2" t="s">
        <v>710</v>
      </c>
      <c r="B21" s="15">
        <v>12.848800000000001</v>
      </c>
    </row>
    <row r="22" spans="1:2" x14ac:dyDescent="0.2">
      <c r="A22" s="2" t="s">
        <v>709</v>
      </c>
      <c r="B22" s="15">
        <v>12.848800000000001</v>
      </c>
    </row>
    <row r="23" spans="1:2" x14ac:dyDescent="0.2">
      <c r="A23" s="2" t="s">
        <v>706</v>
      </c>
      <c r="B23" s="15">
        <v>12.1394</v>
      </c>
    </row>
    <row r="24" spans="1:2" x14ac:dyDescent="0.2">
      <c r="A24" s="2" t="s">
        <v>705</v>
      </c>
      <c r="B24" s="15">
        <v>12.1394</v>
      </c>
    </row>
    <row r="26" spans="1:2" x14ac:dyDescent="0.2">
      <c r="A26" s="17" t="s">
        <v>41</v>
      </c>
    </row>
    <row r="27" spans="1:2" x14ac:dyDescent="0.2">
      <c r="A27" s="2" t="s">
        <v>710</v>
      </c>
      <c r="B27" s="14">
        <v>12.635300000000001</v>
      </c>
    </row>
    <row r="28" spans="1:2" x14ac:dyDescent="0.2">
      <c r="A28" s="2" t="s">
        <v>709</v>
      </c>
      <c r="B28" s="14">
        <v>12.635300000000001</v>
      </c>
    </row>
    <row r="29" spans="1:2" x14ac:dyDescent="0.2">
      <c r="A29" s="2" t="s">
        <v>706</v>
      </c>
      <c r="B29" s="14">
        <v>11.878399999999999</v>
      </c>
    </row>
    <row r="30" spans="1:2" x14ac:dyDescent="0.2">
      <c r="A30" s="2" t="s">
        <v>705</v>
      </c>
      <c r="B30" s="14">
        <v>11.878399999999999</v>
      </c>
    </row>
    <row r="32" spans="1:2" x14ac:dyDescent="0.2">
      <c r="A32" s="17" t="s">
        <v>46</v>
      </c>
      <c r="B32" s="21" t="s">
        <v>47</v>
      </c>
    </row>
    <row r="33" spans="1:2" x14ac:dyDescent="0.2">
      <c r="A33" s="17"/>
      <c r="B33" s="21"/>
    </row>
    <row r="34" spans="1:2" x14ac:dyDescent="0.2">
      <c r="A34" s="17" t="s">
        <v>1342</v>
      </c>
      <c r="B34" s="20">
        <v>0.49713985536341931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showGridLines="0" workbookViewId="0">
      <selection sqref="A1:F1"/>
    </sheetView>
  </sheetViews>
  <sheetFormatPr defaultRowHeight="11.25" x14ac:dyDescent="0.2"/>
  <cols>
    <col min="1" max="1" width="49.140625" style="2" customWidth="1"/>
    <col min="2" max="2" width="32.42578125" style="2" bestFit="1" customWidth="1"/>
    <col min="3" max="3" width="26.85546875" style="2" bestFit="1" customWidth="1"/>
    <col min="4" max="4" width="8.5703125" style="59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51" t="s">
        <v>1595</v>
      </c>
      <c r="B1" s="51"/>
      <c r="C1" s="51"/>
      <c r="D1" s="51"/>
      <c r="E1" s="51"/>
      <c r="F1" s="51"/>
    </row>
    <row r="3" spans="1:6" s="1" customFormat="1" x14ac:dyDescent="0.2">
      <c r="A3" s="5" t="s">
        <v>0</v>
      </c>
      <c r="B3" s="5" t="s">
        <v>1</v>
      </c>
      <c r="C3" s="5" t="s">
        <v>1292</v>
      </c>
      <c r="D3" s="57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58"/>
      <c r="E4" s="7"/>
      <c r="F4" s="7"/>
    </row>
    <row r="5" spans="1:6" x14ac:dyDescent="0.2">
      <c r="A5" s="11" t="s">
        <v>270</v>
      </c>
      <c r="B5" s="10"/>
      <c r="C5" s="10"/>
      <c r="D5" s="27"/>
      <c r="E5" s="10"/>
      <c r="F5" s="10"/>
    </row>
    <row r="6" spans="1:6" x14ac:dyDescent="0.2">
      <c r="A6" s="11" t="s">
        <v>7</v>
      </c>
      <c r="B6" s="10"/>
      <c r="C6" s="10"/>
      <c r="D6" s="27"/>
      <c r="E6" s="10"/>
      <c r="F6" s="10"/>
    </row>
    <row r="7" spans="1:6" x14ac:dyDescent="0.2">
      <c r="A7" s="11"/>
      <c r="B7" s="10"/>
      <c r="C7" s="10"/>
      <c r="D7" s="27"/>
      <c r="E7" s="10"/>
      <c r="F7" s="10"/>
    </row>
    <row r="8" spans="1:6" x14ac:dyDescent="0.2">
      <c r="A8" s="10" t="s">
        <v>271</v>
      </c>
      <c r="B8" s="10" t="s">
        <v>272</v>
      </c>
      <c r="C8" s="10" t="s">
        <v>273</v>
      </c>
      <c r="D8" s="27">
        <v>121075</v>
      </c>
      <c r="E8" s="10">
        <v>2314.6513125000001</v>
      </c>
      <c r="F8" s="10">
        <v>9.7813774390180122</v>
      </c>
    </row>
    <row r="9" spans="1:6" x14ac:dyDescent="0.2">
      <c r="A9" s="10" t="s">
        <v>751</v>
      </c>
      <c r="B9" s="10" t="s">
        <v>750</v>
      </c>
      <c r="C9" s="10" t="s">
        <v>317</v>
      </c>
      <c r="D9" s="27">
        <v>193217</v>
      </c>
      <c r="E9" s="10">
        <v>2050.5154124999999</v>
      </c>
      <c r="F9" s="10">
        <v>8.6651778113927946</v>
      </c>
    </row>
    <row r="10" spans="1:6" x14ac:dyDescent="0.2">
      <c r="A10" s="10" t="s">
        <v>722</v>
      </c>
      <c r="B10" s="10" t="s">
        <v>721</v>
      </c>
      <c r="C10" s="10" t="s">
        <v>388</v>
      </c>
      <c r="D10" s="27">
        <v>91770</v>
      </c>
      <c r="E10" s="10">
        <v>1623.640725</v>
      </c>
      <c r="F10" s="10">
        <v>6.8612679027808623</v>
      </c>
    </row>
    <row r="11" spans="1:6" x14ac:dyDescent="0.2">
      <c r="A11" s="10" t="s">
        <v>276</v>
      </c>
      <c r="B11" s="10" t="s">
        <v>277</v>
      </c>
      <c r="C11" s="10" t="s">
        <v>278</v>
      </c>
      <c r="D11" s="27">
        <v>214539</v>
      </c>
      <c r="E11" s="10">
        <v>1472.5956960000001</v>
      </c>
      <c r="F11" s="10">
        <v>6.2229737325282013</v>
      </c>
    </row>
    <row r="12" spans="1:6" x14ac:dyDescent="0.2">
      <c r="A12" s="10" t="s">
        <v>731</v>
      </c>
      <c r="B12" s="10" t="s">
        <v>730</v>
      </c>
      <c r="C12" s="10" t="s">
        <v>304</v>
      </c>
      <c r="D12" s="27">
        <v>483325</v>
      </c>
      <c r="E12" s="10">
        <v>1353.7933250000001</v>
      </c>
      <c r="F12" s="10">
        <v>5.7209323126712546</v>
      </c>
    </row>
    <row r="13" spans="1:6" x14ac:dyDescent="0.2">
      <c r="A13" s="10" t="s">
        <v>335</v>
      </c>
      <c r="B13" s="10" t="s">
        <v>336</v>
      </c>
      <c r="C13" s="10" t="s">
        <v>273</v>
      </c>
      <c r="D13" s="27">
        <v>363218</v>
      </c>
      <c r="E13" s="10">
        <v>1289.4239</v>
      </c>
      <c r="F13" s="10">
        <v>5.4489165502722416</v>
      </c>
    </row>
    <row r="14" spans="1:6" x14ac:dyDescent="0.2">
      <c r="A14" s="10" t="s">
        <v>1372</v>
      </c>
      <c r="B14" s="10" t="s">
        <v>1373</v>
      </c>
      <c r="C14" s="10" t="s">
        <v>278</v>
      </c>
      <c r="D14" s="27">
        <v>60516</v>
      </c>
      <c r="E14" s="10">
        <v>1172.890854</v>
      </c>
      <c r="F14" s="10">
        <v>4.9564649654962523</v>
      </c>
    </row>
    <row r="15" spans="1:6" x14ac:dyDescent="0.2">
      <c r="A15" s="10" t="s">
        <v>1578</v>
      </c>
      <c r="B15" s="10" t="s">
        <v>1579</v>
      </c>
      <c r="C15" s="10" t="s">
        <v>307</v>
      </c>
      <c r="D15" s="27">
        <v>69645</v>
      </c>
      <c r="E15" s="10">
        <v>903.64387499999998</v>
      </c>
      <c r="F15" s="10">
        <v>3.8186666665940039</v>
      </c>
    </row>
    <row r="16" spans="1:6" x14ac:dyDescent="0.2">
      <c r="A16" s="10" t="s">
        <v>285</v>
      </c>
      <c r="B16" s="10" t="s">
        <v>286</v>
      </c>
      <c r="C16" s="10" t="s">
        <v>273</v>
      </c>
      <c r="D16" s="27">
        <v>75348</v>
      </c>
      <c r="E16" s="10">
        <v>843.25714200000004</v>
      </c>
      <c r="F16" s="10">
        <v>3.5634811772754253</v>
      </c>
    </row>
    <row r="17" spans="1:6" x14ac:dyDescent="0.2">
      <c r="A17" s="10" t="s">
        <v>1348</v>
      </c>
      <c r="B17" s="10" t="s">
        <v>1349</v>
      </c>
      <c r="C17" s="10" t="s">
        <v>304</v>
      </c>
      <c r="D17" s="27">
        <v>40324</v>
      </c>
      <c r="E17" s="10">
        <v>653.93430799999999</v>
      </c>
      <c r="F17" s="10">
        <v>2.763430609322524</v>
      </c>
    </row>
    <row r="18" spans="1:6" x14ac:dyDescent="0.2">
      <c r="A18" s="10" t="s">
        <v>313</v>
      </c>
      <c r="B18" s="10" t="s">
        <v>314</v>
      </c>
      <c r="C18" s="10" t="s">
        <v>273</v>
      </c>
      <c r="D18" s="27">
        <v>211594</v>
      </c>
      <c r="E18" s="10">
        <v>595.42551600000002</v>
      </c>
      <c r="F18" s="10">
        <v>2.5161810236236426</v>
      </c>
    </row>
    <row r="19" spans="1:6" x14ac:dyDescent="0.2">
      <c r="A19" s="10" t="s">
        <v>274</v>
      </c>
      <c r="B19" s="10" t="s">
        <v>275</v>
      </c>
      <c r="C19" s="10" t="s">
        <v>273</v>
      </c>
      <c r="D19" s="27">
        <v>100059</v>
      </c>
      <c r="E19" s="10">
        <v>582.74361599999997</v>
      </c>
      <c r="F19" s="10">
        <v>2.462589171635404</v>
      </c>
    </row>
    <row r="20" spans="1:6" x14ac:dyDescent="0.2">
      <c r="A20" s="10" t="s">
        <v>733</v>
      </c>
      <c r="B20" s="10" t="s">
        <v>732</v>
      </c>
      <c r="C20" s="10" t="s">
        <v>284</v>
      </c>
      <c r="D20" s="27">
        <v>7503</v>
      </c>
      <c r="E20" s="10">
        <v>496.42849200000001</v>
      </c>
      <c r="F20" s="10">
        <v>2.097834099465266</v>
      </c>
    </row>
    <row r="21" spans="1:6" x14ac:dyDescent="0.2">
      <c r="A21" s="10" t="s">
        <v>1596</v>
      </c>
      <c r="B21" s="10" t="s">
        <v>1597</v>
      </c>
      <c r="C21" s="10" t="s">
        <v>273</v>
      </c>
      <c r="D21" s="27">
        <v>28837</v>
      </c>
      <c r="E21" s="10">
        <v>410.95608700000003</v>
      </c>
      <c r="F21" s="10">
        <v>1.7366402343631286</v>
      </c>
    </row>
    <row r="22" spans="1:6" x14ac:dyDescent="0.2">
      <c r="A22" s="10" t="s">
        <v>282</v>
      </c>
      <c r="B22" s="10" t="s">
        <v>283</v>
      </c>
      <c r="C22" s="10" t="s">
        <v>284</v>
      </c>
      <c r="D22" s="27">
        <v>52633</v>
      </c>
      <c r="E22" s="10">
        <v>403.14246350000002</v>
      </c>
      <c r="F22" s="10">
        <v>1.7036210058481722</v>
      </c>
    </row>
    <row r="23" spans="1:6" x14ac:dyDescent="0.2">
      <c r="A23" s="10" t="s">
        <v>1598</v>
      </c>
      <c r="B23" s="10" t="s">
        <v>1599</v>
      </c>
      <c r="C23" s="10" t="s">
        <v>301</v>
      </c>
      <c r="D23" s="27">
        <v>62304</v>
      </c>
      <c r="E23" s="10">
        <v>361.51895999999999</v>
      </c>
      <c r="F23" s="10">
        <v>1.5277261763033927</v>
      </c>
    </row>
    <row r="24" spans="1:6" x14ac:dyDescent="0.2">
      <c r="A24" s="10" t="s">
        <v>1362</v>
      </c>
      <c r="B24" s="10" t="s">
        <v>1363</v>
      </c>
      <c r="C24" s="10" t="s">
        <v>278</v>
      </c>
      <c r="D24" s="27">
        <v>31442</v>
      </c>
      <c r="E24" s="10">
        <v>331.90175199999999</v>
      </c>
      <c r="F24" s="10">
        <v>1.4025681930799894</v>
      </c>
    </row>
    <row r="25" spans="1:6" x14ac:dyDescent="0.2">
      <c r="A25" s="10" t="s">
        <v>735</v>
      </c>
      <c r="B25" s="10" t="s">
        <v>734</v>
      </c>
      <c r="C25" s="10" t="s">
        <v>388</v>
      </c>
      <c r="D25" s="27">
        <v>13376</v>
      </c>
      <c r="E25" s="10">
        <v>318.689888</v>
      </c>
      <c r="F25" s="10">
        <v>1.3467367908471426</v>
      </c>
    </row>
    <row r="26" spans="1:6" x14ac:dyDescent="0.2">
      <c r="A26" s="10" t="s">
        <v>311</v>
      </c>
      <c r="B26" s="10" t="s">
        <v>312</v>
      </c>
      <c r="C26" s="10" t="s">
        <v>304</v>
      </c>
      <c r="D26" s="27">
        <v>25449</v>
      </c>
      <c r="E26" s="10">
        <v>313.12449600000002</v>
      </c>
      <c r="F26" s="10">
        <v>1.3232182593715336</v>
      </c>
    </row>
    <row r="27" spans="1:6" x14ac:dyDescent="0.2">
      <c r="A27" s="10" t="s">
        <v>368</v>
      </c>
      <c r="B27" s="10" t="s">
        <v>369</v>
      </c>
      <c r="C27" s="10" t="s">
        <v>281</v>
      </c>
      <c r="D27" s="27">
        <v>176876</v>
      </c>
      <c r="E27" s="10">
        <v>282.38253400000002</v>
      </c>
      <c r="F27" s="10">
        <v>1.1933072304774357</v>
      </c>
    </row>
    <row r="28" spans="1:6" x14ac:dyDescent="0.2">
      <c r="A28" s="10" t="s">
        <v>372</v>
      </c>
      <c r="B28" s="10" t="s">
        <v>373</v>
      </c>
      <c r="C28" s="10" t="s">
        <v>278</v>
      </c>
      <c r="D28" s="27">
        <v>35432</v>
      </c>
      <c r="E28" s="10">
        <v>263.57864799999999</v>
      </c>
      <c r="F28" s="10">
        <v>1.1138447622892529</v>
      </c>
    </row>
    <row r="29" spans="1:6" x14ac:dyDescent="0.2">
      <c r="A29" s="10" t="s">
        <v>1330</v>
      </c>
      <c r="B29" s="10" t="s">
        <v>1331</v>
      </c>
      <c r="C29" s="10" t="s">
        <v>1332</v>
      </c>
      <c r="D29" s="27">
        <v>159374</v>
      </c>
      <c r="E29" s="10">
        <v>244.240655</v>
      </c>
      <c r="F29" s="10">
        <v>1.0321252361452526</v>
      </c>
    </row>
    <row r="30" spans="1:6" x14ac:dyDescent="0.2">
      <c r="A30" s="10" t="s">
        <v>279</v>
      </c>
      <c r="B30" s="10" t="s">
        <v>280</v>
      </c>
      <c r="C30" s="10" t="s">
        <v>281</v>
      </c>
      <c r="D30" s="27">
        <v>129944</v>
      </c>
      <c r="E30" s="10">
        <v>241.63086799999999</v>
      </c>
      <c r="F30" s="10">
        <v>1.0210966585169139</v>
      </c>
    </row>
    <row r="31" spans="1:6" x14ac:dyDescent="0.2">
      <c r="A31" s="10" t="s">
        <v>374</v>
      </c>
      <c r="B31" s="10" t="s">
        <v>375</v>
      </c>
      <c r="C31" s="10" t="s">
        <v>376</v>
      </c>
      <c r="D31" s="27">
        <v>42611</v>
      </c>
      <c r="E31" s="10">
        <v>236.0010235</v>
      </c>
      <c r="F31" s="10">
        <v>0.99730576021612305</v>
      </c>
    </row>
    <row r="32" spans="1:6" x14ac:dyDescent="0.2">
      <c r="A32" s="10" t="s">
        <v>1302</v>
      </c>
      <c r="B32" s="10" t="s">
        <v>1303</v>
      </c>
      <c r="C32" s="10" t="s">
        <v>310</v>
      </c>
      <c r="D32" s="27">
        <v>104920</v>
      </c>
      <c r="E32" s="10">
        <v>221.53858</v>
      </c>
      <c r="F32" s="10">
        <v>0.93618959217818976</v>
      </c>
    </row>
    <row r="33" spans="1:6" x14ac:dyDescent="0.2">
      <c r="A33" s="10" t="s">
        <v>290</v>
      </c>
      <c r="B33" s="10" t="s">
        <v>291</v>
      </c>
      <c r="C33" s="10" t="s">
        <v>292</v>
      </c>
      <c r="D33" s="27">
        <v>74466</v>
      </c>
      <c r="E33" s="10">
        <v>217.70135099999999</v>
      </c>
      <c r="F33" s="10">
        <v>0.91997402443100862</v>
      </c>
    </row>
    <row r="34" spans="1:6" x14ac:dyDescent="0.2">
      <c r="A34" s="10" t="s">
        <v>1600</v>
      </c>
      <c r="B34" s="10" t="s">
        <v>1601</v>
      </c>
      <c r="C34" s="10" t="s">
        <v>278</v>
      </c>
      <c r="D34" s="27">
        <v>63846</v>
      </c>
      <c r="E34" s="10">
        <v>211.45795200000001</v>
      </c>
      <c r="F34" s="10">
        <v>0.8935903346754106</v>
      </c>
    </row>
    <row r="35" spans="1:6" x14ac:dyDescent="0.2">
      <c r="A35" s="10" t="s">
        <v>1602</v>
      </c>
      <c r="B35" s="10" t="s">
        <v>1603</v>
      </c>
      <c r="C35" s="10" t="s">
        <v>295</v>
      </c>
      <c r="D35" s="27">
        <v>5892</v>
      </c>
      <c r="E35" s="10">
        <v>206.18464800000001</v>
      </c>
      <c r="F35" s="10">
        <v>0.8713061243081166</v>
      </c>
    </row>
    <row r="36" spans="1:6" x14ac:dyDescent="0.2">
      <c r="A36" s="10" t="s">
        <v>343</v>
      </c>
      <c r="B36" s="10" t="s">
        <v>344</v>
      </c>
      <c r="C36" s="10" t="s">
        <v>345</v>
      </c>
      <c r="D36" s="27">
        <v>77089</v>
      </c>
      <c r="E36" s="10">
        <v>205.17237349999999</v>
      </c>
      <c r="F36" s="10">
        <v>0.86702840053049091</v>
      </c>
    </row>
    <row r="37" spans="1:6" x14ac:dyDescent="0.2">
      <c r="A37" s="10" t="s">
        <v>1604</v>
      </c>
      <c r="B37" s="10" t="s">
        <v>1605</v>
      </c>
      <c r="C37" s="10" t="s">
        <v>284</v>
      </c>
      <c r="D37" s="27">
        <v>7328</v>
      </c>
      <c r="E37" s="10">
        <v>202.42500799999999</v>
      </c>
      <c r="F37" s="10">
        <v>0.8554184363111238</v>
      </c>
    </row>
    <row r="38" spans="1:6" x14ac:dyDescent="0.2">
      <c r="A38" s="10" t="s">
        <v>1606</v>
      </c>
      <c r="B38" s="10" t="s">
        <v>1607</v>
      </c>
      <c r="C38" s="10" t="s">
        <v>376</v>
      </c>
      <c r="D38" s="27">
        <v>58677</v>
      </c>
      <c r="E38" s="10">
        <v>199.14973800000001</v>
      </c>
      <c r="F38" s="10">
        <v>0.84157762499251088</v>
      </c>
    </row>
    <row r="39" spans="1:6" x14ac:dyDescent="0.2">
      <c r="A39" s="10" t="s">
        <v>389</v>
      </c>
      <c r="B39" s="10" t="s">
        <v>390</v>
      </c>
      <c r="C39" s="10" t="s">
        <v>284</v>
      </c>
      <c r="D39" s="27">
        <v>7678</v>
      </c>
      <c r="E39" s="10">
        <v>199.14428599999999</v>
      </c>
      <c r="F39" s="10">
        <v>0.84155458563901953</v>
      </c>
    </row>
    <row r="40" spans="1:6" x14ac:dyDescent="0.2">
      <c r="A40" s="10" t="s">
        <v>391</v>
      </c>
      <c r="B40" s="10" t="s">
        <v>392</v>
      </c>
      <c r="C40" s="10" t="s">
        <v>393</v>
      </c>
      <c r="D40" s="27">
        <v>23554</v>
      </c>
      <c r="E40" s="10">
        <v>198.937084</v>
      </c>
      <c r="F40" s="10">
        <v>0.84067898033416255</v>
      </c>
    </row>
    <row r="41" spans="1:6" x14ac:dyDescent="0.2">
      <c r="A41" s="10" t="s">
        <v>749</v>
      </c>
      <c r="B41" s="10" t="s">
        <v>748</v>
      </c>
      <c r="C41" s="10" t="s">
        <v>273</v>
      </c>
      <c r="D41" s="27">
        <v>104237</v>
      </c>
      <c r="E41" s="10">
        <v>196.06979699999999</v>
      </c>
      <c r="F41" s="10">
        <v>0.82856224541969381</v>
      </c>
    </row>
    <row r="42" spans="1:6" x14ac:dyDescent="0.2">
      <c r="A42" s="10" t="s">
        <v>720</v>
      </c>
      <c r="B42" s="10" t="s">
        <v>719</v>
      </c>
      <c r="C42" s="10" t="s">
        <v>289</v>
      </c>
      <c r="D42" s="27">
        <v>50919</v>
      </c>
      <c r="E42" s="10">
        <v>190.5643575</v>
      </c>
      <c r="F42" s="10">
        <v>0.8052970644283437</v>
      </c>
    </row>
    <row r="43" spans="1:6" x14ac:dyDescent="0.2">
      <c r="A43" s="10" t="s">
        <v>339</v>
      </c>
      <c r="B43" s="10" t="s">
        <v>340</v>
      </c>
      <c r="C43" s="10" t="s">
        <v>284</v>
      </c>
      <c r="D43" s="27">
        <v>104314</v>
      </c>
      <c r="E43" s="10">
        <v>186.82637399999999</v>
      </c>
      <c r="F43" s="10">
        <v>0.78950089362850462</v>
      </c>
    </row>
    <row r="44" spans="1:6" x14ac:dyDescent="0.2">
      <c r="A44" s="10" t="s">
        <v>293</v>
      </c>
      <c r="B44" s="10" t="s">
        <v>294</v>
      </c>
      <c r="C44" s="10" t="s">
        <v>295</v>
      </c>
      <c r="D44" s="27">
        <v>22272</v>
      </c>
      <c r="E44" s="10">
        <v>185.648256</v>
      </c>
      <c r="F44" s="10">
        <v>0.78452233950958872</v>
      </c>
    </row>
    <row r="45" spans="1:6" x14ac:dyDescent="0.2">
      <c r="A45" s="10" t="s">
        <v>1608</v>
      </c>
      <c r="B45" s="10" t="s">
        <v>1609</v>
      </c>
      <c r="C45" s="10" t="s">
        <v>388</v>
      </c>
      <c r="D45" s="27">
        <v>3414</v>
      </c>
      <c r="E45" s="10">
        <v>184.51475099999999</v>
      </c>
      <c r="F45" s="10">
        <v>0.77973231339457993</v>
      </c>
    </row>
    <row r="46" spans="1:6" x14ac:dyDescent="0.2">
      <c r="A46" s="10" t="s">
        <v>308</v>
      </c>
      <c r="B46" s="10" t="s">
        <v>309</v>
      </c>
      <c r="C46" s="10" t="s">
        <v>310</v>
      </c>
      <c r="D46" s="27">
        <v>82387</v>
      </c>
      <c r="E46" s="10">
        <v>181.58094800000001</v>
      </c>
      <c r="F46" s="10">
        <v>0.76733449160615319</v>
      </c>
    </row>
    <row r="47" spans="1:6" x14ac:dyDescent="0.2">
      <c r="A47" s="10" t="s">
        <v>1610</v>
      </c>
      <c r="B47" s="10" t="s">
        <v>1611</v>
      </c>
      <c r="C47" s="10" t="s">
        <v>301</v>
      </c>
      <c r="D47" s="27">
        <v>28636</v>
      </c>
      <c r="E47" s="10">
        <v>180.19202999999999</v>
      </c>
      <c r="F47" s="10">
        <v>0.7614651275613491</v>
      </c>
    </row>
    <row r="48" spans="1:6" x14ac:dyDescent="0.2">
      <c r="A48" s="10" t="s">
        <v>299</v>
      </c>
      <c r="B48" s="10" t="s">
        <v>300</v>
      </c>
      <c r="C48" s="10" t="s">
        <v>301</v>
      </c>
      <c r="D48" s="27">
        <v>6842</v>
      </c>
      <c r="E48" s="10">
        <v>173.954429</v>
      </c>
      <c r="F48" s="10">
        <v>0.73510593930456669</v>
      </c>
    </row>
    <row r="49" spans="1:6" x14ac:dyDescent="0.2">
      <c r="A49" s="10" t="s">
        <v>1612</v>
      </c>
      <c r="B49" s="10" t="s">
        <v>1613</v>
      </c>
      <c r="C49" s="10" t="s">
        <v>284</v>
      </c>
      <c r="D49" s="27">
        <v>769</v>
      </c>
      <c r="E49" s="10">
        <v>168.13877400000001</v>
      </c>
      <c r="F49" s="10">
        <v>0.71052983304488471</v>
      </c>
    </row>
    <row r="50" spans="1:6" x14ac:dyDescent="0.2">
      <c r="A50" s="10" t="s">
        <v>366</v>
      </c>
      <c r="B50" s="10" t="s">
        <v>367</v>
      </c>
      <c r="C50" s="10" t="s">
        <v>317</v>
      </c>
      <c r="D50" s="27">
        <v>120609</v>
      </c>
      <c r="E50" s="10">
        <v>166.9831605</v>
      </c>
      <c r="F50" s="10">
        <v>0.70564637964692301</v>
      </c>
    </row>
    <row r="51" spans="1:6" x14ac:dyDescent="0.2">
      <c r="A51" s="10" t="s">
        <v>1614</v>
      </c>
      <c r="B51" s="10" t="s">
        <v>1615</v>
      </c>
      <c r="C51" s="10" t="s">
        <v>388</v>
      </c>
      <c r="D51" s="27">
        <v>18788</v>
      </c>
      <c r="E51" s="10">
        <v>156.80464799999999</v>
      </c>
      <c r="F51" s="10">
        <v>0.66263347658346727</v>
      </c>
    </row>
    <row r="52" spans="1:6" x14ac:dyDescent="0.2">
      <c r="A52" s="10" t="s">
        <v>1616</v>
      </c>
      <c r="B52" s="10" t="s">
        <v>1617</v>
      </c>
      <c r="C52" s="10" t="s">
        <v>334</v>
      </c>
      <c r="D52" s="27">
        <v>31446</v>
      </c>
      <c r="E52" s="10">
        <v>141.85290599999999</v>
      </c>
      <c r="F52" s="10">
        <v>0.59944960474799058</v>
      </c>
    </row>
    <row r="53" spans="1:6" x14ac:dyDescent="0.2">
      <c r="A53" s="10" t="s">
        <v>1618</v>
      </c>
      <c r="B53" s="10" t="s">
        <v>1619</v>
      </c>
      <c r="C53" s="10" t="s">
        <v>1329</v>
      </c>
      <c r="D53" s="27">
        <v>44425</v>
      </c>
      <c r="E53" s="10">
        <v>141.6491125</v>
      </c>
      <c r="F53" s="10">
        <v>0.59858840326491902</v>
      </c>
    </row>
    <row r="54" spans="1:6" x14ac:dyDescent="0.2">
      <c r="A54" s="10" t="s">
        <v>1620</v>
      </c>
      <c r="B54" s="10" t="s">
        <v>1621</v>
      </c>
      <c r="C54" s="10" t="s">
        <v>1466</v>
      </c>
      <c r="D54" s="27">
        <v>20702</v>
      </c>
      <c r="E54" s="10">
        <v>139.603937</v>
      </c>
      <c r="F54" s="10">
        <v>0.5899457911416589</v>
      </c>
    </row>
    <row r="55" spans="1:6" x14ac:dyDescent="0.2">
      <c r="A55" s="10" t="s">
        <v>1622</v>
      </c>
      <c r="B55" s="10" t="s">
        <v>1623</v>
      </c>
      <c r="C55" s="10" t="s">
        <v>1624</v>
      </c>
      <c r="D55" s="27">
        <v>48027</v>
      </c>
      <c r="E55" s="10">
        <v>129.31269750000001</v>
      </c>
      <c r="F55" s="10">
        <v>0.5464565202863837</v>
      </c>
    </row>
    <row r="56" spans="1:6" x14ac:dyDescent="0.2">
      <c r="A56" s="10" t="s">
        <v>315</v>
      </c>
      <c r="B56" s="10" t="s">
        <v>316</v>
      </c>
      <c r="C56" s="10" t="s">
        <v>317</v>
      </c>
      <c r="D56" s="27">
        <v>44083</v>
      </c>
      <c r="E56" s="10">
        <v>121.272333</v>
      </c>
      <c r="F56" s="10">
        <v>0.5124791175142841</v>
      </c>
    </row>
    <row r="57" spans="1:6" x14ac:dyDescent="0.2">
      <c r="A57" s="10" t="s">
        <v>379</v>
      </c>
      <c r="B57" s="10" t="s">
        <v>380</v>
      </c>
      <c r="C57" s="10" t="s">
        <v>317</v>
      </c>
      <c r="D57" s="27">
        <v>42149</v>
      </c>
      <c r="E57" s="10">
        <v>94.476983500000003</v>
      </c>
      <c r="F57" s="10">
        <v>0.39924589501788166</v>
      </c>
    </row>
    <row r="58" spans="1:6" x14ac:dyDescent="0.2">
      <c r="A58" s="11" t="s">
        <v>28</v>
      </c>
      <c r="B58" s="10"/>
      <c r="C58" s="10"/>
      <c r="D58" s="27"/>
      <c r="E58" s="11">
        <f xml:space="preserve"> SUM(E8:E57)</f>
        <v>23361.268064000004</v>
      </c>
      <c r="F58" s="11">
        <f>SUM(F8:F57)</f>
        <v>98.721297309035393</v>
      </c>
    </row>
    <row r="59" spans="1:6" x14ac:dyDescent="0.2">
      <c r="A59" s="10"/>
      <c r="B59" s="10"/>
      <c r="C59" s="10"/>
      <c r="D59" s="27"/>
      <c r="E59" s="10"/>
      <c r="F59" s="10"/>
    </row>
    <row r="60" spans="1:6" x14ac:dyDescent="0.2">
      <c r="A60" s="11" t="s">
        <v>28</v>
      </c>
      <c r="B60" s="10"/>
      <c r="C60" s="10"/>
      <c r="D60" s="27"/>
      <c r="E60" s="11">
        <f>E58</f>
        <v>23361.268064000004</v>
      </c>
      <c r="F60" s="11">
        <f>F58</f>
        <v>98.721297309035393</v>
      </c>
    </row>
    <row r="61" spans="1:6" x14ac:dyDescent="0.2">
      <c r="A61" s="10"/>
      <c r="B61" s="10"/>
      <c r="C61" s="10"/>
      <c r="D61" s="27"/>
      <c r="E61" s="10"/>
      <c r="F61" s="10"/>
    </row>
    <row r="62" spans="1:6" x14ac:dyDescent="0.2">
      <c r="A62" s="11" t="s">
        <v>35</v>
      </c>
      <c r="B62" s="10"/>
      <c r="C62" s="10"/>
      <c r="D62" s="27"/>
      <c r="E62" s="11">
        <v>302.59039489999998</v>
      </c>
      <c r="F62" s="11">
        <v>1.28</v>
      </c>
    </row>
    <row r="63" spans="1:6" x14ac:dyDescent="0.2">
      <c r="A63" s="10"/>
      <c r="B63" s="10"/>
      <c r="C63" s="10"/>
      <c r="D63" s="27"/>
      <c r="E63" s="10"/>
      <c r="F63" s="10"/>
    </row>
    <row r="64" spans="1:6" x14ac:dyDescent="0.2">
      <c r="A64" s="13" t="s">
        <v>36</v>
      </c>
      <c r="B64" s="7"/>
      <c r="C64" s="7"/>
      <c r="D64" s="58"/>
      <c r="E64" s="13">
        <f>E60+E62</f>
        <v>23663.858458900002</v>
      </c>
      <c r="F64" s="13">
        <f>F60+F62</f>
        <v>100.00129730903539</v>
      </c>
    </row>
    <row r="66" spans="1:2" x14ac:dyDescent="0.2">
      <c r="A66" s="17" t="s">
        <v>38</v>
      </c>
    </row>
    <row r="67" spans="1:2" x14ac:dyDescent="0.2">
      <c r="A67" s="17" t="s">
        <v>39</v>
      </c>
    </row>
    <row r="68" spans="1:2" x14ac:dyDescent="0.2">
      <c r="A68" s="17" t="s">
        <v>40</v>
      </c>
    </row>
    <row r="69" spans="1:2" x14ac:dyDescent="0.2">
      <c r="A69" s="2" t="s">
        <v>710</v>
      </c>
      <c r="B69" s="14">
        <v>86.418899999999994</v>
      </c>
    </row>
    <row r="70" spans="1:2" x14ac:dyDescent="0.2">
      <c r="A70" s="2" t="s">
        <v>709</v>
      </c>
      <c r="B70" s="14">
        <v>86.418899999999994</v>
      </c>
    </row>
    <row r="71" spans="1:2" x14ac:dyDescent="0.2">
      <c r="A71" s="2" t="s">
        <v>706</v>
      </c>
      <c r="B71" s="14">
        <v>84.736000000000004</v>
      </c>
    </row>
    <row r="72" spans="1:2" x14ac:dyDescent="0.2">
      <c r="A72" s="2" t="s">
        <v>705</v>
      </c>
      <c r="B72" s="14">
        <v>84.736000000000004</v>
      </c>
    </row>
    <row r="74" spans="1:2" x14ac:dyDescent="0.2">
      <c r="A74" s="17" t="s">
        <v>41</v>
      </c>
    </row>
    <row r="75" spans="1:2" x14ac:dyDescent="0.2">
      <c r="A75" s="2" t="s">
        <v>710</v>
      </c>
      <c r="B75" s="14">
        <v>84.172700000000006</v>
      </c>
    </row>
    <row r="76" spans="1:2" x14ac:dyDescent="0.2">
      <c r="A76" s="2" t="s">
        <v>709</v>
      </c>
      <c r="B76" s="14">
        <v>84.172700000000006</v>
      </c>
    </row>
    <row r="77" spans="1:2" x14ac:dyDescent="0.2">
      <c r="A77" s="2" t="s">
        <v>706</v>
      </c>
      <c r="B77" s="14">
        <v>82.355400000000003</v>
      </c>
    </row>
    <row r="78" spans="1:2" x14ac:dyDescent="0.2">
      <c r="A78" s="2" t="s">
        <v>705</v>
      </c>
      <c r="B78" s="14">
        <v>82.355400000000003</v>
      </c>
    </row>
    <row r="80" spans="1:2" x14ac:dyDescent="0.2">
      <c r="A80" s="17" t="s">
        <v>46</v>
      </c>
      <c r="B80" s="21" t="s">
        <v>47</v>
      </c>
    </row>
    <row r="82" spans="1:2" x14ac:dyDescent="0.2">
      <c r="A82" s="17" t="s">
        <v>1342</v>
      </c>
      <c r="B82" s="20">
        <v>3.1175495839605681E-2</v>
      </c>
    </row>
  </sheetData>
  <mergeCells count="1"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A718DC-1410-41DB-9BA2-44544C133787}"/>
</file>

<file path=customXml/itemProps2.xml><?xml version="1.0" encoding="utf-8"?>
<ds:datastoreItem xmlns:ds="http://schemas.openxmlformats.org/officeDocument/2006/customXml" ds:itemID="{815C01CC-5A69-4FE7-BC2F-B928206F83F3}"/>
</file>

<file path=customXml/itemProps3.xml><?xml version="1.0" encoding="utf-8"?>
<ds:datastoreItem xmlns:ds="http://schemas.openxmlformats.org/officeDocument/2006/customXml" ds:itemID="{C2C2BAB6-D233-4D8B-8A39-298CE7414B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TIVF</vt:lpstr>
      <vt:lpstr>FIUS</vt:lpstr>
      <vt:lpstr>FITX</vt:lpstr>
      <vt:lpstr>FITF</vt:lpstr>
      <vt:lpstr>FISMF</vt:lpstr>
      <vt:lpstr>FIPF</vt:lpstr>
      <vt:lpstr>FIOF</vt:lpstr>
      <vt:lpstr>FIMAS</vt:lpstr>
      <vt:lpstr>FIIF-NSE</vt:lpstr>
      <vt:lpstr>FIFOF-50's+</vt:lpstr>
      <vt:lpstr>FIFOF-50's</vt:lpstr>
      <vt:lpstr>FIFOF-40's</vt:lpstr>
      <vt:lpstr>FIFOF-30's</vt:lpstr>
      <vt:lpstr>FIFOF-20's</vt:lpstr>
      <vt:lpstr>FIFEF</vt:lpstr>
      <vt:lpstr>FIEIF</vt:lpstr>
      <vt:lpstr>FIEF</vt:lpstr>
      <vt:lpstr>FIEAF</vt:lpstr>
      <vt:lpstr>FIBF</vt:lpstr>
      <vt:lpstr>FF</vt:lpstr>
      <vt:lpstr>FEGF</vt:lpstr>
      <vt:lpstr>FBIF</vt:lpstr>
      <vt:lpstr>FAEF</vt:lpstr>
      <vt:lpstr>FIESF</vt:lpstr>
      <vt:lpstr>FIEHF</vt:lpstr>
      <vt:lpstr>FIPP</vt:lpstr>
      <vt:lpstr>FIDHY</vt:lpstr>
      <vt:lpstr>TIIOF</vt:lpstr>
      <vt:lpstr>FIUBF</vt:lpstr>
      <vt:lpstr>FISTIP</vt:lpstr>
      <vt:lpstr>FISF</vt:lpstr>
      <vt:lpstr>FILF</vt:lpstr>
      <vt:lpstr>FILDF</vt:lpstr>
      <vt:lpstr>FIGSF</vt:lpstr>
      <vt:lpstr>FIFRF</vt:lpstr>
      <vt:lpstr>FIDA</vt:lpstr>
      <vt:lpstr>FICRF</vt:lpstr>
      <vt:lpstr>FICDF</vt:lpstr>
      <vt:lpstr>FBPF</vt:lpstr>
      <vt:lpstr>FMPS4F</vt:lpstr>
      <vt:lpstr>FMPS4E</vt:lpstr>
      <vt:lpstr>FMPS4D</vt:lpstr>
      <vt:lpstr>FMPS4C</vt:lpstr>
      <vt:lpstr>FMPS4B</vt:lpstr>
      <vt:lpstr>FMPS4A</vt:lpstr>
      <vt:lpstr>FMPS3F</vt:lpstr>
      <vt:lpstr>FMPS3E</vt:lpstr>
      <vt:lpstr>FMPS3D</vt:lpstr>
      <vt:lpstr>FMPS3C</vt:lpstr>
      <vt:lpstr>FMPS3B</vt:lpstr>
      <vt:lpstr>FMPS3A</vt:lpstr>
      <vt:lpstr>FMPS2C</vt:lpstr>
      <vt:lpstr>FMPS2B</vt:lpstr>
      <vt:lpstr>FMPS2A</vt:lpstr>
      <vt:lpstr>FMPS1B</vt:lpstr>
      <vt:lpstr>FMPS1A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Bhogte, Amey</dc:creator>
  <cp:lastModifiedBy>Bhogte, Amey</cp:lastModifiedBy>
  <dcterms:created xsi:type="dcterms:W3CDTF">2018-11-01T07:22:39Z</dcterms:created>
  <dcterms:modified xsi:type="dcterms:W3CDTF">2018-11-06T12:06:37Z</dcterms:modified>
</cp:coreProperties>
</file>