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4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D\SEBI Reports\2018-2019\Dec\ISIN\Final ISIN\"/>
    </mc:Choice>
  </mc:AlternateContent>
  <xr:revisionPtr revIDLastSave="0" documentId="13_ncr:1_{C190E42F-D588-4752-BD1F-06BAACADC5DD}" xr6:coauthVersionLast="40" xr6:coauthVersionMax="40" xr10:uidLastSave="{00000000-0000-0000-0000-000000000000}"/>
  <bookViews>
    <workbookView xWindow="0" yWindow="0" windowWidth="15330" windowHeight="9615" xr2:uid="{28780FBB-7229-42AA-8CC4-BFB84C632820}"/>
  </bookViews>
  <sheets>
    <sheet name="TIIOF" sheetId="84" r:id="rId1"/>
    <sheet name="FIUBF" sheetId="85" r:id="rId2"/>
    <sheet name="FISTIP" sheetId="86" r:id="rId3"/>
    <sheet name="FISF" sheetId="87" r:id="rId4"/>
    <sheet name="FILF" sheetId="88" r:id="rId5"/>
    <sheet name="FILDF" sheetId="89" r:id="rId6"/>
    <sheet name="FIGSF" sheetId="90" r:id="rId7"/>
    <sheet name="FIFRF" sheetId="91" r:id="rId8"/>
    <sheet name="FIDA" sheetId="92" r:id="rId9"/>
    <sheet name="FICRF" sheetId="93" r:id="rId10"/>
    <sheet name="FICDF" sheetId="94" r:id="rId11"/>
    <sheet name="FBPF" sheetId="95" r:id="rId12"/>
    <sheet name="FIESF" sheetId="96" r:id="rId13"/>
    <sheet name="FIPP" sheetId="97" r:id="rId14"/>
    <sheet name="FIEHF" sheetId="98" r:id="rId15"/>
    <sheet name="FIDHY" sheetId="99" r:id="rId16"/>
    <sheet name="FMPS5C" sheetId="100" r:id="rId17"/>
    <sheet name="FMPS5B" sheetId="101" r:id="rId18"/>
    <sheet name="FMPS5A" sheetId="102" r:id="rId19"/>
    <sheet name="FMPS4F" sheetId="103" r:id="rId20"/>
    <sheet name="FMPS4E" sheetId="104" r:id="rId21"/>
    <sheet name="FMPS4D" sheetId="105" r:id="rId22"/>
    <sheet name="FMPS4C" sheetId="106" r:id="rId23"/>
    <sheet name="FMPS4B" sheetId="107" r:id="rId24"/>
    <sheet name="FMPS4A" sheetId="108" r:id="rId25"/>
    <sheet name="FMPS3F" sheetId="109" r:id="rId26"/>
    <sheet name="FMPS3E" sheetId="110" r:id="rId27"/>
    <sheet name="FMPS3D" sheetId="111" r:id="rId28"/>
    <sheet name="FMPS3C" sheetId="112" r:id="rId29"/>
    <sheet name="FMPS3B" sheetId="113" r:id="rId30"/>
    <sheet name="FMPS3A" sheetId="114" r:id="rId31"/>
    <sheet name="FMPS2C" sheetId="115" r:id="rId32"/>
    <sheet name="FMPS2B" sheetId="116" r:id="rId33"/>
    <sheet name="FMPS2A" sheetId="117" r:id="rId34"/>
    <sheet name="FMPS1B" sheetId="118" r:id="rId35"/>
    <sheet name="FMPS1A" sheetId="119" r:id="rId36"/>
    <sheet name="TIVF" sheetId="60" r:id="rId37"/>
    <sheet name="FIUS" sheetId="61" r:id="rId38"/>
    <sheet name="FITX" sheetId="62" r:id="rId39"/>
    <sheet name="FITF" sheetId="63" r:id="rId40"/>
    <sheet name="FISMF" sheetId="64" r:id="rId41"/>
    <sheet name="FIPF" sheetId="65" r:id="rId42"/>
    <sheet name="FIOF" sheetId="66" r:id="rId43"/>
    <sheet name="FIMAS" sheetId="67" r:id="rId44"/>
    <sheet name="FIIF-NSE" sheetId="68" r:id="rId45"/>
    <sheet name="FIFOF-50's+" sheetId="69" r:id="rId46"/>
    <sheet name="FIFOF-50's" sheetId="70" r:id="rId47"/>
    <sheet name="FIFOF-40's" sheetId="71" r:id="rId48"/>
    <sheet name="FIFOF-30's" sheetId="72" r:id="rId49"/>
    <sheet name="FIFOF-20's" sheetId="73" r:id="rId50"/>
    <sheet name="FIFEF" sheetId="74" r:id="rId51"/>
    <sheet name="TIEIF" sheetId="75" r:id="rId52"/>
    <sheet name="FIEF" sheetId="76" r:id="rId53"/>
    <sheet name="FIEAF" sheetId="77" r:id="rId54"/>
    <sheet name="FIBF" sheetId="78" r:id="rId55"/>
    <sheet name="FF" sheetId="79" r:id="rId56"/>
    <sheet name="FEGF" sheetId="80" r:id="rId57"/>
    <sheet name="FBIF" sheetId="81" r:id="rId58"/>
    <sheet name="FAEF" sheetId="82" r:id="rId59"/>
  </sheets>
  <externalReferences>
    <externalReference r:id="rId60"/>
    <externalReference r:id="rId61"/>
  </externalReferences>
  <definedNames>
    <definedName name="_xlnm._FilterDatabase" localSheetId="9" hidden="1">FICRF!$A$71:$F$107</definedName>
    <definedName name="_xlnm._FilterDatabase" localSheetId="8" hidden="1">FIDA!$A$54:$F$101</definedName>
    <definedName name="_xlnm._FilterDatabase" localSheetId="12" hidden="1">FIESF!$A$6:$H$59</definedName>
    <definedName name="_xlnm._FilterDatabase" localSheetId="7" hidden="1">FIFRF!$M$16:$Q$20</definedName>
    <definedName name="_xlnm._FilterDatabase" localSheetId="5" hidden="1">FILDF!$A$49:$F$79</definedName>
    <definedName name="_xlnm._FilterDatabase" localSheetId="40" hidden="1">FISMF!$A$8:$F$82</definedName>
    <definedName name="_xlnm._FilterDatabase" localSheetId="2" hidden="1">FISTIP!$A$86:$F$148</definedName>
    <definedName name="_xlnm._FilterDatabase" localSheetId="1" hidden="1">FIUBF!$A$66:$F$109</definedName>
    <definedName name="_xlnm._FilterDatabase" localSheetId="0" hidden="1">TIIOF!$A$43:$F$69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19" l="1"/>
  <c r="F28" i="119" s="1"/>
  <c r="E24" i="119"/>
  <c r="E28" i="119" s="1"/>
  <c r="F22" i="119"/>
  <c r="E22" i="119"/>
  <c r="F18" i="119"/>
  <c r="E18" i="119"/>
  <c r="F24" i="118"/>
  <c r="F28" i="118" s="1"/>
  <c r="E24" i="118"/>
  <c r="E28" i="118" s="1"/>
  <c r="F22" i="118"/>
  <c r="E22" i="118"/>
  <c r="F18" i="118"/>
  <c r="E18" i="118"/>
  <c r="F34" i="117"/>
  <c r="F38" i="117" s="1"/>
  <c r="E34" i="117"/>
  <c r="E38" i="117" s="1"/>
  <c r="F32" i="117"/>
  <c r="E32" i="117"/>
  <c r="F27" i="117"/>
  <c r="E27" i="117"/>
  <c r="F30" i="116"/>
  <c r="F34" i="116" s="1"/>
  <c r="E30" i="116"/>
  <c r="E34" i="116" s="1"/>
  <c r="F28" i="116"/>
  <c r="E28" i="116"/>
  <c r="F23" i="116"/>
  <c r="E23" i="116"/>
  <c r="F32" i="115"/>
  <c r="F36" i="115" s="1"/>
  <c r="E32" i="115"/>
  <c r="E36" i="115" s="1"/>
  <c r="F30" i="115"/>
  <c r="E30" i="115"/>
  <c r="F24" i="115"/>
  <c r="E24" i="115"/>
  <c r="F31" i="114"/>
  <c r="E27" i="114"/>
  <c r="E31" i="114" s="1"/>
  <c r="F25" i="114"/>
  <c r="E25" i="114"/>
  <c r="F20" i="114"/>
  <c r="E20" i="114"/>
  <c r="E32" i="113"/>
  <c r="E28" i="113"/>
  <c r="F26" i="113"/>
  <c r="F28" i="113" s="1"/>
  <c r="F32" i="113" s="1"/>
  <c r="E26" i="113"/>
  <c r="F21" i="113"/>
  <c r="E21" i="113"/>
  <c r="E34" i="112"/>
  <c r="E30" i="112"/>
  <c r="F28" i="112"/>
  <c r="F30" i="112" s="1"/>
  <c r="F34" i="112" s="1"/>
  <c r="E28" i="112"/>
  <c r="F23" i="112"/>
  <c r="E23" i="112"/>
  <c r="E31" i="111"/>
  <c r="E27" i="111"/>
  <c r="F25" i="111"/>
  <c r="F27" i="111" s="1"/>
  <c r="F31" i="111" s="1"/>
  <c r="E25" i="111"/>
  <c r="F20" i="111"/>
  <c r="E20" i="111"/>
  <c r="E33" i="110"/>
  <c r="E29" i="110"/>
  <c r="F27" i="110"/>
  <c r="E27" i="110"/>
  <c r="F22" i="110"/>
  <c r="F29" i="110" s="1"/>
  <c r="F33" i="110" s="1"/>
  <c r="E22" i="110"/>
  <c r="F25" i="109"/>
  <c r="E25" i="109"/>
  <c r="F21" i="109"/>
  <c r="F27" i="109" s="1"/>
  <c r="F31" i="109" s="1"/>
  <c r="E21" i="109"/>
  <c r="E27" i="109" s="1"/>
  <c r="E31" i="109" s="1"/>
  <c r="E29" i="108"/>
  <c r="E25" i="108"/>
  <c r="F23" i="108"/>
  <c r="F25" i="108" s="1"/>
  <c r="F29" i="108" s="1"/>
  <c r="E23" i="108"/>
  <c r="F24" i="107"/>
  <c r="F26" i="107" s="1"/>
  <c r="F30" i="107" s="1"/>
  <c r="E24" i="107"/>
  <c r="E26" i="107" s="1"/>
  <c r="E30" i="107" s="1"/>
  <c r="F21" i="106"/>
  <c r="F23" i="106" s="1"/>
  <c r="F27" i="106" s="1"/>
  <c r="E21" i="106"/>
  <c r="E23" i="106" s="1"/>
  <c r="E27" i="106" s="1"/>
  <c r="F22" i="105"/>
  <c r="E22" i="105"/>
  <c r="F18" i="105"/>
  <c r="F24" i="105" s="1"/>
  <c r="F28" i="105" s="1"/>
  <c r="E18" i="105"/>
  <c r="E24" i="105" s="1"/>
  <c r="E28" i="105" s="1"/>
  <c r="F20" i="104"/>
  <c r="F22" i="104" s="1"/>
  <c r="F26" i="104" s="1"/>
  <c r="E20" i="104"/>
  <c r="E22" i="104" s="1"/>
  <c r="E26" i="104" s="1"/>
  <c r="F21" i="103"/>
  <c r="E21" i="103"/>
  <c r="F17" i="103"/>
  <c r="F23" i="103" s="1"/>
  <c r="F27" i="103" s="1"/>
  <c r="E17" i="103"/>
  <c r="E23" i="103" s="1"/>
  <c r="E27" i="103" s="1"/>
  <c r="F20" i="102"/>
  <c r="E20" i="102"/>
  <c r="F16" i="102"/>
  <c r="F22" i="102" s="1"/>
  <c r="F26" i="102" s="1"/>
  <c r="E16" i="102"/>
  <c r="E22" i="102" s="1"/>
  <c r="E26" i="102" s="1"/>
  <c r="F19" i="101"/>
  <c r="F21" i="101" s="1"/>
  <c r="F25" i="101" s="1"/>
  <c r="E19" i="101"/>
  <c r="E21" i="101" s="1"/>
  <c r="E25" i="101" s="1"/>
  <c r="F21" i="100"/>
  <c r="F23" i="100" s="1"/>
  <c r="F27" i="100" s="1"/>
  <c r="E21" i="100"/>
  <c r="E23" i="100" s="1"/>
  <c r="E27" i="100" s="1"/>
  <c r="F62" i="99"/>
  <c r="E62" i="99"/>
  <c r="F58" i="99"/>
  <c r="E58" i="99"/>
  <c r="F36" i="99"/>
  <c r="F64" i="99" s="1"/>
  <c r="F68" i="99" s="1"/>
  <c r="E36" i="99"/>
  <c r="E64" i="99" s="1"/>
  <c r="E68" i="99" s="1"/>
  <c r="F83" i="98"/>
  <c r="E83" i="98"/>
  <c r="F79" i="98"/>
  <c r="E79" i="98"/>
  <c r="F75" i="98"/>
  <c r="E75" i="98"/>
  <c r="F70" i="98"/>
  <c r="E70" i="98"/>
  <c r="E52" i="98"/>
  <c r="E85" i="98" s="1"/>
  <c r="E89" i="98" s="1"/>
  <c r="F47" i="98"/>
  <c r="F85" i="98" s="1"/>
  <c r="F89" i="98" s="1"/>
  <c r="E47" i="98"/>
  <c r="F68" i="97"/>
  <c r="E68" i="97"/>
  <c r="F64" i="97"/>
  <c r="E64" i="97"/>
  <c r="F42" i="97"/>
  <c r="F70" i="97" s="1"/>
  <c r="F74" i="97" s="1"/>
  <c r="E42" i="97"/>
  <c r="E70" i="97" s="1"/>
  <c r="E74" i="97" s="1"/>
  <c r="F78" i="96"/>
  <c r="F77" i="96"/>
  <c r="F73" i="96"/>
  <c r="E73" i="96"/>
  <c r="F69" i="96"/>
  <c r="E69" i="96"/>
  <c r="G59" i="96"/>
  <c r="F59" i="96"/>
  <c r="F75" i="96" s="1"/>
  <c r="F80" i="96" s="1"/>
  <c r="E59" i="96"/>
  <c r="E75" i="96" s="1"/>
  <c r="E80" i="96" s="1"/>
  <c r="F25" i="95"/>
  <c r="F27" i="95" s="1"/>
  <c r="F31" i="95" s="1"/>
  <c r="E25" i="95"/>
  <c r="E27" i="95" s="1"/>
  <c r="E31" i="95" s="1"/>
  <c r="F64" i="94"/>
  <c r="E64" i="94"/>
  <c r="F60" i="94"/>
  <c r="E60" i="94"/>
  <c r="F51" i="94"/>
  <c r="F66" i="94" s="1"/>
  <c r="F70" i="94" s="1"/>
  <c r="E51" i="94"/>
  <c r="E66" i="94" s="1"/>
  <c r="E70" i="94" s="1"/>
  <c r="F108" i="93"/>
  <c r="E108" i="93"/>
  <c r="F69" i="93"/>
  <c r="F110" i="93" s="1"/>
  <c r="F114" i="93" s="1"/>
  <c r="E69" i="93"/>
  <c r="E110" i="93" s="1"/>
  <c r="E114" i="93" s="1"/>
  <c r="F101" i="92"/>
  <c r="E101" i="92"/>
  <c r="F52" i="92"/>
  <c r="F103" i="92" s="1"/>
  <c r="F107" i="92" s="1"/>
  <c r="E52" i="92"/>
  <c r="E103" i="92" s="1"/>
  <c r="E107" i="92" s="1"/>
  <c r="F25" i="91"/>
  <c r="E25" i="91"/>
  <c r="F21" i="91"/>
  <c r="E21" i="91"/>
  <c r="F12" i="91"/>
  <c r="F27" i="91" s="1"/>
  <c r="F31" i="91" s="1"/>
  <c r="E12" i="91"/>
  <c r="E27" i="91" s="1"/>
  <c r="E31" i="91" s="1"/>
  <c r="F9" i="90"/>
  <c r="F11" i="90" s="1"/>
  <c r="F15" i="90" s="1"/>
  <c r="E9" i="90"/>
  <c r="E11" i="90" s="1"/>
  <c r="E15" i="90" s="1"/>
  <c r="B8" i="90"/>
  <c r="B7" i="90"/>
  <c r="B6" i="90"/>
  <c r="F109" i="89"/>
  <c r="E109" i="89"/>
  <c r="F91" i="89"/>
  <c r="E91" i="89"/>
  <c r="F80" i="89"/>
  <c r="E80" i="89"/>
  <c r="F47" i="89"/>
  <c r="F111" i="89" s="1"/>
  <c r="F115" i="89" s="1"/>
  <c r="E47" i="89"/>
  <c r="E111" i="89" s="1"/>
  <c r="E115" i="89" s="1"/>
  <c r="E84" i="88"/>
  <c r="E88" i="88" s="1"/>
  <c r="F82" i="88"/>
  <c r="E82" i="88"/>
  <c r="F30" i="88"/>
  <c r="E30" i="88"/>
  <c r="F18" i="88"/>
  <c r="E18" i="88"/>
  <c r="F14" i="88"/>
  <c r="F84" i="88" s="1"/>
  <c r="F88" i="88" s="1"/>
  <c r="E14" i="88"/>
  <c r="F26" i="87"/>
  <c r="E26" i="87"/>
  <c r="F12" i="87"/>
  <c r="F28" i="87" s="1"/>
  <c r="F32" i="87" s="1"/>
  <c r="E12" i="87"/>
  <c r="E28" i="87" s="1"/>
  <c r="E32" i="87" s="1"/>
  <c r="F149" i="86"/>
  <c r="E149" i="86"/>
  <c r="F84" i="86"/>
  <c r="F151" i="86" s="1"/>
  <c r="F155" i="86" s="1"/>
  <c r="E84" i="86"/>
  <c r="E151" i="86" s="1"/>
  <c r="E155" i="86" s="1"/>
  <c r="F8" i="86"/>
  <c r="F148" i="85"/>
  <c r="E148" i="85"/>
  <c r="F123" i="85"/>
  <c r="E123" i="85"/>
  <c r="F109" i="85"/>
  <c r="E109" i="85"/>
  <c r="F64" i="85"/>
  <c r="F150" i="85" s="1"/>
  <c r="F154" i="85" s="1"/>
  <c r="E64" i="85"/>
  <c r="E150" i="85" s="1"/>
  <c r="E154" i="85" s="1"/>
  <c r="F72" i="84"/>
  <c r="F76" i="84" s="1"/>
  <c r="F70" i="84"/>
  <c r="E70" i="84"/>
  <c r="F41" i="84"/>
  <c r="E41" i="84"/>
  <c r="E72" i="84" s="1"/>
  <c r="E76" i="84" s="1"/>
  <c r="E57" i="82" l="1"/>
  <c r="B56" i="82"/>
  <c r="B55" i="82"/>
  <c r="B54" i="82"/>
  <c r="B53" i="82"/>
  <c r="B52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E19" i="82"/>
  <c r="E59" i="82" s="1"/>
  <c r="E63" i="82" s="1"/>
  <c r="F49" i="81"/>
  <c r="F43" i="81"/>
  <c r="E43" i="81"/>
  <c r="D11" i="80"/>
  <c r="E9" i="80" s="1"/>
  <c r="D7" i="80"/>
  <c r="E6" i="80"/>
  <c r="E7" i="80" s="1"/>
  <c r="E14" i="79"/>
  <c r="E8" i="79"/>
  <c r="D8" i="79"/>
  <c r="F54" i="78"/>
  <c r="F48" i="78"/>
  <c r="E48" i="78"/>
  <c r="F65" i="77"/>
  <c r="E65" i="77"/>
  <c r="E61" i="77"/>
  <c r="E68" i="77" s="1"/>
  <c r="E72" i="77" s="1"/>
  <c r="E72" i="76"/>
  <c r="F59" i="76" s="1"/>
  <c r="E66" i="76"/>
  <c r="E60" i="76"/>
  <c r="F58" i="76"/>
  <c r="F56" i="76"/>
  <c r="F54" i="76"/>
  <c r="F52" i="76"/>
  <c r="F50" i="76"/>
  <c r="F48" i="76"/>
  <c r="F46" i="76"/>
  <c r="F44" i="76"/>
  <c r="F42" i="76"/>
  <c r="F40" i="76"/>
  <c r="F38" i="76"/>
  <c r="F36" i="76"/>
  <c r="F34" i="76"/>
  <c r="F32" i="76"/>
  <c r="F30" i="76"/>
  <c r="F28" i="76"/>
  <c r="F26" i="76"/>
  <c r="F24" i="76"/>
  <c r="F22" i="76"/>
  <c r="F20" i="76"/>
  <c r="F18" i="76"/>
  <c r="F16" i="76"/>
  <c r="F14" i="76"/>
  <c r="F12" i="76"/>
  <c r="F10" i="76"/>
  <c r="F8" i="76"/>
  <c r="E61" i="75"/>
  <c r="B60" i="75"/>
  <c r="B59" i="75"/>
  <c r="B58" i="75"/>
  <c r="B57" i="75"/>
  <c r="B56" i="75"/>
  <c r="B55" i="75"/>
  <c r="B54" i="75"/>
  <c r="B53" i="75"/>
  <c r="B52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E37" i="75"/>
  <c r="E63" i="75" s="1"/>
  <c r="E67" i="75" s="1"/>
  <c r="E38" i="74"/>
  <c r="E34" i="74"/>
  <c r="E40" i="74" s="1"/>
  <c r="E44" i="74" s="1"/>
  <c r="E17" i="73"/>
  <c r="E11" i="73"/>
  <c r="D11" i="73"/>
  <c r="E17" i="72"/>
  <c r="E11" i="72"/>
  <c r="D11" i="72"/>
  <c r="E17" i="71"/>
  <c r="E11" i="71"/>
  <c r="D11" i="71"/>
  <c r="E16" i="70"/>
  <c r="E10" i="70"/>
  <c r="D10" i="70"/>
  <c r="E15" i="69"/>
  <c r="E9" i="69"/>
  <c r="D9" i="69"/>
  <c r="F64" i="68"/>
  <c r="F58" i="68"/>
  <c r="E58" i="68"/>
  <c r="D10" i="67"/>
  <c r="D12" i="67" s="1"/>
  <c r="D16" i="67" s="1"/>
  <c r="E57" i="66"/>
  <c r="F55" i="66"/>
  <c r="F57" i="66" s="1"/>
  <c r="E51" i="66"/>
  <c r="E44" i="66"/>
  <c r="F43" i="66"/>
  <c r="F42" i="66"/>
  <c r="F41" i="66"/>
  <c r="F40" i="66"/>
  <c r="F39" i="66"/>
  <c r="F38" i="66"/>
  <c r="F37" i="66"/>
  <c r="F36" i="66"/>
  <c r="F35" i="66"/>
  <c r="F34" i="66"/>
  <c r="F33" i="66"/>
  <c r="F32" i="66"/>
  <c r="F31" i="66"/>
  <c r="F30" i="66"/>
  <c r="F29" i="66"/>
  <c r="F28" i="66"/>
  <c r="F27" i="66"/>
  <c r="F26" i="66"/>
  <c r="F25" i="66"/>
  <c r="F24" i="66"/>
  <c r="F23" i="66"/>
  <c r="F22" i="66"/>
  <c r="F21" i="66"/>
  <c r="F20" i="66"/>
  <c r="F19" i="66"/>
  <c r="F18" i="66"/>
  <c r="F17" i="66"/>
  <c r="F16" i="66"/>
  <c r="F15" i="66"/>
  <c r="F14" i="66"/>
  <c r="F13" i="66"/>
  <c r="F12" i="66"/>
  <c r="F11" i="66"/>
  <c r="F10" i="66"/>
  <c r="F9" i="66"/>
  <c r="F44" i="66" s="1"/>
  <c r="F8" i="66"/>
  <c r="E83" i="65"/>
  <c r="F65" i="65" s="1"/>
  <c r="F81" i="65"/>
  <c r="F83" i="65" s="1"/>
  <c r="E73" i="65"/>
  <c r="E69" i="65"/>
  <c r="F68" i="65"/>
  <c r="F67" i="65"/>
  <c r="F66" i="65"/>
  <c r="F64" i="65"/>
  <c r="F63" i="65"/>
  <c r="F62" i="65"/>
  <c r="F61" i="65"/>
  <c r="F60" i="65"/>
  <c r="F59" i="65"/>
  <c r="F58" i="65"/>
  <c r="F57" i="65"/>
  <c r="F56" i="65"/>
  <c r="F55" i="65"/>
  <c r="F54" i="65"/>
  <c r="F53" i="65"/>
  <c r="F52" i="65"/>
  <c r="F51" i="65"/>
  <c r="F50" i="65"/>
  <c r="F49" i="65"/>
  <c r="F48" i="65"/>
  <c r="F47" i="65"/>
  <c r="F46" i="65"/>
  <c r="F45" i="65"/>
  <c r="F44" i="65"/>
  <c r="F43" i="65"/>
  <c r="F42" i="65"/>
  <c r="F41" i="65"/>
  <c r="F40" i="65"/>
  <c r="F39" i="65"/>
  <c r="F38" i="65"/>
  <c r="F37" i="65"/>
  <c r="F36" i="65"/>
  <c r="F35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F8" i="65"/>
  <c r="F69" i="65" s="1"/>
  <c r="E84" i="64"/>
  <c r="E86" i="64" s="1"/>
  <c r="E90" i="64" s="1"/>
  <c r="E43" i="63"/>
  <c r="F39" i="63"/>
  <c r="E39" i="63"/>
  <c r="B38" i="63"/>
  <c r="B37" i="63"/>
  <c r="B35" i="63"/>
  <c r="B34" i="63"/>
  <c r="B33" i="63"/>
  <c r="B32" i="63"/>
  <c r="B31" i="63"/>
  <c r="B30" i="63"/>
  <c r="E27" i="63"/>
  <c r="E23" i="63"/>
  <c r="E45" i="63" s="1"/>
  <c r="E49" i="63" s="1"/>
  <c r="F73" i="62"/>
  <c r="E67" i="62"/>
  <c r="F61" i="62"/>
  <c r="E61" i="62"/>
  <c r="D11" i="61"/>
  <c r="E9" i="61" s="1"/>
  <c r="D7" i="61"/>
  <c r="F39" i="60"/>
  <c r="F41" i="60" s="1"/>
  <c r="F45" i="60" s="1"/>
  <c r="E39" i="60"/>
  <c r="E41" i="60" s="1"/>
  <c r="E45" i="60" s="1"/>
  <c r="F58" i="75" l="1"/>
  <c r="F54" i="75"/>
  <c r="F50" i="75"/>
  <c r="F46" i="75"/>
  <c r="F42" i="75"/>
  <c r="F36" i="75"/>
  <c r="F28" i="75"/>
  <c r="F20" i="75"/>
  <c r="F12" i="75"/>
  <c r="F35" i="75"/>
  <c r="F27" i="75"/>
  <c r="F19" i="75"/>
  <c r="F11" i="75"/>
  <c r="F57" i="75"/>
  <c r="F53" i="75"/>
  <c r="F49" i="75"/>
  <c r="F45" i="75"/>
  <c r="F41" i="75"/>
  <c r="F34" i="75"/>
  <c r="F26" i="75"/>
  <c r="F18" i="75"/>
  <c r="F10" i="75"/>
  <c r="F33" i="75"/>
  <c r="F25" i="75"/>
  <c r="F17" i="75"/>
  <c r="F9" i="75"/>
  <c r="F60" i="75"/>
  <c r="F56" i="75"/>
  <c r="F52" i="75"/>
  <c r="F48" i="75"/>
  <c r="F44" i="75"/>
  <c r="F40" i="75"/>
  <c r="F61" i="75" s="1"/>
  <c r="F32" i="75"/>
  <c r="F24" i="75"/>
  <c r="F16" i="75"/>
  <c r="F8" i="75"/>
  <c r="F31" i="75"/>
  <c r="F23" i="75"/>
  <c r="F15" i="75"/>
  <c r="F59" i="75"/>
  <c r="F55" i="75"/>
  <c r="F51" i="75"/>
  <c r="F47" i="75"/>
  <c r="F43" i="75"/>
  <c r="F30" i="75"/>
  <c r="F22" i="75"/>
  <c r="F14" i="75"/>
  <c r="F65" i="75"/>
  <c r="F29" i="75"/>
  <c r="F21" i="75"/>
  <c r="F13" i="75"/>
  <c r="F32" i="74"/>
  <c r="F24" i="74"/>
  <c r="F16" i="74"/>
  <c r="F8" i="74"/>
  <c r="F31" i="74"/>
  <c r="F23" i="74"/>
  <c r="F15" i="74"/>
  <c r="F30" i="74"/>
  <c r="F22" i="74"/>
  <c r="F14" i="74"/>
  <c r="F29" i="74"/>
  <c r="F21" i="74"/>
  <c r="F13" i="74"/>
  <c r="F37" i="74"/>
  <c r="F38" i="74" s="1"/>
  <c r="F28" i="74"/>
  <c r="F20" i="74"/>
  <c r="F12" i="74"/>
  <c r="F27" i="74"/>
  <c r="F19" i="74"/>
  <c r="F11" i="74"/>
  <c r="F26" i="74"/>
  <c r="F18" i="74"/>
  <c r="F10" i="74"/>
  <c r="F42" i="74"/>
  <c r="F33" i="74"/>
  <c r="F25" i="74"/>
  <c r="F17" i="74"/>
  <c r="F9" i="74"/>
  <c r="F79" i="64"/>
  <c r="F71" i="64"/>
  <c r="F63" i="64"/>
  <c r="F55" i="64"/>
  <c r="F47" i="64"/>
  <c r="F31" i="64"/>
  <c r="F23" i="64"/>
  <c r="F15" i="64"/>
  <c r="F78" i="64"/>
  <c r="F70" i="64"/>
  <c r="F62" i="64"/>
  <c r="F54" i="64"/>
  <c r="F46" i="64"/>
  <c r="F38" i="64"/>
  <c r="F30" i="64"/>
  <c r="F22" i="64"/>
  <c r="F14" i="64"/>
  <c r="F77" i="64"/>
  <c r="F69" i="64"/>
  <c r="F61" i="64"/>
  <c r="F53" i="64"/>
  <c r="F45" i="64"/>
  <c r="F37" i="64"/>
  <c r="F29" i="64"/>
  <c r="F21" i="64"/>
  <c r="F13" i="64"/>
  <c r="F76" i="64"/>
  <c r="F68" i="64"/>
  <c r="F60" i="64"/>
  <c r="F52" i="64"/>
  <c r="F44" i="64"/>
  <c r="F36" i="64"/>
  <c r="F28" i="64"/>
  <c r="F20" i="64"/>
  <c r="F12" i="64"/>
  <c r="F83" i="64"/>
  <c r="F75" i="64"/>
  <c r="F67" i="64"/>
  <c r="F59" i="64"/>
  <c r="F51" i="64"/>
  <c r="F43" i="64"/>
  <c r="F35" i="64"/>
  <c r="F27" i="64"/>
  <c r="F19" i="64"/>
  <c r="F11" i="64"/>
  <c r="F82" i="64"/>
  <c r="F74" i="64"/>
  <c r="F66" i="64"/>
  <c r="F58" i="64"/>
  <c r="F50" i="64"/>
  <c r="F42" i="64"/>
  <c r="F34" i="64"/>
  <c r="F26" i="64"/>
  <c r="F18" i="64"/>
  <c r="F10" i="64"/>
  <c r="F81" i="64"/>
  <c r="F73" i="64"/>
  <c r="F65" i="64"/>
  <c r="F57" i="64"/>
  <c r="F49" i="64"/>
  <c r="F41" i="64"/>
  <c r="F33" i="64"/>
  <c r="F25" i="64"/>
  <c r="F17" i="64"/>
  <c r="F9" i="64"/>
  <c r="F88" i="64"/>
  <c r="F80" i="64"/>
  <c r="F72" i="64"/>
  <c r="F64" i="64"/>
  <c r="F56" i="64"/>
  <c r="F48" i="64"/>
  <c r="F40" i="64"/>
  <c r="F32" i="64"/>
  <c r="F24" i="64"/>
  <c r="F16" i="64"/>
  <c r="F8" i="64"/>
  <c r="F39" i="64"/>
  <c r="F58" i="77"/>
  <c r="F50" i="77"/>
  <c r="F42" i="77"/>
  <c r="F34" i="77"/>
  <c r="F26" i="77"/>
  <c r="F18" i="77"/>
  <c r="F10" i="77"/>
  <c r="F57" i="77"/>
  <c r="F49" i="77"/>
  <c r="F41" i="77"/>
  <c r="F33" i="77"/>
  <c r="F25" i="77"/>
  <c r="F17" i="77"/>
  <c r="F9" i="77"/>
  <c r="F56" i="77"/>
  <c r="F48" i="77"/>
  <c r="F40" i="77"/>
  <c r="F32" i="77"/>
  <c r="F24" i="77"/>
  <c r="F16" i="77"/>
  <c r="F8" i="77"/>
  <c r="F55" i="77"/>
  <c r="F47" i="77"/>
  <c r="F39" i="77"/>
  <c r="F31" i="77"/>
  <c r="F23" i="77"/>
  <c r="F15" i="77"/>
  <c r="F54" i="77"/>
  <c r="F46" i="77"/>
  <c r="F38" i="77"/>
  <c r="F30" i="77"/>
  <c r="F22" i="77"/>
  <c r="F14" i="77"/>
  <c r="F53" i="77"/>
  <c r="F45" i="77"/>
  <c r="F37" i="77"/>
  <c r="F29" i="77"/>
  <c r="F21" i="77"/>
  <c r="F13" i="77"/>
  <c r="F60" i="77"/>
  <c r="F52" i="77"/>
  <c r="F44" i="77"/>
  <c r="F36" i="77"/>
  <c r="F28" i="77"/>
  <c r="F20" i="77"/>
  <c r="F12" i="77"/>
  <c r="F70" i="77"/>
  <c r="F59" i="77"/>
  <c r="F51" i="77"/>
  <c r="F43" i="77"/>
  <c r="F35" i="77"/>
  <c r="F27" i="77"/>
  <c r="F19" i="77"/>
  <c r="F11" i="77"/>
  <c r="E9" i="67"/>
  <c r="E8" i="67"/>
  <c r="E7" i="67"/>
  <c r="E14" i="67"/>
  <c r="E6" i="67"/>
  <c r="E10" i="67" s="1"/>
  <c r="E12" i="67" s="1"/>
  <c r="E16" i="67" s="1"/>
  <c r="F13" i="82"/>
  <c r="F54" i="82"/>
  <c r="F50" i="82"/>
  <c r="F46" i="82"/>
  <c r="F42" i="82"/>
  <c r="F38" i="82"/>
  <c r="F34" i="82"/>
  <c r="F30" i="82"/>
  <c r="F26" i="82"/>
  <c r="F12" i="82"/>
  <c r="F61" i="82"/>
  <c r="F11" i="82"/>
  <c r="F53" i="82"/>
  <c r="F49" i="82"/>
  <c r="F45" i="82"/>
  <c r="F41" i="82"/>
  <c r="F37" i="82"/>
  <c r="F33" i="82"/>
  <c r="F29" i="82"/>
  <c r="F25" i="82"/>
  <c r="F18" i="82"/>
  <c r="F10" i="82"/>
  <c r="F17" i="82"/>
  <c r="F9" i="82"/>
  <c r="F52" i="82"/>
  <c r="F48" i="82"/>
  <c r="F44" i="82"/>
  <c r="F40" i="82"/>
  <c r="F36" i="82"/>
  <c r="F32" i="82"/>
  <c r="F28" i="82"/>
  <c r="F24" i="82"/>
  <c r="F16" i="82"/>
  <c r="F8" i="82"/>
  <c r="F15" i="82"/>
  <c r="F55" i="82"/>
  <c r="F51" i="82"/>
  <c r="F47" i="82"/>
  <c r="F43" i="82"/>
  <c r="F39" i="82"/>
  <c r="F35" i="82"/>
  <c r="F31" i="82"/>
  <c r="F27" i="82"/>
  <c r="F23" i="82"/>
  <c r="F14" i="82"/>
  <c r="F18" i="63"/>
  <c r="F10" i="63"/>
  <c r="F16" i="63"/>
  <c r="F17" i="63"/>
  <c r="F9" i="63"/>
  <c r="F8" i="63"/>
  <c r="F47" i="63"/>
  <c r="F49" i="63" s="1"/>
  <c r="F15" i="63"/>
  <c r="F22" i="63"/>
  <c r="F14" i="63"/>
  <c r="F20" i="63"/>
  <c r="F12" i="63"/>
  <c r="F21" i="63"/>
  <c r="F13" i="63"/>
  <c r="F42" i="63"/>
  <c r="F43" i="63" s="1"/>
  <c r="F19" i="63"/>
  <c r="F11" i="63"/>
  <c r="E11" i="80"/>
  <c r="F13" i="76"/>
  <c r="F21" i="76"/>
  <c r="F29" i="76"/>
  <c r="F37" i="76"/>
  <c r="F45" i="76"/>
  <c r="F53" i="76"/>
  <c r="F72" i="65"/>
  <c r="F73" i="65" s="1"/>
  <c r="F15" i="76"/>
  <c r="F23" i="76"/>
  <c r="F31" i="76"/>
  <c r="F39" i="76"/>
  <c r="F47" i="76"/>
  <c r="F55" i="76"/>
  <c r="F70" i="76"/>
  <c r="F72" i="76" s="1"/>
  <c r="E6" i="61"/>
  <c r="E7" i="61" s="1"/>
  <c r="E11" i="61" s="1"/>
  <c r="F9" i="76"/>
  <c r="F60" i="76" s="1"/>
  <c r="F17" i="76"/>
  <c r="F25" i="76"/>
  <c r="F33" i="76"/>
  <c r="F41" i="76"/>
  <c r="F49" i="76"/>
  <c r="F57" i="76"/>
  <c r="F11" i="76"/>
  <c r="F19" i="76"/>
  <c r="F27" i="76"/>
  <c r="F35" i="76"/>
  <c r="F43" i="76"/>
  <c r="F51" i="76"/>
  <c r="F84" i="64" l="1"/>
  <c r="F86" i="64" s="1"/>
  <c r="F90" i="64" s="1"/>
  <c r="F37" i="75"/>
  <c r="F63" i="75" s="1"/>
  <c r="F67" i="75" s="1"/>
  <c r="F34" i="74"/>
  <c r="F40" i="74" s="1"/>
  <c r="F44" i="74" s="1"/>
  <c r="F23" i="63"/>
  <c r="F19" i="82"/>
  <c r="F59" i="82" s="1"/>
  <c r="F63" i="82" s="1"/>
  <c r="F61" i="77"/>
  <c r="F68" i="77" s="1"/>
  <c r="F72" i="77" s="1"/>
</calcChain>
</file>

<file path=xl/sharedStrings.xml><?xml version="1.0" encoding="utf-8"?>
<sst xmlns="http://schemas.openxmlformats.org/spreadsheetml/2006/main" count="7897" uniqueCount="1846">
  <si>
    <t>ISIN Number</t>
  </si>
  <si>
    <t>Instrument Name</t>
  </si>
  <si>
    <t>Rating</t>
  </si>
  <si>
    <t>Quantity</t>
  </si>
  <si>
    <t xml:space="preserve">Market Value(Rs. in Lakhs) </t>
  </si>
  <si>
    <t>% to Net Assets</t>
  </si>
  <si>
    <t>Debt Instruments</t>
  </si>
  <si>
    <t>(a) Listed / awaiting listing on Stock Exchanges</t>
  </si>
  <si>
    <t>INE115A07FQ0</t>
  </si>
  <si>
    <t>CRISIL AAA</t>
  </si>
  <si>
    <t>INE861G08035</t>
  </si>
  <si>
    <t>CRISIL AAA(SO)</t>
  </si>
  <si>
    <t>INE020B08AF2</t>
  </si>
  <si>
    <t>INE090A08TW2</t>
  </si>
  <si>
    <t>CARE AA+</t>
  </si>
  <si>
    <t>INE976G08064</t>
  </si>
  <si>
    <t>ICRA AA-</t>
  </si>
  <si>
    <t>INE053T07026</t>
  </si>
  <si>
    <t>IND AAA</t>
  </si>
  <si>
    <t>INE261F08AS6</t>
  </si>
  <si>
    <t>INE053F07942</t>
  </si>
  <si>
    <t>INE556F08JI1</t>
  </si>
  <si>
    <t>CARE AAA</t>
  </si>
  <si>
    <t>INE906B07FE6</t>
  </si>
  <si>
    <t>INE134E08IN2</t>
  </si>
  <si>
    <t>INE752E07MZ9</t>
  </si>
  <si>
    <t>INE514E08FL5</t>
  </si>
  <si>
    <t>ICRA AA+</t>
  </si>
  <si>
    <t>INE667A08104</t>
  </si>
  <si>
    <t>CARE A+</t>
  </si>
  <si>
    <t>INE028A08083</t>
  </si>
  <si>
    <t>CARE AA</t>
  </si>
  <si>
    <t>INE752E07LT4</t>
  </si>
  <si>
    <t>INE752E07NN3</t>
  </si>
  <si>
    <t>Total</t>
  </si>
  <si>
    <t>Call, Cash &amp; Other Assets</t>
  </si>
  <si>
    <t>Net Asset</t>
  </si>
  <si>
    <t>Note</t>
  </si>
  <si>
    <t>a) NAV at the beginning and at the end of the Half-year ended 31Dec2018</t>
  </si>
  <si>
    <t>NAV as on 29-Jun-2018</t>
  </si>
  <si>
    <t>NAV as on 31-Dec-2018</t>
  </si>
  <si>
    <t>b) Dividends declared during the Half - year ended 31-Dec-2018</t>
  </si>
  <si>
    <t>Nil</t>
  </si>
  <si>
    <t>c) Average Maturity as on 31-Dec-2018</t>
  </si>
  <si>
    <r>
      <t>Franklin India Banking &amp; PSU Debt Fund As of -31De</t>
    </r>
    <r>
      <rPr>
        <b/>
        <sz val="8"/>
        <color theme="1"/>
        <rFont val="Arial"/>
        <family val="2"/>
      </rPr>
      <t>c2018</t>
    </r>
  </si>
  <si>
    <t>INE941D08065</t>
  </si>
  <si>
    <t>INE721A08DC8</t>
  </si>
  <si>
    <t>CRISIL AA+</t>
  </si>
  <si>
    <t>INE295J08022</t>
  </si>
  <si>
    <t>CARE AA(SO)</t>
  </si>
  <si>
    <t>INE641O08035</t>
  </si>
  <si>
    <t>INE134E08IH4</t>
  </si>
  <si>
    <t>INE438A07144</t>
  </si>
  <si>
    <t>INE020B08BF0</t>
  </si>
  <si>
    <t>INE029A08040</t>
  </si>
  <si>
    <t>INE261F08AI7</t>
  </si>
  <si>
    <t>INE163N08065</t>
  </si>
  <si>
    <t>CARE AAA(SO)</t>
  </si>
  <si>
    <t>INE110L07070</t>
  </si>
  <si>
    <t>INE941D07125</t>
  </si>
  <si>
    <t>INE115A07NM3</t>
  </si>
  <si>
    <t>INE020B08AN6</t>
  </si>
  <si>
    <t>INE110L08011</t>
  </si>
  <si>
    <t>INE261F08AL1</t>
  </si>
  <si>
    <t>INE434A08067</t>
  </si>
  <si>
    <t>CRISIL AA-</t>
  </si>
  <si>
    <t>INE090A08UB4</t>
  </si>
  <si>
    <t>INE434A08083</t>
  </si>
  <si>
    <t>INE481G08057</t>
  </si>
  <si>
    <t>INE296A07ON7</t>
  </si>
  <si>
    <t>INE752E07MI5</t>
  </si>
  <si>
    <t>INE916DA7MX1</t>
  </si>
  <si>
    <t>INE756I07CD9</t>
  </si>
  <si>
    <t>INE261F08477</t>
  </si>
  <si>
    <t>INE110L07112</t>
  </si>
  <si>
    <t>INE134E08IW3</t>
  </si>
  <si>
    <t>INE848E07815</t>
  </si>
  <si>
    <t>INE053F09HR2</t>
  </si>
  <si>
    <t>INE029A07075</t>
  </si>
  <si>
    <t>INE906B07FG1</t>
  </si>
  <si>
    <t>INE115A07IO9</t>
  </si>
  <si>
    <t>INE115A07MT0</t>
  </si>
  <si>
    <t>INE020B08AO4</t>
  </si>
  <si>
    <t>(b) Privately Placed / Unlisted</t>
  </si>
  <si>
    <t>INE445K07106</t>
  </si>
  <si>
    <t>INE445K07031</t>
  </si>
  <si>
    <t>INE801J08019</t>
  </si>
  <si>
    <t>INE458U07025</t>
  </si>
  <si>
    <t>INE458U07033</t>
  </si>
  <si>
    <t>INE720G08082</t>
  </si>
  <si>
    <t>ICRA A-</t>
  </si>
  <si>
    <t>Government Securities</t>
  </si>
  <si>
    <t>IN2920150306</t>
  </si>
  <si>
    <t>SOVEREIGN</t>
  </si>
  <si>
    <t>* Less Than 0.01 %</t>
  </si>
  <si>
    <r>
      <t>Franklin India Corporate Debt Fund As of -31Dec201</t>
    </r>
    <r>
      <rPr>
        <b/>
        <sz val="8"/>
        <color theme="1"/>
        <rFont val="Arial"/>
        <family val="2"/>
      </rPr>
      <t>8</t>
    </r>
  </si>
  <si>
    <t>Franklin India Credit Risk Fund As of -31Dec2018</t>
  </si>
  <si>
    <t>INE669E08318</t>
  </si>
  <si>
    <t>INE657N07605</t>
  </si>
  <si>
    <t>CRISIL AA</t>
  </si>
  <si>
    <t>INE140A07401</t>
  </si>
  <si>
    <t>ICRA AA</t>
  </si>
  <si>
    <t>INE01E708032</t>
  </si>
  <si>
    <t>CRISIL A+(SO)</t>
  </si>
  <si>
    <t>INE205A07030</t>
  </si>
  <si>
    <t>INE528G08352</t>
  </si>
  <si>
    <t>INE503A08036</t>
  </si>
  <si>
    <t>ICRA A+ (HYB)</t>
  </si>
  <si>
    <t>INE01E708040</t>
  </si>
  <si>
    <t>INE140A07435</t>
  </si>
  <si>
    <t>INE245A08042</t>
  </si>
  <si>
    <t>INE271C07137</t>
  </si>
  <si>
    <t>ICRA A+</t>
  </si>
  <si>
    <t>INE764L07173</t>
  </si>
  <si>
    <t>CARE A+(SO)</t>
  </si>
  <si>
    <t>INE146O08118</t>
  </si>
  <si>
    <t>CARE AA-</t>
  </si>
  <si>
    <t>INE540P07343</t>
  </si>
  <si>
    <t>INE016P07120</t>
  </si>
  <si>
    <t>INE016P07138</t>
  </si>
  <si>
    <t>INE128S07325</t>
  </si>
  <si>
    <t>CARE A</t>
  </si>
  <si>
    <t>INE128S07341</t>
  </si>
  <si>
    <t>INE922K07039</t>
  </si>
  <si>
    <t>INE540P07301</t>
  </si>
  <si>
    <t>INE852O07048</t>
  </si>
  <si>
    <t>ICRA A</t>
  </si>
  <si>
    <t>INE540P07210</t>
  </si>
  <si>
    <t>INE657N07381</t>
  </si>
  <si>
    <t>INE146O08084</t>
  </si>
  <si>
    <t>INE146O08100</t>
  </si>
  <si>
    <t>INE852O07071</t>
  </si>
  <si>
    <t>INE657N07183</t>
  </si>
  <si>
    <t>INE949L08152</t>
  </si>
  <si>
    <t>IND AA-</t>
  </si>
  <si>
    <t>INE271C07160</t>
  </si>
  <si>
    <t>INE945W07035</t>
  </si>
  <si>
    <t>INE616U07036</t>
  </si>
  <si>
    <t>INE540P07350</t>
  </si>
  <si>
    <t>INE540P07293</t>
  </si>
  <si>
    <t>INE540P07202</t>
  </si>
  <si>
    <t>INE694L07099</t>
  </si>
  <si>
    <t>CRISIL AA(SO)</t>
  </si>
  <si>
    <t>INE540P07335</t>
  </si>
  <si>
    <t>INE128S07333</t>
  </si>
  <si>
    <t>INE124N07168</t>
  </si>
  <si>
    <t>BWR A</t>
  </si>
  <si>
    <t>INE155A08365</t>
  </si>
  <si>
    <t>INE852O07055</t>
  </si>
  <si>
    <t>INE540P07319</t>
  </si>
  <si>
    <t>INE540P07327</t>
  </si>
  <si>
    <t>INE155A08068</t>
  </si>
  <si>
    <t>INE146O08092</t>
  </si>
  <si>
    <t>INE001A07OO9</t>
  </si>
  <si>
    <t>INE667A08070</t>
  </si>
  <si>
    <t>INE658R07141</t>
  </si>
  <si>
    <t>INE146O08068</t>
  </si>
  <si>
    <t>INE027E07709</t>
  </si>
  <si>
    <t>INE160A08100</t>
  </si>
  <si>
    <t>IND A+</t>
  </si>
  <si>
    <t>INE503A08044</t>
  </si>
  <si>
    <t>INE261F08956</t>
  </si>
  <si>
    <t>INE053F07AK6</t>
  </si>
  <si>
    <t>INE01EA07016</t>
  </si>
  <si>
    <t>IND A</t>
  </si>
  <si>
    <t>INE351E08040</t>
  </si>
  <si>
    <t>BWR A(SO)</t>
  </si>
  <si>
    <t>INE428K07011</t>
  </si>
  <si>
    <t>BWR AA- (SO)</t>
  </si>
  <si>
    <t>INE333T07063</t>
  </si>
  <si>
    <t>INE333T07055</t>
  </si>
  <si>
    <t>INE946S07130</t>
  </si>
  <si>
    <t>BWR A+ (SO)</t>
  </si>
  <si>
    <t>INE946S07080</t>
  </si>
  <si>
    <t>INE285T07081</t>
  </si>
  <si>
    <t>INE659X07014</t>
  </si>
  <si>
    <t>INE003S07114</t>
  </si>
  <si>
    <t>INE840S07093</t>
  </si>
  <si>
    <t>INE080T07037</t>
  </si>
  <si>
    <t>INE840S07085</t>
  </si>
  <si>
    <t>INE946S07098</t>
  </si>
  <si>
    <t>INE125X07016</t>
  </si>
  <si>
    <t>ICRA A+(SO)</t>
  </si>
  <si>
    <t>INE582L07104</t>
  </si>
  <si>
    <t>INE285T07073</t>
  </si>
  <si>
    <t>INE713G08046</t>
  </si>
  <si>
    <t>CRISIL A+</t>
  </si>
  <si>
    <t>INE139S07017</t>
  </si>
  <si>
    <t>INE003S07189</t>
  </si>
  <si>
    <t>INE971Z07091</t>
  </si>
  <si>
    <t>INE209W07028</t>
  </si>
  <si>
    <t>INE575P08024</t>
  </si>
  <si>
    <t>INE003S07122</t>
  </si>
  <si>
    <t>INE575P08016</t>
  </si>
  <si>
    <t>INE392R08020</t>
  </si>
  <si>
    <t>BWR A-(SO)</t>
  </si>
  <si>
    <t>INE00U207051</t>
  </si>
  <si>
    <t>INE003S07171</t>
  </si>
  <si>
    <t>INE458O07036</t>
  </si>
  <si>
    <t>INE507R07033</t>
  </si>
  <si>
    <t>INE498F07071</t>
  </si>
  <si>
    <t>INE498F07063</t>
  </si>
  <si>
    <t>INE082T07033</t>
  </si>
  <si>
    <t>ICRA A(SO)</t>
  </si>
  <si>
    <t>INE311S08168</t>
  </si>
  <si>
    <t>INE918T07020</t>
  </si>
  <si>
    <t>INE270O08025</t>
  </si>
  <si>
    <t>IND A-</t>
  </si>
  <si>
    <t>INE459T07058</t>
  </si>
  <si>
    <t>INE623B07115</t>
  </si>
  <si>
    <t>INE124N07143</t>
  </si>
  <si>
    <t>INE271C07178</t>
  </si>
  <si>
    <t>INE658R08024</t>
  </si>
  <si>
    <t>INE540P07228</t>
  </si>
  <si>
    <t>INE124N07200</t>
  </si>
  <si>
    <t>INE01E708057</t>
  </si>
  <si>
    <t>INE252T07057</t>
  </si>
  <si>
    <t>INE658R08032</t>
  </si>
  <si>
    <t>INE205A07048</t>
  </si>
  <si>
    <t>INE850M07137</t>
  </si>
  <si>
    <t>INE850M08036</t>
  </si>
  <si>
    <t>INE949L08137</t>
  </si>
  <si>
    <t>INE003S07213</t>
  </si>
  <si>
    <t>INE247U07014</t>
  </si>
  <si>
    <t>CRISIL A</t>
  </si>
  <si>
    <t>INE598K07011</t>
  </si>
  <si>
    <t>INE311S08135</t>
  </si>
  <si>
    <t>INE567W07011</t>
  </si>
  <si>
    <t>INE804K07013</t>
  </si>
  <si>
    <t>BWR AA+(SO)</t>
  </si>
  <si>
    <t>INE971Z07059</t>
  </si>
  <si>
    <t>INE003S07106</t>
  </si>
  <si>
    <t>INE964Q07012</t>
  </si>
  <si>
    <t>INE351E08024</t>
  </si>
  <si>
    <t>INE946S07148</t>
  </si>
  <si>
    <t>INE971Z07109</t>
  </si>
  <si>
    <t>INE285T07099</t>
  </si>
  <si>
    <t>INE922K07013</t>
  </si>
  <si>
    <t>INE764L07181</t>
  </si>
  <si>
    <t>INE311S08150</t>
  </si>
  <si>
    <t>INE316W07013</t>
  </si>
  <si>
    <t>INE357U08019</t>
  </si>
  <si>
    <t>INE081T08108</t>
  </si>
  <si>
    <t>ICRA AA-(SO)</t>
  </si>
  <si>
    <t>INE918T07038</t>
  </si>
  <si>
    <t>** Non - Traded / Thinly Traded Scrips</t>
  </si>
  <si>
    <r>
      <t>Franklin India Dynamic Accrual Fund As of -31Dec20</t>
    </r>
    <r>
      <rPr>
        <b/>
        <sz val="8"/>
        <color theme="1"/>
        <rFont val="Arial"/>
        <family val="2"/>
      </rPr>
      <t>18</t>
    </r>
  </si>
  <si>
    <t>Franklin India Debt Hybrid Fund As of -31Dec2018</t>
  </si>
  <si>
    <t>Industry/Rating</t>
  </si>
  <si>
    <t>Equity &amp; Equity Related</t>
  </si>
  <si>
    <t>INE040A01026</t>
  </si>
  <si>
    <t>HDFC Bank Ltd.</t>
  </si>
  <si>
    <t>Banks</t>
  </si>
  <si>
    <t>INE238A01034</t>
  </si>
  <si>
    <t>Axis Bank Ltd.</t>
  </si>
  <si>
    <t>INE009A01021</t>
  </si>
  <si>
    <t>Infosys Ltd.</t>
  </si>
  <si>
    <t>Software</t>
  </si>
  <si>
    <t>INE237A01028</t>
  </si>
  <si>
    <t>Kotak Mahindra Bank Ltd.</t>
  </si>
  <si>
    <t>INE101A01026</t>
  </si>
  <si>
    <t>Mahindra &amp; Mahindra Ltd.</t>
  </si>
  <si>
    <t>Auto</t>
  </si>
  <si>
    <t>INE531A01024</t>
  </si>
  <si>
    <t>Kansai Nerolac Paints Ltd.</t>
  </si>
  <si>
    <t>Consumer Non Durables</t>
  </si>
  <si>
    <t>INE397D01024</t>
  </si>
  <si>
    <t>Bharti Airtel Ltd.</t>
  </si>
  <si>
    <t>Telecom - Services</t>
  </si>
  <si>
    <t>INE246F01010</t>
  </si>
  <si>
    <t>Gujarat State Petronet Ltd.</t>
  </si>
  <si>
    <t>Gas</t>
  </si>
  <si>
    <t>INE047A01021</t>
  </si>
  <si>
    <t>Grasim Industries Ltd.</t>
  </si>
  <si>
    <t>Cement</t>
  </si>
  <si>
    <t>INE752E01010</t>
  </si>
  <si>
    <t>Power Grid Corp. of India Ltd.</t>
  </si>
  <si>
    <t>Power</t>
  </si>
  <si>
    <t>INE089A01023</t>
  </si>
  <si>
    <t>Dr Reddy's Laboratories Ltd.</t>
  </si>
  <si>
    <t>Pharmaceuticals</t>
  </si>
  <si>
    <t>INE787D01026</t>
  </si>
  <si>
    <t>Balkrishna Industries Ltd.</t>
  </si>
  <si>
    <t>Auto Ancillaries</t>
  </si>
  <si>
    <t>INE021A01026</t>
  </si>
  <si>
    <t>Asian Paints Ltd.</t>
  </si>
  <si>
    <t>INE226A01021</t>
  </si>
  <si>
    <t>Voltas Ltd.</t>
  </si>
  <si>
    <t>Construction Project</t>
  </si>
  <si>
    <t>INE038A01020</t>
  </si>
  <si>
    <t>Hindalco Industries Ltd.</t>
  </si>
  <si>
    <t>Non - Ferrous Metals</t>
  </si>
  <si>
    <t>INE029A01011</t>
  </si>
  <si>
    <t>Bharat Petroleum Corp. Ltd.</t>
  </si>
  <si>
    <t>Petroleum Products</t>
  </si>
  <si>
    <t>INE298A01020</t>
  </si>
  <si>
    <t>Cummins India Ltd.</t>
  </si>
  <si>
    <t>Industrial Products</t>
  </si>
  <si>
    <t>INE010B01027</t>
  </si>
  <si>
    <t>Cadila Healthcare Ltd.</t>
  </si>
  <si>
    <t>INE494B01023</t>
  </si>
  <si>
    <t>TVS Motor Co. Ltd.</t>
  </si>
  <si>
    <t>INE686F01025</t>
  </si>
  <si>
    <t>United Breweries Ltd.</t>
  </si>
  <si>
    <t>INE259A01022</t>
  </si>
  <si>
    <t>Colgate-Palmolive India Ltd.</t>
  </si>
  <si>
    <t>INE885A01032</t>
  </si>
  <si>
    <t>Amara Raja Batteries Ltd.</t>
  </si>
  <si>
    <t>INE199G01027</t>
  </si>
  <si>
    <t>Jagran Prakashan Ltd.</t>
  </si>
  <si>
    <t>Media &amp; Entertainment</t>
  </si>
  <si>
    <t>INE090A01021</t>
  </si>
  <si>
    <t>ICICI Bank Ltd.</t>
  </si>
  <si>
    <t>INE062A01020</t>
  </si>
  <si>
    <t>State Bank of India</t>
  </si>
  <si>
    <t>INE647O01011</t>
  </si>
  <si>
    <t>Aditya Birla Fashion and Retail Ltd.</t>
  </si>
  <si>
    <t>Retailing</t>
  </si>
  <si>
    <t>INE155A01022</t>
  </si>
  <si>
    <t>Tata Motors Ltd.</t>
  </si>
  <si>
    <t>INE036D01028</t>
  </si>
  <si>
    <t>Karur Vysya Bank Ltd.</t>
  </si>
  <si>
    <t>INE522F01014</t>
  </si>
  <si>
    <t>Coal India Ltd.</t>
  </si>
  <si>
    <t>Minerals/mining</t>
  </si>
  <si>
    <t>INE062A08124</t>
  </si>
  <si>
    <t>INE657N07415</t>
  </si>
  <si>
    <t>INE245A08067</t>
  </si>
  <si>
    <t>INE523H07841</t>
  </si>
  <si>
    <t>INE205A07105</t>
  </si>
  <si>
    <t>INE081A08207</t>
  </si>
  <si>
    <t>BWR AA</t>
  </si>
  <si>
    <t>INE295J08014</t>
  </si>
  <si>
    <t>INE115A07GB0</t>
  </si>
  <si>
    <t>INE134E08HV7</t>
  </si>
  <si>
    <t>INE053F07AC3</t>
  </si>
  <si>
    <t>INE002A08542</t>
  </si>
  <si>
    <t>INE038A07266</t>
  </si>
  <si>
    <t>INE265J07100</t>
  </si>
  <si>
    <t>INE528G09061</t>
  </si>
  <si>
    <t>INE205A07139</t>
  </si>
  <si>
    <t>INE523H07866</t>
  </si>
  <si>
    <t>IN0020170174</t>
  </si>
  <si>
    <t>Franklin India Equity Hybrid Fund As of -31Dec2018</t>
  </si>
  <si>
    <t>INE242A01010</t>
  </si>
  <si>
    <t>Indian Oil Corp. Ltd.</t>
  </si>
  <si>
    <t>INE347G01014</t>
  </si>
  <si>
    <t>Petronet LNG Ltd.</t>
  </si>
  <si>
    <t>INE239A01016</t>
  </si>
  <si>
    <t>Nestle India Ltd.</t>
  </si>
  <si>
    <t>INE669C01036</t>
  </si>
  <si>
    <t>Tech Mahindra Ltd.</t>
  </si>
  <si>
    <t>INE733E01010</t>
  </si>
  <si>
    <t>NTPC Ltd.</t>
  </si>
  <si>
    <t>INE081A01012</t>
  </si>
  <si>
    <t>Tata Steel Ltd.</t>
  </si>
  <si>
    <t>Ferrous Metals</t>
  </si>
  <si>
    <t>INE094A01015</t>
  </si>
  <si>
    <t>Hindustan Petroleum Corp. Ltd.</t>
  </si>
  <si>
    <t>INE053A01029</t>
  </si>
  <si>
    <t>Indian Hotels Co. Ltd.</t>
  </si>
  <si>
    <t>Hotels/resorts &amp; Other Recreational Acti</t>
  </si>
  <si>
    <t>INE049A01027</t>
  </si>
  <si>
    <t>Himatsingka Seide Ltd.</t>
  </si>
  <si>
    <t>Textile Products</t>
  </si>
  <si>
    <t>INE572E01012</t>
  </si>
  <si>
    <t>PNB Housing Finance Ltd.</t>
  </si>
  <si>
    <t>Finance</t>
  </si>
  <si>
    <t>INE917I01010</t>
  </si>
  <si>
    <t>Bajaj Auto Ltd.</t>
  </si>
  <si>
    <t>INE280A01028</t>
  </si>
  <si>
    <t>Titan Co. Ltd.</t>
  </si>
  <si>
    <t>Consumer Durables</t>
  </si>
  <si>
    <t>INE149A01033</t>
  </si>
  <si>
    <t>TI Financial Holdings Ltd.</t>
  </si>
  <si>
    <t>INE536H01010</t>
  </si>
  <si>
    <t>Mahindra CIE Automotive Ltd.</t>
  </si>
  <si>
    <t>INE562A01011</t>
  </si>
  <si>
    <t>Indian Bank</t>
  </si>
  <si>
    <t>INE438A01022</t>
  </si>
  <si>
    <t>Apollo Tyres Ltd.</t>
  </si>
  <si>
    <t>INE671B01018</t>
  </si>
  <si>
    <t>Globsyn Technologies Ltd.</t>
  </si>
  <si>
    <t/>
  </si>
  <si>
    <t>Numero Uno International Ltd.</t>
  </si>
  <si>
    <t>INE146O08035</t>
  </si>
  <si>
    <t>INE896L07561</t>
  </si>
  <si>
    <t>INE265J07282</t>
  </si>
  <si>
    <t>INE003S07155</t>
  </si>
  <si>
    <t>INE321N07244</t>
  </si>
  <si>
    <t>Commercial Paper</t>
  </si>
  <si>
    <t>INE001A14TJ4</t>
  </si>
  <si>
    <t>CRISIL A1+</t>
  </si>
  <si>
    <t>Franklin India Floating Rate Fund As of -31Dec2018</t>
  </si>
  <si>
    <t>INE756I07CA5</t>
  </si>
  <si>
    <t>INE658R08115</t>
  </si>
  <si>
    <t>INE850M08077</t>
  </si>
  <si>
    <t>Money Market Instruments</t>
  </si>
  <si>
    <t>Certificate of Deposit</t>
  </si>
  <si>
    <t>INE556F16424</t>
  </si>
  <si>
    <t>INE528G16R68</t>
  </si>
  <si>
    <t>ICRA A1+</t>
  </si>
  <si>
    <t>INE238A16Z65</t>
  </si>
  <si>
    <t>IN0020150051</t>
  </si>
  <si>
    <t>IN0020180025</t>
  </si>
  <si>
    <r>
      <t>Franklin India Government Securities Fund As of -3</t>
    </r>
    <r>
      <rPr>
        <b/>
        <sz val="8"/>
        <color theme="1"/>
        <rFont val="Arial"/>
        <family val="2"/>
      </rPr>
      <t>1Dec2018</t>
    </r>
  </si>
  <si>
    <t>Franklin India Low Duration Fund As of -31Dec2018</t>
  </si>
  <si>
    <t>INE658R08149</t>
  </si>
  <si>
    <t>INE540P07285</t>
  </si>
  <si>
    <t>INE245A08091</t>
  </si>
  <si>
    <t>INE657N07597</t>
  </si>
  <si>
    <t>INE658R07257</t>
  </si>
  <si>
    <t>INE540P07277</t>
  </si>
  <si>
    <t>INE124N07150</t>
  </si>
  <si>
    <t>INE945W07027</t>
  </si>
  <si>
    <t>INE459T07074</t>
  </si>
  <si>
    <t>INE459T07066</t>
  </si>
  <si>
    <t>INE945W07019</t>
  </si>
  <si>
    <t>INE252T07040</t>
  </si>
  <si>
    <t>INE271C07129</t>
  </si>
  <si>
    <t>INE146O07052</t>
  </si>
  <si>
    <t>INE434A09149</t>
  </si>
  <si>
    <t>INE945W07043</t>
  </si>
  <si>
    <t>INE540P07194</t>
  </si>
  <si>
    <t>INE134E08GN6</t>
  </si>
  <si>
    <t>INE002A08526</t>
  </si>
  <si>
    <t>INE306N07KG9</t>
  </si>
  <si>
    <t>ICRA AAA</t>
  </si>
  <si>
    <t>INE423Y07013</t>
  </si>
  <si>
    <t>INE311S08176</t>
  </si>
  <si>
    <t>INE840S07077</t>
  </si>
  <si>
    <t>INE333T07048</t>
  </si>
  <si>
    <t>INE209W07010</t>
  </si>
  <si>
    <t>INE476S08037</t>
  </si>
  <si>
    <t>INE157D08019</t>
  </si>
  <si>
    <t>INE157D08027</t>
  </si>
  <si>
    <t>INE606L08166</t>
  </si>
  <si>
    <t>INE960S07073</t>
  </si>
  <si>
    <t>INE960S07081</t>
  </si>
  <si>
    <t>INE082T07017</t>
  </si>
  <si>
    <t>INE081T08090</t>
  </si>
  <si>
    <t>INE238A164E2</t>
  </si>
  <si>
    <t>INE238A165G4</t>
  </si>
  <si>
    <t>INE556F16325</t>
  </si>
  <si>
    <t>CARE A1+</t>
  </si>
  <si>
    <t>INE261F16264</t>
  </si>
  <si>
    <t>INE040A16CA2</t>
  </si>
  <si>
    <t>INE001A14SI8</t>
  </si>
  <si>
    <t>INE261F14DQ2</t>
  </si>
  <si>
    <t>INE001A14UG8</t>
  </si>
  <si>
    <t>INE477A14AA5</t>
  </si>
  <si>
    <t>INE001A14UH6</t>
  </si>
  <si>
    <t>INE660N14BY7</t>
  </si>
  <si>
    <t>ICRA A1+(SO)</t>
  </si>
  <si>
    <t>INE660N14AV5</t>
  </si>
  <si>
    <t>CARE A1+(SO)</t>
  </si>
  <si>
    <t>INE001A14SL2</t>
  </si>
  <si>
    <t>INE623B14AF1</t>
  </si>
  <si>
    <t>INE660N14AU7</t>
  </si>
  <si>
    <t>INE660N14AY9</t>
  </si>
  <si>
    <t>INE660N14BC3</t>
  </si>
  <si>
    <t>INE660N14BA7</t>
  </si>
  <si>
    <t>INE660N14BB5</t>
  </si>
  <si>
    <t>INE660N14AT9</t>
  </si>
  <si>
    <t>Franklin India Liquid Fund As of -31Dec2018</t>
  </si>
  <si>
    <t>INE155A08274</t>
  </si>
  <si>
    <t>INE081A08199</t>
  </si>
  <si>
    <t>INE001A07QA3</t>
  </si>
  <si>
    <t>INE115A07MP8</t>
  </si>
  <si>
    <t>INE514E08AP7</t>
  </si>
  <si>
    <t>INE020B07HZ7</t>
  </si>
  <si>
    <t>INE244N07040</t>
  </si>
  <si>
    <t>INE095A16WZ1</t>
  </si>
  <si>
    <t>INE095A16XJ3</t>
  </si>
  <si>
    <t>INE092T16HO3</t>
  </si>
  <si>
    <t>INE238A16Y66</t>
  </si>
  <si>
    <t>INE238A16X67</t>
  </si>
  <si>
    <t>INE095A16XH7</t>
  </si>
  <si>
    <t>INE238A16Y82</t>
  </si>
  <si>
    <t>INE242A14KC8</t>
  </si>
  <si>
    <t>INE733E14237</t>
  </si>
  <si>
    <t>INE178A14DV9</t>
  </si>
  <si>
    <t>INE752E14146</t>
  </si>
  <si>
    <t>INE001A14TG0</t>
  </si>
  <si>
    <t>INE110L14IQ8</t>
  </si>
  <si>
    <t>INE896L14CQ5</t>
  </si>
  <si>
    <t>INE742O14989</t>
  </si>
  <si>
    <t>INE261F14EJ5</t>
  </si>
  <si>
    <t>INE110L14IZ9</t>
  </si>
  <si>
    <t>INE725H14699</t>
  </si>
  <si>
    <t>INE155A14PF4</t>
  </si>
  <si>
    <t>INE371K14712</t>
  </si>
  <si>
    <t>INE071G14BY1</t>
  </si>
  <si>
    <t>INE957N14BG4</t>
  </si>
  <si>
    <t>INE020B14565</t>
  </si>
  <si>
    <t>INE957N14BH2</t>
  </si>
  <si>
    <t>INE110L14JE2</t>
  </si>
  <si>
    <t>INE296A14OX2</t>
  </si>
  <si>
    <t>INE110L14JI3</t>
  </si>
  <si>
    <t>INE523H14I81</t>
  </si>
  <si>
    <t>INE523H14O26</t>
  </si>
  <si>
    <t>INE110L14IM7</t>
  </si>
  <si>
    <t>INE134E14AF3</t>
  </si>
  <si>
    <t>INE261F14EE6</t>
  </si>
  <si>
    <t>INE261F14ED8</t>
  </si>
  <si>
    <t>INE055A14GU4</t>
  </si>
  <si>
    <t>INE965U14363</t>
  </si>
  <si>
    <t>INE028E14EY0</t>
  </si>
  <si>
    <t>INE965U14397</t>
  </si>
  <si>
    <t>INE733E14211</t>
  </si>
  <si>
    <t>INE115A14AM6</t>
  </si>
  <si>
    <t>INE901W14992</t>
  </si>
  <si>
    <t>INE891K14GX5</t>
  </si>
  <si>
    <t>INE001A14RZ4</t>
  </si>
  <si>
    <t>INE688I14HC1</t>
  </si>
  <si>
    <t>INE688I14HM0</t>
  </si>
  <si>
    <t>INE660N14BX9</t>
  </si>
  <si>
    <t>INE660N14CC1</t>
  </si>
  <si>
    <t>INE780C14AM3</t>
  </si>
  <si>
    <t>INE660N14CB3</t>
  </si>
  <si>
    <t>INE660N14BZ4</t>
  </si>
  <si>
    <t>INE660N14CA5</t>
  </si>
  <si>
    <t>INE410J14BN8</t>
  </si>
  <si>
    <t>Franklin India Pension Plan As of -31Dec2018</t>
  </si>
  <si>
    <t>INE685A01028</t>
  </si>
  <si>
    <t>Torrent Pharmaceuticals Ltd.</t>
  </si>
  <si>
    <t>INE865N07018</t>
  </si>
  <si>
    <t>Franklin India Savings Fund As of -31Dec2018</t>
  </si>
  <si>
    <t>INE040A16CC8</t>
  </si>
  <si>
    <t>INE261F16314</t>
  </si>
  <si>
    <t>INE514E16BI3</t>
  </si>
  <si>
    <t>INE556F16416</t>
  </si>
  <si>
    <t>INE238A161I9</t>
  </si>
  <si>
    <t>INE002A14854</t>
  </si>
  <si>
    <t>INE535H14GR6</t>
  </si>
  <si>
    <t>INE514E14NM5</t>
  </si>
  <si>
    <t>INE121A14PH2</t>
  </si>
  <si>
    <t>INE688I14FZ6</t>
  </si>
  <si>
    <t>INE660N14BM2</t>
  </si>
  <si>
    <t>INE580B14HH4</t>
  </si>
  <si>
    <t>INE01E708024</t>
  </si>
  <si>
    <t>INE01E708016</t>
  </si>
  <si>
    <t>INE270O08033</t>
  </si>
  <si>
    <t>INE852O07097</t>
  </si>
  <si>
    <t>INE852O07089</t>
  </si>
  <si>
    <t>INE016P07146</t>
  </si>
  <si>
    <t>INE459T07082</t>
  </si>
  <si>
    <t>INE459T07090</t>
  </si>
  <si>
    <t>INE459T07033</t>
  </si>
  <si>
    <t>INE459T07025</t>
  </si>
  <si>
    <t>INE608A08025</t>
  </si>
  <si>
    <t>INE657N07407</t>
  </si>
  <si>
    <t>INE852O07063</t>
  </si>
  <si>
    <t>INE503A08028</t>
  </si>
  <si>
    <t>INE146O08027</t>
  </si>
  <si>
    <t>INE705A08094</t>
  </si>
  <si>
    <t>INE128S07317</t>
  </si>
  <si>
    <t>INE020B08823</t>
  </si>
  <si>
    <t>INE774D07RY7</t>
  </si>
  <si>
    <t>INE202B07IM7</t>
  </si>
  <si>
    <t>INE001A07QF2</t>
  </si>
  <si>
    <t>INE721A07NV9</t>
  </si>
  <si>
    <t>INE115A07LK1</t>
  </si>
  <si>
    <t>INE971Z07042</t>
  </si>
  <si>
    <t>INE445K07098</t>
  </si>
  <si>
    <t>INE971Z07034</t>
  </si>
  <si>
    <t>INE003S07072</t>
  </si>
  <si>
    <t>INE946S07122</t>
  </si>
  <si>
    <t>INE971Z07026</t>
  </si>
  <si>
    <t>INE971Z07083</t>
  </si>
  <si>
    <t>INE080T07029</t>
  </si>
  <si>
    <t>INE080T07060</t>
  </si>
  <si>
    <t>INE00MX08011</t>
  </si>
  <si>
    <t>INE946S07114</t>
  </si>
  <si>
    <t>INE971Z07075</t>
  </si>
  <si>
    <t>INE080T07052</t>
  </si>
  <si>
    <t>INE971Z07018</t>
  </si>
  <si>
    <t>INE003S07080</t>
  </si>
  <si>
    <t>INE971Z07067</t>
  </si>
  <si>
    <t>INE080T07045</t>
  </si>
  <si>
    <t>INE946S07106</t>
  </si>
  <si>
    <t>INE895D08634</t>
  </si>
  <si>
    <t>INE895D08766</t>
  </si>
  <si>
    <t>INE720G08074</t>
  </si>
  <si>
    <t>INE082T07025</t>
  </si>
  <si>
    <t>INE157D08043</t>
  </si>
  <si>
    <t>INE321N07152</t>
  </si>
  <si>
    <r>
      <t>Franklin India Short Term Income Plan As of -31Dec</t>
    </r>
    <r>
      <rPr>
        <b/>
        <sz val="8"/>
        <color theme="1"/>
        <rFont val="Arial"/>
        <family val="2"/>
      </rPr>
      <t>2018</t>
    </r>
  </si>
  <si>
    <t>INE205A07113</t>
  </si>
  <si>
    <t>INE866N07016</t>
  </si>
  <si>
    <t>INE001A07RE3</t>
  </si>
  <si>
    <t>INE146O08043</t>
  </si>
  <si>
    <t>INE623B07107</t>
  </si>
  <si>
    <t>INE850M07111</t>
  </si>
  <si>
    <t>INE850M08069</t>
  </si>
  <si>
    <t>INE850M08051</t>
  </si>
  <si>
    <t>INE850M08044</t>
  </si>
  <si>
    <t>INE850M08028</t>
  </si>
  <si>
    <t>INE265J07183</t>
  </si>
  <si>
    <t>INE115A07FT4</t>
  </si>
  <si>
    <t>INE155A08217</t>
  </si>
  <si>
    <t>INE155A08084</t>
  </si>
  <si>
    <t>INE146O08050</t>
  </si>
  <si>
    <t>INE115A07MY0</t>
  </si>
  <si>
    <t>INE001A07RD5</t>
  </si>
  <si>
    <t>INE658R08131</t>
  </si>
  <si>
    <t>INE115A07FS6</t>
  </si>
  <si>
    <t>INE115A07FK3</t>
  </si>
  <si>
    <t>INE657N07399</t>
  </si>
  <si>
    <t>INE053F07AL4</t>
  </si>
  <si>
    <t>INE016P07112</t>
  </si>
  <si>
    <t>INE016P07104</t>
  </si>
  <si>
    <t>INE155A08118</t>
  </si>
  <si>
    <t>INE848E07799</t>
  </si>
  <si>
    <t>INE529N07010</t>
  </si>
  <si>
    <t>INE351E08016</t>
  </si>
  <si>
    <t>INE351E08032</t>
  </si>
  <si>
    <t>INE567W07029</t>
  </si>
  <si>
    <t>INE371K08078</t>
  </si>
  <si>
    <t>INE713G08038</t>
  </si>
  <si>
    <t>INE139S07025</t>
  </si>
  <si>
    <t>INE311S08143</t>
  </si>
  <si>
    <t>INE946S07072</t>
  </si>
  <si>
    <t>INE285T07065</t>
  </si>
  <si>
    <t>INE701Q07083</t>
  </si>
  <si>
    <t>INE606L08158</t>
  </si>
  <si>
    <t>CRISIL A-</t>
  </si>
  <si>
    <t>INE680R07012</t>
  </si>
  <si>
    <t>INE896L07660</t>
  </si>
  <si>
    <t>INE081T07027</t>
  </si>
  <si>
    <t>INE587B08037</t>
  </si>
  <si>
    <t>INE157D08068</t>
  </si>
  <si>
    <t>INE157D08050</t>
  </si>
  <si>
    <t>INE157D08035</t>
  </si>
  <si>
    <t>INE729R08015</t>
  </si>
  <si>
    <t>INE918T07012</t>
  </si>
  <si>
    <t>INE960S07040</t>
  </si>
  <si>
    <t>INE960S07057</t>
  </si>
  <si>
    <t>INE960S07065</t>
  </si>
  <si>
    <t>INE095A16ZF6</t>
  </si>
  <si>
    <t>INE095A16ZA7</t>
  </si>
  <si>
    <t>INE242A14KB0</t>
  </si>
  <si>
    <t>INE178A14DT3</t>
  </si>
  <si>
    <t>INE155A14NZ7</t>
  </si>
  <si>
    <t>INE001A14SE7</t>
  </si>
  <si>
    <t>INE002A14BH4</t>
  </si>
  <si>
    <t>INE660N14AZ6</t>
  </si>
  <si>
    <t>INE660N14AW3</t>
  </si>
  <si>
    <t>INE660N14AX1</t>
  </si>
  <si>
    <t>INE660N14BL4</t>
  </si>
  <si>
    <t>INE660N14CD9</t>
  </si>
  <si>
    <t>INE660N14CE7</t>
  </si>
  <si>
    <t>INE001A14TU1</t>
  </si>
  <si>
    <r>
      <t>Franklin India Ultra Short Bond Fund As of -31Dec2</t>
    </r>
    <r>
      <rPr>
        <b/>
        <sz val="8"/>
        <color theme="1"/>
        <rFont val="Arial"/>
        <family val="2"/>
      </rPr>
      <t>018</t>
    </r>
  </si>
  <si>
    <t>INE146O08134</t>
  </si>
  <si>
    <t>INE110L08037</t>
  </si>
  <si>
    <t>INE459T07041</t>
  </si>
  <si>
    <t>INE003S07098</t>
  </si>
  <si>
    <t>INE080T07078</t>
  </si>
  <si>
    <t>INE598K07029</t>
  </si>
  <si>
    <r>
      <t>Franklin India Income Opportunities Fund As of -31</t>
    </r>
    <r>
      <rPr>
        <b/>
        <sz val="8"/>
        <color theme="1"/>
        <rFont val="Arial"/>
        <family val="2"/>
      </rPr>
      <t>Dec2018</t>
    </r>
  </si>
  <si>
    <t>Growth Plan</t>
  </si>
  <si>
    <t>Dividend Plan</t>
  </si>
  <si>
    <t>Direct Growth Plan</t>
  </si>
  <si>
    <t>Direct Dividend Plan</t>
  </si>
  <si>
    <t>Plan Name</t>
  </si>
  <si>
    <t xml:space="preserve">Dividend per unit </t>
  </si>
  <si>
    <t>Individual/HUF</t>
  </si>
  <si>
    <t>Others</t>
  </si>
  <si>
    <t>Dividend Option</t>
  </si>
  <si>
    <t>Direct Dividend Option</t>
  </si>
  <si>
    <t>(In Years)</t>
  </si>
  <si>
    <t>Monthly Dividend Plan</t>
  </si>
  <si>
    <t>Quarterly Dividend Plan</t>
  </si>
  <si>
    <t>Half Yearly Dividend Plan</t>
  </si>
  <si>
    <t>Annual Dividend Plan</t>
  </si>
  <si>
    <t>Direct Monthly Dividend Plan</t>
  </si>
  <si>
    <t>Direct Quarterly Dividend Plan</t>
  </si>
  <si>
    <t>Direct Half Yearly Dividend Plan</t>
  </si>
  <si>
    <t>Direct Annual Dividend Plan</t>
  </si>
  <si>
    <t>NAV as on 30-Nov-2018</t>
  </si>
  <si>
    <t>b) Dividends declared during the Half - year ended 30-Nov-2018</t>
  </si>
  <si>
    <t>c) Average Maturity as on 30-Nov-2018</t>
  </si>
  <si>
    <t>d) Portfolio Turnover Ratio during the Half - year 30-Nov-2018</t>
  </si>
  <si>
    <t>Growth Option</t>
  </si>
  <si>
    <t>Quarterly Dividend Option</t>
  </si>
  <si>
    <t>Direct Growth Option</t>
  </si>
  <si>
    <t>Direct Quarterly Dividend Option</t>
  </si>
  <si>
    <t>Super Institutional Plan Growth Option</t>
  </si>
  <si>
    <t>Super Institutional Plan Daily Dividend Reinvestment Option</t>
  </si>
  <si>
    <t>Super Institutional Plan Weekly Dividend Option</t>
  </si>
  <si>
    <t>Direct Super Institutional Growth Option</t>
  </si>
  <si>
    <t>Direct Super Institutional Daily Dividend Reinvestment Option</t>
  </si>
  <si>
    <t>Direct Super Institutional Weekly Dividend Option</t>
  </si>
  <si>
    <t>Institutional Plan Growth Option</t>
  </si>
  <si>
    <t>Institutional Plan Daily Dividend Reinvestment Option</t>
  </si>
  <si>
    <t>Institutional Plan Weekly Dividend Option</t>
  </si>
  <si>
    <t>Regular Plan Growth Option</t>
  </si>
  <si>
    <t>Regular Plan Daily Dividend Reinvestment Option</t>
  </si>
  <si>
    <t>Regular Plan Weekly Dividend Option</t>
  </si>
  <si>
    <t>Unclaimed Dividend Plan - Growth</t>
  </si>
  <si>
    <t>Unclaimed Redemption Plan - Growth</t>
  </si>
  <si>
    <t>Direct Super Institutional Plan Daily Divdend Reinvestment Option</t>
  </si>
  <si>
    <t>Direct Super Institutional Plan Weekly Dividend Option</t>
  </si>
  <si>
    <t>Regular Plan Daily Divdend Reinvestment Option</t>
  </si>
  <si>
    <t>Retail Plan Growth Option</t>
  </si>
  <si>
    <t>Retail Plan Daily Dividend Option</t>
  </si>
  <si>
    <t>Retail Plan Monthly Dividend Option</t>
  </si>
  <si>
    <t>Retail Plan Quarterly Dividend Option</t>
  </si>
  <si>
    <t>Direct Retail Plan Growth Option</t>
  </si>
  <si>
    <t>Direct Retail Plan Daily Dividend Option</t>
  </si>
  <si>
    <t>Direct Retail Plan Monthly Dividend Option</t>
  </si>
  <si>
    <t>Direct Retail Plan Quarterly Dividend Option</t>
  </si>
  <si>
    <t>Institutional Plan Dividend Option</t>
  </si>
  <si>
    <t>Retail Plan Weekly Dividend Option</t>
  </si>
  <si>
    <t>Direct Retail Plan Weekly Dividend Option</t>
  </si>
  <si>
    <t>Super Institutional Plan Daily Dividend Option</t>
  </si>
  <si>
    <t>Direct Super Institutional Plan Growth Option</t>
  </si>
  <si>
    <t>Direct Super Institutional Plan Daily Dividend Option</t>
  </si>
  <si>
    <t>Institutional Plan Daily Dividend Option</t>
  </si>
  <si>
    <t>Direct Super Institutional Plan Daily Dividend Reinvestment Option</t>
  </si>
  <si>
    <t>NA***</t>
  </si>
  <si>
    <r>
      <t>Franklin India Equity Savings Fund As of Date -  3</t>
    </r>
    <r>
      <rPr>
        <b/>
        <sz val="8"/>
        <color theme="1"/>
        <rFont val="Arial"/>
        <family val="2"/>
      </rPr>
      <t>1Dec2018</t>
    </r>
  </si>
  <si>
    <t>Industry Classification</t>
  </si>
  <si>
    <t>INE002A01018</t>
  </si>
  <si>
    <t>Reliance Industries Ltd.</t>
  </si>
  <si>
    <t>INE528G01027</t>
  </si>
  <si>
    <t>Yes Bank Ltd.</t>
  </si>
  <si>
    <t>INE669E01016</t>
  </si>
  <si>
    <t>Vodafone Idea Ltd.</t>
  </si>
  <si>
    <t>INE208A01029</t>
  </si>
  <si>
    <t>Ashok Leyland Ltd.</t>
  </si>
  <si>
    <t>INE093A01033</t>
  </si>
  <si>
    <t>Hexaware Technologies Ltd.</t>
  </si>
  <si>
    <t>INE296A01024</t>
  </si>
  <si>
    <t>Bajaj Finance Ltd.</t>
  </si>
  <si>
    <t>INE160A01022</t>
  </si>
  <si>
    <t>Punjab National Bank Ltd.</t>
  </si>
  <si>
    <t>INE030A01027</t>
  </si>
  <si>
    <t>Hindustan Unilever Ltd.</t>
  </si>
  <si>
    <t>INE585B01010</t>
  </si>
  <si>
    <t>Maruti Suzuki India Ltd.</t>
  </si>
  <si>
    <t>INE406A01037</t>
  </si>
  <si>
    <t>Aurobindo Pharma Ltd.</t>
  </si>
  <si>
    <t>INE154A01025</t>
  </si>
  <si>
    <t>ITC Ltd.</t>
  </si>
  <si>
    <t>INE245A01021</t>
  </si>
  <si>
    <t>Tata Power Co. Ltd.</t>
  </si>
  <si>
    <t>INE028A01039</t>
  </si>
  <si>
    <t>Bank of Baroda</t>
  </si>
  <si>
    <t>INE001A01036</t>
  </si>
  <si>
    <t>Housing Development Finance Corp. Ltd.</t>
  </si>
  <si>
    <t>INE129A01019</t>
  </si>
  <si>
    <t>GAIL India Ltd.</t>
  </si>
  <si>
    <t>INE016A01026</t>
  </si>
  <si>
    <t>Dabur India Ltd.</t>
  </si>
  <si>
    <t>INE079A01024</t>
  </si>
  <si>
    <t>Ambuja Cements Ltd.</t>
  </si>
  <si>
    <t>INE774D01024</t>
  </si>
  <si>
    <t>Mahindra &amp; Mahindra Financial Services Ltd.</t>
  </si>
  <si>
    <t>INE115A07HN3</t>
  </si>
  <si>
    <t>c) Portfolio Turnover Ratio during the Half - year 31-Dec-2018</t>
  </si>
  <si>
    <t>9.55% Piramal Capital &amp; Housing Finance Limited (08-Mar-2027) **</t>
  </si>
  <si>
    <t>9.90% Coastal Gujarat Power Ltd (25-Aug-2028) **</t>
  </si>
  <si>
    <t>10.32% Andhra Pradesh Capital Region Development Authority (16-Aug-2028) **</t>
  </si>
  <si>
    <t>Edelweiss Commodities Services Ltd (SBI MCLR + 150 Bps) (29-Nov-2021) - Series II **</t>
  </si>
  <si>
    <t>10.9% Vodafone Idea Ltd (02-Sep-2023) **</t>
  </si>
  <si>
    <t>9.85% DCB Bank Ltd (12-Jan-2028) **</t>
  </si>
  <si>
    <t>10.15% Hinduja Leyland Finance Ltd (27-Mar-2025) **</t>
  </si>
  <si>
    <t>9.25% Reliance Jio Infocomm Limited (17-Jun-2024) **</t>
  </si>
  <si>
    <t>0.00% RKN Retail Pvt Ltd Tranche 1 (30-Apr-2020) **</t>
  </si>
  <si>
    <t>9.20% Andhra Bank (31-Oct-2022) **</t>
  </si>
  <si>
    <t>10.15% Uttar Pradesh Power Corp Ltd (20-Jan-2028) **</t>
  </si>
  <si>
    <t>9.85% DCB Bank Ltd (17-Nov-2027) **</t>
  </si>
  <si>
    <t>10.25% Shriram Transport Finance Co Ltd (26-Apr-2024) **</t>
  </si>
  <si>
    <t>12.25% DLF Ltd., Tranche II Series IV, (11-Aug-2020) **</t>
  </si>
  <si>
    <t>10.75% The Tata Power Co Ltd (21-Aug-2022) **</t>
  </si>
  <si>
    <t>10.15% Uttar Pradesh Power Corp Ltd (20-Jan-2023) **</t>
  </si>
  <si>
    <t>0.00% India Shelter Finance Corp Ltd (02-May-2025) **</t>
  </si>
  <si>
    <t>12.25% DLF Ltd, Series IV (11-Aug-2020) **</t>
  </si>
  <si>
    <t>7.4% Tata Motors Ltd (29-Jun-2021) **</t>
  </si>
  <si>
    <t>10.00% Aptus Value Housing Finance India Ltd (20-Jul-2025) **</t>
  </si>
  <si>
    <t>9.95% Vastu Housing Finance Corp Ltd (27-Feb-2025) **</t>
  </si>
  <si>
    <t>10.15% Uttar Pradesh Power Corp Ltd (20-Jan-2027) **</t>
  </si>
  <si>
    <t>0.00% RKN Retail Pvt Ltd Tranche 2 (30-Apr-2020) **</t>
  </si>
  <si>
    <t>10.15% Uttar Pradesh Power Corp Ltd (20-Jan-2022) **</t>
  </si>
  <si>
    <t>11.10% Hinduja Leyland Finance Ltd (08-Apr-2022) **</t>
  </si>
  <si>
    <t>10.00% Aptus Value Housing Finance India Ltd (26-Feb-2025) **</t>
  </si>
  <si>
    <t>7.75% Talwandi Sabo Power Ltd (20-Sep-2019) **</t>
  </si>
  <si>
    <t>9.75% Uttar Pradesh Power Corp Ltd (20-Oct-2022) **</t>
  </si>
  <si>
    <t>9.20% Hinduja Leyland Finance Ltd (13-Sep-2024) **</t>
  </si>
  <si>
    <t>6.99% Rural Electrification Corp Ltd (31-Dec-2020) **</t>
  </si>
  <si>
    <t>9.55% Hindalco Industries Ltd (27-Jun-2022) **</t>
  </si>
  <si>
    <t>10.25% Star Health &amp; Allied Insurance Co Ltd (06-Sep-2024) **</t>
  </si>
  <si>
    <t>11.5% Rivaaz Trade Ventures Pvt Ltd (30-Mar-2023) **</t>
  </si>
  <si>
    <t>9.00% Pune Solapur Expressways Pvt Ltd Series A (31-Mar-2029) **</t>
  </si>
  <si>
    <t>12.68% Renew Power Ventures Pvt. Ltd., Series III, (23-Mar-2020) **</t>
  </si>
  <si>
    <t>11.49% Reliance Big Pvt Ltd Series 3 (14-Jan-2021) **</t>
  </si>
  <si>
    <t>9.60% Renew Wind Energy (Rajasthan One) Pvt Ltd (31-Mar-2023) **</t>
  </si>
  <si>
    <t>12.80% Nufuture Digital (India) Ltd (30-Sep-2023) **</t>
  </si>
  <si>
    <t>13.15% Greenko Solar Energy Private Limited (18-May-2020) **</t>
  </si>
  <si>
    <t>8.25% Vodafone Idea Ltd (10-Jul-2020)</t>
  </si>
  <si>
    <t>13.40% Future Ideas Company Ltd (30-Sep-2023) **</t>
  </si>
  <si>
    <t>9.00% Pune Solapur Expressways Pvt Ltd Series B (31-Mar-2029) **</t>
  </si>
  <si>
    <t>12.68% Renew Power Ventures Pvt. Ltd., Series II, (23-Mar-2020) **</t>
  </si>
  <si>
    <t>11.7% Svantantra Microfin Private Limited (30-Nov-2023) **</t>
  </si>
  <si>
    <t>9.95% Narmada Wind Energy Pvt Ltd (31-Mar-2023) **</t>
  </si>
  <si>
    <t>8.25% Tata Housing Development Co Ltd (27-Feb-2020) **</t>
  </si>
  <si>
    <t>9.95% Molagavalli Renewable Pvt Ltd (31-Mar-2023) **</t>
  </si>
  <si>
    <t>11.90% Rishanth Wholesale Trading Private Ltd (20-Oct-2023) **</t>
  </si>
  <si>
    <t>11.35% Renew Solar Power Private Limited (01-Nov-2022) **</t>
  </si>
  <si>
    <t>9.75% TRPL Roadways Pvt Ltd (25-Mar-2022) **</t>
  </si>
  <si>
    <t>9.45% Renew Power Limited (31-Jul-2025) **</t>
  </si>
  <si>
    <t>0.00% Wadhawan Global Capital Pvt Ltd (02-Aug-2022) **</t>
  </si>
  <si>
    <t>0.00% Sadbhav Infrastructure Project Ltd (06-Jun-2023) **</t>
  </si>
  <si>
    <t>0.00% Adani Rail Infra Private Limited (28-Apr-2023) **</t>
  </si>
  <si>
    <t>0.00% Pri-Media Services Pvt. Ltd. Series C (30-Jun-2020) **</t>
  </si>
  <si>
    <t>Jindal Power Ltd  (SBI+100 Bps) (20-Dec-2019) **</t>
  </si>
  <si>
    <t>0.00% Hero Solar Energy Private Limited (21-Jun-2022) **</t>
  </si>
  <si>
    <t>10.25% Sikka Ports &amp; Terminals Limited (22-Aug-2021) **</t>
  </si>
  <si>
    <t>9.48% Tata Capital Financial Services Ltd (08-Apr-2022) **</t>
  </si>
  <si>
    <t>7.35% Bharat Petroleum Corp Ltd (10-Mar-2022) **</t>
  </si>
  <si>
    <t>7.46% Rural Electrification Corp Ltd (28-Feb-2022) **</t>
  </si>
  <si>
    <t>8.60% National Bank For Agriculture And Rural Development (31-Jan-2022) **</t>
  </si>
  <si>
    <t>8.81% Small Industries Development Bank Of India (25-Jan-2022)</t>
  </si>
  <si>
    <t>7.6% National Highways Authority Of India (18-Mar-2022) **</t>
  </si>
  <si>
    <t>0.00% LIC Housing Finance Ltd (25-Feb-2022)</t>
  </si>
  <si>
    <t>8.6% ONGC Petro Additions Ltd (11-Mar-2022) **</t>
  </si>
  <si>
    <t>0.00% HDB Financial Services Ltd (29-Oct-2021) **</t>
  </si>
  <si>
    <t>6.70% Indian Railway Finance Corp Ltd (24-Nov-2021) **</t>
  </si>
  <si>
    <t>9.95% Food Corporation Of India (07-Mar-2022)</t>
  </si>
  <si>
    <t>7.27% Power Finance Corp Ltd (22-Dec-2021) **</t>
  </si>
  <si>
    <t>8.40% Power Grid Corp Of India Ltd (14-Sep-2021) **</t>
  </si>
  <si>
    <t>8.36% Ultratech Cement Ltd (07-Jun-2021) **</t>
  </si>
  <si>
    <t>7.50% Power Finance Corp Ltd (16-Aug-2021) **</t>
  </si>
  <si>
    <t>8.9492% L&amp;T Finance Ltd (16-Aug-2021) **</t>
  </si>
  <si>
    <t>8.32% Reliance Jio Infocomm Limited (08-Jul-2021) **</t>
  </si>
  <si>
    <t>7.18% Rural Electrification Corp Ltd (21-May-2021) **</t>
  </si>
  <si>
    <t>9.10% Shriram Transport Finance Co Ltd (12-Jul-2021) **</t>
  </si>
  <si>
    <t>9.15% Dewan Housing Finance Corp Ltd (09-Sep-2021) **</t>
  </si>
  <si>
    <t>8.50% NHPC Ltd (14-Jul-2021) **</t>
  </si>
  <si>
    <t>8.01% Tata Sons Pvt Ltd (02-Sep-2021) **</t>
  </si>
  <si>
    <t>8.75% Housing Development Finance Corp Ltd (04-Mar-2021) **</t>
  </si>
  <si>
    <t>8.39% National Bank For Agriculture And Rural Development (19-Jul-2021) **</t>
  </si>
  <si>
    <t>10.40% Sikka Ports &amp; Terminals Limited (18-Jul-2021) **</t>
  </si>
  <si>
    <t>0.00% Mahindra &amp; Mahindra Financial Services Ltd (07-Apr-2021) **</t>
  </si>
  <si>
    <t>8.7% Reliance Jio Infocomm Limited (15-Jun-2021) **</t>
  </si>
  <si>
    <t>9.57% Indian Railway Finance Corp Ltd (31-May-2021) **</t>
  </si>
  <si>
    <t>7.40% National Bank For Agriculture And Rural Development (01-Feb-2021) **</t>
  </si>
  <si>
    <t>7.65% Indian Railway Finance Corp Ltd (15-Mar-2021)</t>
  </si>
  <si>
    <t>7.48% Bennett Coleman And Co Ltd (26-Apr-2021) **</t>
  </si>
  <si>
    <t>7.07% Reliance Industries Ltd (24-Dec-2020)</t>
  </si>
  <si>
    <t>7.88% LIC Housing Finance Ltd (28-Jan-2021) **</t>
  </si>
  <si>
    <t>8.13% Power Grid Corp Of India Ltd (23-Apr-2021) **</t>
  </si>
  <si>
    <t>8.50% Lic Housing Finance Ltd (05-Jan-2021) **</t>
  </si>
  <si>
    <t>7.80% LIC Housing Finance Ltd (19-Mar-2020) **</t>
  </si>
  <si>
    <t>8.15% National Bank For Agriculture And Rural Development (04-Mar-2020) **</t>
  </si>
  <si>
    <t>8.87% Rural Electrification Corp Ltd (08-Mar-2020) **</t>
  </si>
  <si>
    <t>8.15% Power Grid Corp Of India Ltd (09-Mar-2020) **</t>
  </si>
  <si>
    <t>7.85% Kotak Mahindra Prime Ltd (07-Apr-2020) **</t>
  </si>
  <si>
    <t>7.78% Housing Development Finance Corp Ltd (24-Mar-2020) **</t>
  </si>
  <si>
    <t>7.85% Bajaj Finance Ltd (07-Apr-2020) **</t>
  </si>
  <si>
    <t>7.90% Tata Sons Pvt Ltd (06-Mar-2020) **</t>
  </si>
  <si>
    <t>9.60% Renew Power Limited (26-Feb-2021) **</t>
  </si>
  <si>
    <t>Indostar Capital Finance Ltd (SBI MCLR + 95 Bps) (02-May-2023) **</t>
  </si>
  <si>
    <t>Edelweiss Commodities Services Ltd (SBI MCLR + 150 Bps) (29-Nov-2021) **</t>
  </si>
  <si>
    <t>Aspire Home Finance Corp Ltd (SBI + 145 Bps) (21-Jul-2023) **</t>
  </si>
  <si>
    <t>0.00% LIC Housing Finance Ltd (02-Sep-2019) **</t>
  </si>
  <si>
    <t>7.60% Vedanta Ltd (31-May-2019) **</t>
  </si>
  <si>
    <t>12.25% DLF Ltd, Series III (09-Aug-2019) **</t>
  </si>
  <si>
    <t>10.90% DLF Emporio Ltd (21-Nov-2021) **</t>
  </si>
  <si>
    <t>Aspire Home Finance Corp Ltd (SBI MCLR + 200 Bps) (24-Aug-2023) **</t>
  </si>
  <si>
    <t>10.15% Uttar Pradesh Power Corp Ltd (20-Jan-2021) **</t>
  </si>
  <si>
    <t>7.90% Housing Development Finance Corp Ltd (20-Mar-2019)</t>
  </si>
  <si>
    <t>12.40% Hinduja Leyland Finance Ltd (03-Apr-2020) **</t>
  </si>
  <si>
    <t>10.75% Incred Financial Services Private Limited (22-Jun-2020) **</t>
  </si>
  <si>
    <t>10.25% Future Retail Ltd, Series B (06-Apr-2020) **</t>
  </si>
  <si>
    <t>9.60% IFMR Capital Finance Pvt Ltd (27-Dec-2019) **</t>
  </si>
  <si>
    <t>Northern Arc Capital Ltd (6M SBI MCLR + 205 Bps) Series C (16-Jul-2021) **</t>
  </si>
  <si>
    <t>Northern Arc Capital Ltd (6M SBI MCLR + 205 Bps) Series B (16-Jul-2021) **</t>
  </si>
  <si>
    <t>Northern Arc Capital Ltd (6M SBI MCLR + 205 Bps) Series A (16-Jul-2021) **</t>
  </si>
  <si>
    <t>10.15% Uttar Pradesh Power Corp Ltd (20-Jan-2020) **</t>
  </si>
  <si>
    <t>10.44% Northern Arc Capital Ltd Series C (02-Aug-2019) **</t>
  </si>
  <si>
    <t>10.44% Northern Arc Capital Ltd Series A (02-Aug-2019) **</t>
  </si>
  <si>
    <t>9.75% Uttar Pradesh Power Corp Ltd (20-Oct-2020) **</t>
  </si>
  <si>
    <t>9.10% JM Financial Asset Reconstruction Co Ltd (26-Sep-2019) **</t>
  </si>
  <si>
    <t>9.71% Tata Motors Ltd (01-Oct-2019) **</t>
  </si>
  <si>
    <t>10.00% Tata Motors Ltd (28-May-2019) **</t>
  </si>
  <si>
    <t>0.00% Incred Financial Services Private Limited (26-Jun-2019) **</t>
  </si>
  <si>
    <t>8.40% Edelweiss Commodities Services Ltd (26-Oct-2020) **</t>
  </si>
  <si>
    <t>10.44% Northern Arc Capital Ltd Series B (02-Aug-2019) **</t>
  </si>
  <si>
    <t>12.40% Hinduja Leyland Finance Ltd (26-Apr-2020) **</t>
  </si>
  <si>
    <t>10.90% DLF Promenade Ltd (11-Dec-2021) **</t>
  </si>
  <si>
    <t>Aspire Home Finance Corp Ltd (SBI MCLR + 205 Bps) (28-Sep-2023) **</t>
  </si>
  <si>
    <t>7.55% Housing Development Finance Corp Ltd (20-Feb-2019) **</t>
  </si>
  <si>
    <t>10.75% Aspire Home Finance Corp Ltd (30-Aug-2019) **</t>
  </si>
  <si>
    <t>9.70% Xander Finance Pvt Ltd (15-Mar-2021) **</t>
  </si>
  <si>
    <t>8.70% JM Financial Products Ltd (25-Jul-2019) **</t>
  </si>
  <si>
    <t>7.49% Housing Development Finance Corp Ltd (25-Jan-2019) **</t>
  </si>
  <si>
    <t>9.69% Northern Arc Capital Ltd (02-May-2019) **</t>
  </si>
  <si>
    <t>10.95% Aspire Home Finance Corp Ltd (05-Jun-2019) **</t>
  </si>
  <si>
    <t>8.40% Edelweiss Commodities Services Ltd (09-Aug-2019) **</t>
  </si>
  <si>
    <t>9.70% Xander Finance Pvt Ltd (30-Apr-2021) **</t>
  </si>
  <si>
    <t>11.19% Equitas Small Finance Bank Ltd (08-Jan-2021) **</t>
  </si>
  <si>
    <t>7.72% Indian Railway Finance Corp Ltd (07-Jun-2019) **</t>
  </si>
  <si>
    <t>11.45% Vistaar Financial Services Private Ltd (06-Jan-2020) **</t>
  </si>
  <si>
    <t>11.45% Vistaar Financial Services Private Ltd (04-Jan-2019) **</t>
  </si>
  <si>
    <t>9.69% Tata Motors Ltd (29-Mar-2019) **</t>
  </si>
  <si>
    <t>8.96% Power Finance Corp Ltd (21-Oct-2019) **</t>
  </si>
  <si>
    <t>8.70% Edelweiss Agri Value Chain Ltd (30-Jun-2027) **</t>
  </si>
  <si>
    <t>8.50% NHPC Ltd (13-Jul-2019) **</t>
  </si>
  <si>
    <t>8.12% ONGC Mangalore Petrochemicals Ltd (10-Jun-2019)</t>
  </si>
  <si>
    <t>12.25% Greenko Wind Projects Pvt Ltd (14-Dec-2019) **</t>
  </si>
  <si>
    <t>13.15% Greenko Solar Energy Private Limited (15-Jun-2020) **</t>
  </si>
  <si>
    <t>9.10% Tata Realty &amp; Infrastructure Ltd (23-Aug-2019) **</t>
  </si>
  <si>
    <t>8.15% Vodafone Idea Ltd (10-Jul-2019) **</t>
  </si>
  <si>
    <t>9.40% Small Business Fincredit India Pvt Ltd (28-Sep-2020) **</t>
  </si>
  <si>
    <t>10.25% Renew Solar Power Private Limited (29-Nov-2019) **</t>
  </si>
  <si>
    <t>9.80% Ma Multi-Trade Pvt Ltd Series B1 (17-Feb-2020) **</t>
  </si>
  <si>
    <t>10.30% Renew Power Limited (28-Sep-2022) **</t>
  </si>
  <si>
    <t>12.15% Nufuture Digital (India) Ltd (31-May-2019) **</t>
  </si>
  <si>
    <t>9.99% India Shelter Finance Corp Ltd (10-Feb-2022) **</t>
  </si>
  <si>
    <t>11.90% Bhavna Asset Operators Private Ltd (28-Feb-2019) **</t>
  </si>
  <si>
    <t>0.00% Adani Infra India Ltd (27-Apr-2019) **</t>
  </si>
  <si>
    <t>0.00% Aditya Birla Retail Limited (20-Sep-2019) **</t>
  </si>
  <si>
    <t>10.90% Piramal Realty Private Limited (13-Mar-2020) **</t>
  </si>
  <si>
    <t>10.90% Aasan Corporate Solutions Pvt Ltd (13-Dec-2019) **</t>
  </si>
  <si>
    <t>0.00% Yes Capital India Pvt Ltd (12-Oct-2020) **</t>
  </si>
  <si>
    <t>Indostar Capital Finance Ltd (SBI MCLR + 225 Bps) (02-Nov-2021) **</t>
  </si>
  <si>
    <t>0.00% Aditya Birla Retail Limited (24-Jun-2020) **</t>
  </si>
  <si>
    <t>10.90% Aasan Corporate Solutions Pvt Ltd (20-Dec-2019) **</t>
  </si>
  <si>
    <t>9.00% Clix Capital Services Pvt Ltd (27-Jun-2023) **</t>
  </si>
  <si>
    <t>10.90% Aasan Corporate Solutions Pvt Ltd (13-Mar-2020) **</t>
  </si>
  <si>
    <t>0.00% Dolvi Minerals And Metals Pvt Limited (22-Oct-2019) **</t>
  </si>
  <si>
    <t>11.50% Clix Finance India Private Limited (06-Jan-2022) **</t>
  </si>
  <si>
    <t>11.50% Clix Capital Services Pvt Ltd (06-Jul-2021) **</t>
  </si>
  <si>
    <t>11.50% Clix Capital Services Pvt Ltd (06-May-2021) **</t>
  </si>
  <si>
    <t>11.50% Clix Capital Services Pvt Ltd (06-Sep-2021) **</t>
  </si>
  <si>
    <t>11.50% Clix Capital Services Pvt Ltd (12-Nov-2021) **</t>
  </si>
  <si>
    <t>0.00% SBK Properties Pvt Ltd (09-Jan-2020) **</t>
  </si>
  <si>
    <t>0.00% Hero Wind Energy Pvt Ltd (08-Apr-2019) **</t>
  </si>
  <si>
    <t>0.00% Hero Wind Energy Pvt Ltd (21-Jun-2022) **</t>
  </si>
  <si>
    <t>9.80% Ma Multi-Trade Pvt Ltd  Series B2 (17-Feb-2020) **</t>
  </si>
  <si>
    <t>0.00% JSW Logistics Infrastructure Pvt Ltd (15-Mar-2019) **</t>
  </si>
  <si>
    <t>0.00% JSW Logistics Infrastructure Pvt Ltd (14-Jun-2019) **</t>
  </si>
  <si>
    <t>0.00% JSW Logistics Infrastructure Pvt Ltd (13-Sep-2019) **</t>
  </si>
  <si>
    <t>9.80% Ma Multi-Trade Pvt Ltd Series B3 (26-Jul-2017) **</t>
  </si>
  <si>
    <t>0.00% KKR India Financial Services Pvt Ltd (10-Mar-2021) **</t>
  </si>
  <si>
    <t>HDFC Bank Ltd (08-Mar-2019)</t>
  </si>
  <si>
    <t>National Bank For Agriculture And Rural Development (14-Feb-2019) **</t>
  </si>
  <si>
    <t>Yes Bank Ltd (20-Feb-2019) **</t>
  </si>
  <si>
    <t>Indusind Bank Ltd (24-May-2019) **</t>
  </si>
  <si>
    <t>Indusind Bank Ltd (28-May-2019) **</t>
  </si>
  <si>
    <t>Axis Bank Ltd (12-Mar-2019) **</t>
  </si>
  <si>
    <t>Small Industries Development Bank Of India (06-Jun-2019) **</t>
  </si>
  <si>
    <t>Indian Oil Corporation Ltd (09-Jan-2019) **</t>
  </si>
  <si>
    <t>Chennai Petroleum Corp Ltd (07-Jan-2019) **</t>
  </si>
  <si>
    <t>Tata Motors Ltd (12-Mar-2019) **</t>
  </si>
  <si>
    <t>Housing Development Finance Corp Ltd (14-Feb-2019) **</t>
  </si>
  <si>
    <t>Reliance Industries Ltd (04-Mar-2019) **</t>
  </si>
  <si>
    <t>Housing Development Finance Corp Ltd (01-Feb-2019) **</t>
  </si>
  <si>
    <t>S D Corporation Private Ltd (24-May-2019) **</t>
  </si>
  <si>
    <t>S D Corporation Private Ltd (11-Jun-2019) **</t>
  </si>
  <si>
    <t>S D Corporation Private Ltd (13-Jun-2019) **</t>
  </si>
  <si>
    <t>S D Corporation Private Ltd (15-May-2019) **</t>
  </si>
  <si>
    <t>S D Corporation Private Ltd (14-Feb-2019) **</t>
  </si>
  <si>
    <t>S D Corporation Private Ltd (25-Feb-2019) **</t>
  </si>
  <si>
    <t>S D Corporation Private Ltd (26-Feb-2019) **</t>
  </si>
  <si>
    <t>National Bank For Agriculture And Rural Development (31-Jan-2019) **</t>
  </si>
  <si>
    <t>Housing Development Finance Corp Ltd (11-Feb-2019) **</t>
  </si>
  <si>
    <t>S D Corporation Private Ltd (05-Jun-2019) **</t>
  </si>
  <si>
    <t>Housing Development Finance Corp Ltd (28-Feb-2019) **</t>
  </si>
  <si>
    <t>S D Corporation Private Ltd (22-Feb-2019) **</t>
  </si>
  <si>
    <t>Capital First Ltd (14-Feb-2019) **</t>
  </si>
  <si>
    <t>0.00% LIC Housing Finance Ltd (10-Sep-2019) **</t>
  </si>
  <si>
    <t>7.9% LIC Housing Finance Ltd (28-Mar-2019)</t>
  </si>
  <si>
    <t>9.45% LIC Housing Finance Ltd (10-Sep-2019) **</t>
  </si>
  <si>
    <t>9.51% LIC Housing Finance Ltd (24-Jul-2019) **</t>
  </si>
  <si>
    <t>9.20% DLF Home Developers Ltd Series I (21-Nov-2019) **</t>
  </si>
  <si>
    <t>9.20% DLF Home Developers Ltd III (21-Nov-2019) **</t>
  </si>
  <si>
    <t>9.20% DLF Home Developers Ltd Series IV (21-Nov-2019) **</t>
  </si>
  <si>
    <t>9.20% DLF Home Developers Ltd Series II (21-Nov-2019) **</t>
  </si>
  <si>
    <t>LIC Housing Finance Ltd (21-Feb-2019) **</t>
  </si>
  <si>
    <t>JM Financial Products Ltd (31-Jan-2019) **</t>
  </si>
  <si>
    <t>9.50% Yes Bank Ltd (23-12-2021) **</t>
  </si>
  <si>
    <t>9.45% Vedanta Ltd (17-Aug-2020) **</t>
  </si>
  <si>
    <t>9.00% Piramal Enterprises Ltd (15-May-2020) **</t>
  </si>
  <si>
    <t>9.00% Piramal Enterprises Ltd (29-May-2020) **</t>
  </si>
  <si>
    <t>10.32% Andhra Pradesh Capital Region Development Authority (16-Aug-2025) **</t>
  </si>
  <si>
    <t>10.32% Andhra Pradesh Capital Region Development Authority (16-Aug-2024) **</t>
  </si>
  <si>
    <t>9.80% Syndicate Bank (25-Jul-2022) **</t>
  </si>
  <si>
    <t>9.00% Edelweiss Commodities Services Ltd (17-Apr-2020) **</t>
  </si>
  <si>
    <t>10.20% RBL Bank Ltd (15-Apr-2023) **</t>
  </si>
  <si>
    <t>10.00% Aptus Value Housing Finance India Ltd (20-Aug-2025) **</t>
  </si>
  <si>
    <t>8.70% Edelweiss Commodities Services Ltd (30-Jun-2027) **</t>
  </si>
  <si>
    <t>10.99% Andhra Bank (05-Aug-2021) **</t>
  </si>
  <si>
    <t>10.15% Uttar Pradesh Power Corp Ltd (19-Jan-2024) **</t>
  </si>
  <si>
    <t>10.15% Uttar Pradesh Power Corp Ltd (20-Jan-2025) **</t>
  </si>
  <si>
    <t>10.15% Uttar Pradesh Power Corp Ltd (20-Jan-2026)</t>
  </si>
  <si>
    <t>10.5% Vistaar Financial Services Private Ltd (24-Aug-2025) **</t>
  </si>
  <si>
    <t>10.00% Aptus Value Housing Finance India Ltd (24-Jan-2025) **</t>
  </si>
  <si>
    <t>10.25% Future Retail Ltd, Series C (06-Apr-2020) **</t>
  </si>
  <si>
    <t>12.25% DLF Ltd, Tranche II Series III (09-Aug-2019) **</t>
  </si>
  <si>
    <t>10.4% Vastu Housing Finance Corp Ltd (27-Nov-2025) **</t>
  </si>
  <si>
    <t>10.40% Vastu Housing Finance Corp Ltd (27-Nov-2025) **</t>
  </si>
  <si>
    <t>10.9007% Ess Kay Fincorp Limited (11-Jun-2021) **</t>
  </si>
  <si>
    <t>10.32% Andhra Pradesh Capital Region Development Authority (16-Aug-2026) **</t>
  </si>
  <si>
    <t>11.50% Hinduja Leyland Finance Ltd (31-May-2021) **</t>
  </si>
  <si>
    <t>9.75% Uttar Pradesh Power Corp Ltd (20-Oct-2021) **</t>
  </si>
  <si>
    <t>8.68% Vedanta Ltd (20-Apr-2020) **</t>
  </si>
  <si>
    <t>7.50% Vedanta Ltd (29-Nov-2019) **</t>
  </si>
  <si>
    <t>9.70% Tata Motors Ltd (18-Jun-2020) **</t>
  </si>
  <si>
    <t>8.95% Punjab National Bank (03-Mar-2022) **</t>
  </si>
  <si>
    <t>10.90% Punjab &amp; Sindh Bank Ltd (07-May-2022) **</t>
  </si>
  <si>
    <t>10.00% Aptus Value Housing Finance India Ltd (26-Dec-2024) **</t>
  </si>
  <si>
    <t>8.45% Edelweiss Commodities Services Ltd (11-Aug-2020) **</t>
  </si>
  <si>
    <t>10.21% Five Star Business Finance Ltd (28-Mar-2023) **</t>
  </si>
  <si>
    <t>9.40% Hinduja Leyland Finance Ltd (28-Aug-2024) **</t>
  </si>
  <si>
    <t>11.25% Syndicate Bank (15-Jul-2021) **</t>
  </si>
  <si>
    <t>9.85% DCB Bank Ltd (18-Nov-2026) **</t>
  </si>
  <si>
    <t>12.00% Hinduja Leyland Finance Ltd (28-Mar-2021) **</t>
  </si>
  <si>
    <t>10.49% Vijaya Bank (17-Jan-2022) **</t>
  </si>
  <si>
    <t>11.30% Hinduja Leyland Finance Ltd (21-Jul-2021) **</t>
  </si>
  <si>
    <t>7.50% Power Finance Corp Ltd (17-Sep-2020) **</t>
  </si>
  <si>
    <t>11.49% Reliance Infrastructure Consulting &amp; Engineers (15-Jan-2021) **</t>
  </si>
  <si>
    <t>9.60% Narmada Wind Energy Pvt Ltd (31-Mar-2023) **</t>
  </si>
  <si>
    <t>11.49% Reliance Big Pvt Ltd Series 2 (14-Jan-2021) **</t>
  </si>
  <si>
    <t>12.25% Rivaaz Trade Ventures Pvt Ltd (30-Sep-2023) **</t>
  </si>
  <si>
    <t>11.5% Rivaaz Trade Ventures Pvt Ltd (30-Mar-2022) **</t>
  </si>
  <si>
    <t>13.01% Renew Power Ventures Pvt. Ltd., Series VI, (23-Mar-2020) **</t>
  </si>
  <si>
    <t>9.50% Reliance Broadcast Network Ltd (20-Jul-2019) **</t>
  </si>
  <si>
    <t>11.5% Rivaaz Trade Ventures Pvt Ltd (30-Mar-2021) **</t>
  </si>
  <si>
    <t>12.68% Renew Power Ventures Pvt. Ltd., Series I, (23-Mar-2020) **</t>
  </si>
  <si>
    <t>12.80% Nufuture Digital (India) Ltd (30-Sep-2021) **</t>
  </si>
  <si>
    <t>9.50% Reliance Broadcast Network Ltd (20-Jul-2020) **</t>
  </si>
  <si>
    <t>10.00% Ma Multi-Trade Pvt Ltd (27-Nov-2020) **</t>
  </si>
  <si>
    <t>11.5% Rivaaz Trade Ventures Pvt Ltd (30-Mar-2020) **</t>
  </si>
  <si>
    <t>11.28% Reliance Big Entertainment Pvt Ltd (26-Apr-2019) **</t>
  </si>
  <si>
    <t>11.9% Bhavna Asset Operators Private Ltd (07-Aug-2020) **</t>
  </si>
  <si>
    <t>12.25% Rivaaz Trade Ventures Pvt Ltd (30-Sep-2021) **</t>
  </si>
  <si>
    <t>12.25% Rivaaz Trade Ventures Pvt Ltd (30-Sep-2022) **</t>
  </si>
  <si>
    <t>12.75% Future Ideas Company Ltd (31-Jul-2019) **</t>
  </si>
  <si>
    <t>13.40% Future Ideas Company Ltd (31-Oct-2022) **</t>
  </si>
  <si>
    <t>12.80% Nufuture Digital (India) Ltd (30-Sep-2020) **</t>
  </si>
  <si>
    <t>12.25% Rivaaz Trade Ventures Pvt Ltd (30-Sep-2020) **</t>
  </si>
  <si>
    <t>13.40% Future Ideas Company Ltd (31-Oct-2021) **</t>
  </si>
  <si>
    <t>11.5% Rivaaz Trade Ventures Pvt Ltd (30-Mar-2019) **</t>
  </si>
  <si>
    <t>12.15% Nufuture Digital (India) Ltd (02-Jun-2020) **</t>
  </si>
  <si>
    <t>12.25% Rivaaz Trade Ventures Pvt Ltd (30-Sep-2019) **</t>
  </si>
  <si>
    <t>13.40% Future Ideas Company Ltd (31-Oct-2020) **</t>
  </si>
  <si>
    <t>12.80% Nufuture Digital (India) Ltd (30-Sep-2019) **</t>
  </si>
  <si>
    <t>11.49% Reliance Big Pvt Ltd  Series 1 (14-Jan-2021) **</t>
  </si>
  <si>
    <t>0.00% Essel Infraprojects Ltd, Series I (22-May-2020) **</t>
  </si>
  <si>
    <t>0.00% Pri-Media Services Pvt. Ltd. Series B (30-Jun-2020) **</t>
  </si>
  <si>
    <t>Jindal Power Ltd  (SBI+100 Bps) (22-Dec-2020) **</t>
  </si>
  <si>
    <t>0.00% Hero Wind Energy Pvt Ltd (08-Feb-2022) **</t>
  </si>
  <si>
    <t>0.00% Essel Infraprojects Ltd, Series II (22-May-2020) **</t>
  </si>
  <si>
    <t>0.00% Pri-Media Services Pvt. Ltd. Series A (30-Jun-2020) **</t>
  </si>
  <si>
    <t>0.00% KKR India Financial Services Pvt Ltd (14-Apr-2020) **</t>
  </si>
  <si>
    <t>13.50% OPJ Trading Private Ltd (16-Oct-2020) **</t>
  </si>
  <si>
    <t>Export-Import Bank Of India (13-Mar-2019) **</t>
  </si>
  <si>
    <t>Small Industries Development Bank Of India (28-May-2019) **</t>
  </si>
  <si>
    <t>Axis Bank Ltd (18-Jun-2019) **</t>
  </si>
  <si>
    <t>Reliance Industries Ltd (01-Mar-2019) **</t>
  </si>
  <si>
    <t>Fullerton India Credit Co Ltd (15-Mar-2019) **</t>
  </si>
  <si>
    <t>Export-Import Bank Of India (14-Mar-2019) **</t>
  </si>
  <si>
    <t>Cholamandalam Investment And Fin. Co. Ltd (15-Mar-2019) **</t>
  </si>
  <si>
    <t>Capital First Ltd (15-Mar-2019) **</t>
  </si>
  <si>
    <t>S D Corporation Private Ltd (21-Jun-2019) **</t>
  </si>
  <si>
    <t>Housing Development Finance Corp Ltd (14-Nov-2019) **</t>
  </si>
  <si>
    <t>Housing Development Finance Corp Ltd (20-May-2019) **</t>
  </si>
  <si>
    <t>Gruh Finance Ltd (21-Mar-2019) **</t>
  </si>
  <si>
    <t>National Bank For Agriculture And Rural Development (27-Nov-2019) **</t>
  </si>
  <si>
    <t>9.00% State Bank Of India (06-Sep-2021) **</t>
  </si>
  <si>
    <t>12.40% Hinduja Leyland Finance Ltd (03-Nov-2019) **</t>
  </si>
  <si>
    <t>8.50% Vedanta Ltd (05-Apr-2021) **</t>
  </si>
  <si>
    <t>9.15% Tata Steel Ltd (24-Jan-2021) **</t>
  </si>
  <si>
    <t>8.60% Export-Import Bank Of India (31-Mar-2022) **</t>
  </si>
  <si>
    <t>9.70% Coastal Gujarat Power Ltd (25-Aug-2023) **</t>
  </si>
  <si>
    <t>7.33% Indian Railway Finance Corp Ltd (27-Aug-2027) **</t>
  </si>
  <si>
    <t>9.48% The Tata Power Co Ltd (17-Nov-2019) **</t>
  </si>
  <si>
    <t>8.95% Reliance Industries Ltd (09-Nov-2028)</t>
  </si>
  <si>
    <t>9.40% JM Financial Asset Reconstruction Co Ltd (27-Feb-2019) **</t>
  </si>
  <si>
    <t>8.80% JM Financial Products Ltd (28-Sep-2020) **</t>
  </si>
  <si>
    <t>8.70% LIC Housing Finance Ltd (08-Nov-2019) **</t>
  </si>
  <si>
    <t>7.17% GOI 2028 (08-Jan-2028)</t>
  </si>
  <si>
    <t>8.25% Tata Motors Ltd (28-Jan-2019) **</t>
  </si>
  <si>
    <t>9.15% Tata Steel Ltd (24-Jan-2019) **</t>
  </si>
  <si>
    <t>7.2% LIC Housing Finance Ltd (12-Feb-2019) **</t>
  </si>
  <si>
    <t>9.00% Export-Import Bank Of India (10-Jan-2019) **</t>
  </si>
  <si>
    <t>9.61% Rural Electrification Corporation Ltd (03-Jan-2019) **</t>
  </si>
  <si>
    <t>8.19% Mahindra Vehicle Manufactures Ltd (25-Feb-2019) **</t>
  </si>
  <si>
    <t>Indusind Bank Ltd (29-Jan-2019) **</t>
  </si>
  <si>
    <t>Indusind Bank Ltd (26-Feb-2019) **</t>
  </si>
  <si>
    <t>Axis Bank Ltd (22-Feb-2019) **</t>
  </si>
  <si>
    <t>Indusind Bank Ltd (14-Feb-2019) **</t>
  </si>
  <si>
    <t>Axis Bank Ltd (26-Feb-2019) **</t>
  </si>
  <si>
    <t>Indian Oil Corporation Ltd (15-Jan-2019) **</t>
  </si>
  <si>
    <t>Chennai Petroleum Corp Ltd (18-Feb-2019) **</t>
  </si>
  <si>
    <t>Power Grid Corporation Of India Ltd (13-Feb-2019) **</t>
  </si>
  <si>
    <t>Reliance Jio Infocomm Limited (14-Jan-2019) **</t>
  </si>
  <si>
    <t>Indostar Capital Finance Ltd (14-Jan-2019) **</t>
  </si>
  <si>
    <t>Reliance Retail Ltd (22-Feb-2019) **</t>
  </si>
  <si>
    <t>National Bank For Agriculture And Rural Developm (28-Jan-2019) **</t>
  </si>
  <si>
    <t>Reliance Jio Infocomm Limited (04-Feb-2019) **</t>
  </si>
  <si>
    <t>Tata Projects Ltd (26-Feb-2019) **</t>
  </si>
  <si>
    <t>Tata Motors Ltd (08-Mar-2019) **</t>
  </si>
  <si>
    <t>Future Enterprises Ltd (18-Mar-2019) **</t>
  </si>
  <si>
    <t>Tata Realty &amp; Infrastructure Ltd (20-Mar-2019) **</t>
  </si>
  <si>
    <t>Hero Fincorp Ltd (14-Jan-2019) **</t>
  </si>
  <si>
    <t>Rural Electrification Corp Ltd (15-Feb-2019) **</t>
  </si>
  <si>
    <t>Hero Fincorp Ltd (15-Feb-2019) **</t>
  </si>
  <si>
    <t>Reliance Jio Infocomm Limited (18-Feb-2019) **</t>
  </si>
  <si>
    <t>Bajaj Finance Ltd (01-Mar-2019) **</t>
  </si>
  <si>
    <t>Reliance Jio Infocomm Limited (05-Mar-2019) **</t>
  </si>
  <si>
    <t>Reliance Jio Infocomm Limited (10-Jan-2019) **</t>
  </si>
  <si>
    <t>Power Finance Corp Ltd (15-Jan-2019) **</t>
  </si>
  <si>
    <t>Century Textiles &amp; Industries Ltd (29-Jan-2019) **</t>
  </si>
  <si>
    <t>Capital First Home Finance Ltd (08-Feb-2019) **</t>
  </si>
  <si>
    <t>Kotak Securities Ltd (27-Feb-2019) **</t>
  </si>
  <si>
    <t>Capital First Home Finance Ltd (28-Feb-2019) **</t>
  </si>
  <si>
    <t>Axis Finance Ltd (11-Jan-2019) **</t>
  </si>
  <si>
    <t>Housing Development Finance Corp Ltd (15-Jan-2019) **</t>
  </si>
  <si>
    <t>Housing Development Finance Corp Ltd (22-Jan-2019) **</t>
  </si>
  <si>
    <t>Capital First Ltd (22-Jan-2019) **</t>
  </si>
  <si>
    <t>S D Corporation Private Ltd (07-Feb-2019) **</t>
  </si>
  <si>
    <t>S D Corporation Private Ltd (08-Feb-2019) **</t>
  </si>
  <si>
    <t>S D Corporation Private Ltd (18-Feb-2019) **</t>
  </si>
  <si>
    <t>S D Corporation Private Ltd (11-Feb-2019) **</t>
  </si>
  <si>
    <t>S D Corporation Private Ltd (12-Feb-2019) **</t>
  </si>
  <si>
    <t>S D Corporation Private Ltd (13-Feb-2019) **</t>
  </si>
  <si>
    <t>Kotak Commodity Service Pvt Ltd (27-Feb-2019) **</t>
  </si>
  <si>
    <t>IDFC Bank Ltd (15-Feb-2019) **</t>
  </si>
  <si>
    <t>NTPC Ltd (28-Feb-2019) **</t>
  </si>
  <si>
    <t>ICICI Home Finance Company Limited (07-Jan-2019) **</t>
  </si>
  <si>
    <t>JM Financial Products Ltd (15-Mar-2019) **</t>
  </si>
  <si>
    <t>National Bank For Agriculture And Rural Development (18-Jan-2019) **</t>
  </si>
  <si>
    <t>National Bank For Agriculture And Rural Development (21-Jan-2019) **</t>
  </si>
  <si>
    <t>NTPC Ltd (18-Feb-2019) **</t>
  </si>
  <si>
    <t>JM Financial Capital Ltd (15-Feb-2019) **</t>
  </si>
  <si>
    <t>JM Financial Ltd (15-Mar-2019) **</t>
  </si>
  <si>
    <t>7.99% The Tata Power Co Ltd (16-Nov-2020) **</t>
  </si>
  <si>
    <t>10.434553% Ess Kay Fincorp Limited (27-Sep-2019) **</t>
  </si>
  <si>
    <t>0.00% Incred Financial Services Private Limited (22-Jun-2020) **</t>
  </si>
  <si>
    <t>Vastu Housing Finance Corp Ltd (6M SBI MCLR + 185 Bps) (25-Aug-2023) **</t>
  </si>
  <si>
    <t>10.65% Hinduja Leyland Finance Ltd (16-Feb-2020) **</t>
  </si>
  <si>
    <t>10.25% Incred Financial Services Private Limited (26-Apr-2021) **</t>
  </si>
  <si>
    <t>9.55% Andhra Bank (26-Dec-2019) **</t>
  </si>
  <si>
    <t>11.90% Legitimate Asset Operators Pvt Ltd (31-May-2019) **</t>
  </si>
  <si>
    <t>11.90% Legitimate Asset Operators Pvt Ltd (30-Nov-2019) **</t>
  </si>
  <si>
    <t>11.90% Bhavna Asset Operators Private Ltd (31-Aug-2019) **</t>
  </si>
  <si>
    <t>10.75% Greenko Clean Energy Projects Private Limited (04-Dec-2020) **</t>
  </si>
  <si>
    <t>0.00% Wadhawan Global Capital Pvt Ltd (31-Jul-2020) **</t>
  </si>
  <si>
    <t>9.00% Clix Capital Services Pvt Ltd (25-May-2023) **</t>
  </si>
  <si>
    <t>0.00% JSW Logistics Infrastructure Pvt Ltd (13-Dec-2019) **</t>
  </si>
  <si>
    <t>0.00% JSW Logistics Infrastructure Pvt Ltd (13-Mar-2020) **</t>
  </si>
  <si>
    <t>Axis Bank Ltd (08-Aug-2019) **</t>
  </si>
  <si>
    <t>Axis Bank Ltd (14-Nov-2019) **</t>
  </si>
  <si>
    <t>Small Industries Development Bank Of India (07-Feb-2019) **</t>
  </si>
  <si>
    <t>Canfin Homes Ltd (14-May-2019) **</t>
  </si>
  <si>
    <t>S D Corporation Private Ltd (04-Jun-2019) **</t>
  </si>
  <si>
    <t>S D Corporation Private Ltd (07-Jun-2019) **</t>
  </si>
  <si>
    <t>S D Corporation Private Ltd (14-Jun-2019) **</t>
  </si>
  <si>
    <t>S D Corporation Private Ltd (19-Jun-2019) **</t>
  </si>
  <si>
    <t>9.20% DlLF Home Developers Ltd Series II (21-Nov-2019) **</t>
  </si>
  <si>
    <t>10.5% MA Multi-Trade Pvt Ltd (12-Jul-2021) **</t>
  </si>
  <si>
    <t>10.25% JM Financial Asset Reconstruction Co Ltd (31-Aug-2021) **</t>
  </si>
  <si>
    <t>8.36% Power Finance Corp Ltd (04-Sep-2020) **</t>
  </si>
  <si>
    <t>10.25% Yes Bank Ltd (05-Mar-2020) **</t>
  </si>
  <si>
    <t>10.32% Andhra Pradesh Capital Region Development Authority (16-Aug-2027) **</t>
  </si>
  <si>
    <t>0.00% Sadbhav Infrastructure Project Ltd (23-Apr-2023) **</t>
  </si>
  <si>
    <t>10.9007% Esskay Fincorp Ltd (11-Jun-2021) **</t>
  </si>
  <si>
    <t>11.75% AU Small Finance Bank Ltd (04-May-2021) **</t>
  </si>
  <si>
    <t>11.00% Aspire Home Finance Corp Ltd (03-May-2021) **</t>
  </si>
  <si>
    <t>9.75% Uttar Pradesh Power Corp Ltd (20-Oct-2023) **</t>
  </si>
  <si>
    <t>11.00% Aspire Home Finance Corp Ltd (16-May-2021) **</t>
  </si>
  <si>
    <t>13.00% AU Small Finance Bank Ltd (19-Sep-2019) **</t>
  </si>
  <si>
    <t>13.01% Renew Power Ventures Pvt. Ltd., Series IV, (23-Mar-2020) **</t>
  </si>
  <si>
    <t>9.50% Reliance Broadcast Network Ltd (13-May-2019) **</t>
  </si>
  <si>
    <t>10.20% Star Health &amp; Allied Insurance Co Ltd (31-Oct-2024) **</t>
  </si>
  <si>
    <t>12.75% Future Ideas Company Ltd (30-Jun-2020) **</t>
  </si>
  <si>
    <t>11.90% Legitimate Asset Operators Pvt Ltd (11-May-2020) **</t>
  </si>
  <si>
    <t>9.41% Renew Wind Energy Delhi Pvt Ltd (30-Sep-2030) **</t>
  </si>
  <si>
    <t>9.50% Renew Power Limited (09-Sep-2020) **</t>
  </si>
  <si>
    <t>10.00% MA Multi-Trade Pvt Ltd (27-Nov-2020) **</t>
  </si>
  <si>
    <t>9.80% MA Multi-Trade Pvt Ltd  Series B2 (17-Feb-2020) **</t>
  </si>
  <si>
    <t>10.50% Vistaar Financial Services Private Ltd (22-Jun-2023) **</t>
  </si>
  <si>
    <t>10.5% Vistaar Financial Services Private Ltd (23-Jul-2024) **</t>
  </si>
  <si>
    <t>10.00% Aptus Value Housing Finance India Ltd (20-Jun-2025) **</t>
  </si>
  <si>
    <t>9.20% ICICI Bank Ltd (17-Mar-2022) **</t>
  </si>
  <si>
    <t>12.80% Nufuture Digital (India) Ltd (30-Sep-2022) **</t>
  </si>
  <si>
    <t>12.15% Nufuture Digital (India) Ltd (30-Nov-2019) **</t>
  </si>
  <si>
    <t>11.90% Bhavna Asset Operators Private Ltd (29-Feb-2020) **</t>
  </si>
  <si>
    <t>13.01% Renew Power Ventures Pvt. Ltd., Series V, (23-Mar-2020) **</t>
  </si>
  <si>
    <t>9.80% MA Multi-Trade Pvt Ltd Series B3 (26-Jul-2017) **</t>
  </si>
  <si>
    <t>7.80% Apollo Tyres Ltd (29-Apr-2022) **</t>
  </si>
  <si>
    <t>8.45% Rural Electrification Corporation Ltd (22-Mar-2022)</t>
  </si>
  <si>
    <t>7.69% Bharat Petroleum Corp Ltd (16-Jan-2023) **</t>
  </si>
  <si>
    <t>8.95% Reliance Jio Infocomm Limited (15-Sep-2020) **</t>
  </si>
  <si>
    <t>8.50% Bank Of Baroda (02-Dec-2021)</t>
  </si>
  <si>
    <t>9.15% ICICI Bank Ltd (20-Jun-2023) **</t>
  </si>
  <si>
    <t>8.93% Power Grid Corp Of India Ltd (20-Oct-2019) **</t>
  </si>
  <si>
    <t xml:space="preserve"> 8.39% Rajasthan SDL Uday (15Mar2021)</t>
  </si>
  <si>
    <t>8.56% National Bank For Agriculture And Rural Developm (14-Nov-2028)</t>
  </si>
  <si>
    <t>7.17% National Highways Authority Of India (23-Dec-2021)</t>
  </si>
  <si>
    <t>8.65% LIC Housing Finance Ltd (08-Feb-2019) **</t>
  </si>
  <si>
    <t>INE237A164F0</t>
  </si>
  <si>
    <t>INE480Q16283</t>
  </si>
  <si>
    <t>% to Net Assets Derivative</t>
  </si>
  <si>
    <t>Margin on Derivatives</t>
  </si>
  <si>
    <t>7.37% GOI 2023</t>
  </si>
  <si>
    <t>Kotak Mahindra Bank Ltd (MIBOR +108) (28-Jun-2019) **</t>
  </si>
  <si>
    <t>Cooperatieve Rabobank (MIBOR+160) (28-Nov-2019) **</t>
  </si>
  <si>
    <t>IN0020092071</t>
  </si>
  <si>
    <t>6.87% GOI FRB 2020 (21-Dec-2020)</t>
  </si>
  <si>
    <t>****Allotment date for the scheme was August 27, 2018</t>
  </si>
  <si>
    <t>Hotels/resorts &amp; Other Recreational Activities</t>
  </si>
  <si>
    <t>Axis Bank Ltd (25-Jan-2019)</t>
  </si>
  <si>
    <t>Housing Development Finance Corp Ltd (11-Jan-2019)</t>
  </si>
  <si>
    <t>HDFC Bank Ltd (25-Jan-2019)</t>
  </si>
  <si>
    <t>HDB Financial (91Dtb + 205 Bps) (12Jul2021) **</t>
  </si>
  <si>
    <t>0.00*</t>
  </si>
  <si>
    <t>(b)Unlisted</t>
  </si>
  <si>
    <r>
      <t>Franklin India Fixed Maturity Plans - Series 5 -Pl</t>
    </r>
    <r>
      <rPr>
        <b/>
        <sz val="8"/>
        <color theme="1"/>
        <rFont val="Arial"/>
        <family val="2"/>
      </rPr>
      <t>an C As of -31Dec2018</t>
    </r>
  </si>
  <si>
    <t>INE535H07AQ5</t>
  </si>
  <si>
    <t>0.00% Fullerton India Credit Co Ltd (19-Apr-2022) **</t>
  </si>
  <si>
    <t>INE860H07GE0</t>
  </si>
  <si>
    <t>0.00% Aditya Birla Finance Ltd (08-Apr-2022) **</t>
  </si>
  <si>
    <t>INE476M07BR8</t>
  </si>
  <si>
    <t>9.38% L&amp;T Housing Finance Ltd (11-Mar-2022) **</t>
  </si>
  <si>
    <t>(In years)</t>
  </si>
  <si>
    <t>****Allotment date for the scheme was December 19, 2018</t>
  </si>
  <si>
    <r>
      <t>Franklin India Fixed Maturity Plans – Series 5 - P</t>
    </r>
    <r>
      <rPr>
        <b/>
        <sz val="8"/>
        <color theme="1"/>
        <rFont val="Arial"/>
        <family val="2"/>
      </rPr>
      <t>lan B As of -31Dec2018</t>
    </r>
  </si>
  <si>
    <t>INE033L07GA4</t>
  </si>
  <si>
    <t>9.18% Tata Capital Housing Finance Ltd (13-Apr-2022) **</t>
  </si>
  <si>
    <t>****Allotment date for the scheme was November 28, 2018</t>
  </si>
  <si>
    <r>
      <t>Franklin India Fixed Maturity Plans – Series 5 – P</t>
    </r>
    <r>
      <rPr>
        <b/>
        <sz val="8"/>
        <color theme="1"/>
        <rFont val="Arial"/>
        <family val="2"/>
      </rPr>
      <t>lan A As of -31Dec2018</t>
    </r>
  </si>
  <si>
    <t>INE580B07463</t>
  </si>
  <si>
    <t>9.35% Gruh Finance Ltd (06-Apr-2022) **</t>
  </si>
  <si>
    <t>****Allotment date for the scheme was October 30, 2018</t>
  </si>
  <si>
    <r>
      <t>Franklin India Fixed Maturity Plans – Series 4 – P</t>
    </r>
    <r>
      <rPr>
        <b/>
        <sz val="8"/>
        <color theme="1"/>
        <rFont val="Arial"/>
        <family val="2"/>
      </rPr>
      <t>lan F As of -31Dec2018</t>
    </r>
  </si>
  <si>
    <t>INE115A07LM7</t>
  </si>
  <si>
    <t>7.95% LIC Housing Finance Ltd (24-Mar-2022) **</t>
  </si>
  <si>
    <t>INE895D08790</t>
  </si>
  <si>
    <t>8.25% Tata Sons Pvt Ltd (23-Mar-2022) **</t>
  </si>
  <si>
    <t>****Allotment date for the scheme was October 10, 2018</t>
  </si>
  <si>
    <r>
      <t>Franklin India Fixed Maturity Plans-Series 4 – Pla</t>
    </r>
    <r>
      <rPr>
        <b/>
        <sz val="8"/>
        <color theme="1"/>
        <rFont val="Arial"/>
        <family val="2"/>
      </rPr>
      <t>n E As of -31Dec2018</t>
    </r>
  </si>
  <si>
    <t>INE556F08JH3</t>
  </si>
  <si>
    <t>8.40% Small Industries Development Bank Of India (10-Aug-2021) **</t>
  </si>
  <si>
    <t>INE261F08AM9</t>
  </si>
  <si>
    <t>8.37% National Bank For Agriculture And Rural Development (03-Aug-2021) **</t>
  </si>
  <si>
    <t>INE535H07AG6</t>
  </si>
  <si>
    <t>0.00% Fullerton India Credit Co Ltd (08-Apr-2021) **</t>
  </si>
  <si>
    <t>INE660A07PT8</t>
  </si>
  <si>
    <t>0.00% Sundaram Finance Ltd (31-Aug-2021) **</t>
  </si>
  <si>
    <t>INE860H07FW4</t>
  </si>
  <si>
    <t>0.00% Aditya Birla Finance Ltd (26-Jul-2021) **</t>
  </si>
  <si>
    <t>****Allotment date for the scheme was September 26, 2018</t>
  </si>
  <si>
    <r>
      <t>Franklin India Fixed Maturity Plans – Series 4 – P</t>
    </r>
    <r>
      <rPr>
        <b/>
        <sz val="8"/>
        <color theme="1"/>
        <rFont val="Arial"/>
        <family val="2"/>
      </rPr>
      <t>lan D As of -31Dec2018</t>
    </r>
  </si>
  <si>
    <t>INE377Y07045</t>
  </si>
  <si>
    <t>8.14% Bajaj Housing Finance Ltd (04-Jun-2021) **</t>
  </si>
  <si>
    <t>Growth</t>
  </si>
  <si>
    <t>Dividend</t>
  </si>
  <si>
    <t>Quarterly Dividend</t>
  </si>
  <si>
    <t>Direct Growth</t>
  </si>
  <si>
    <t>****Allotment date for the scheme was September 11, 2018</t>
  </si>
  <si>
    <r>
      <t>Franklin India Fixed Maturity Plans – Series 4 – P</t>
    </r>
    <r>
      <rPr>
        <b/>
        <sz val="8"/>
        <color theme="1"/>
        <rFont val="Arial"/>
        <family val="2"/>
      </rPr>
      <t>lan C As of -31Dec2018</t>
    </r>
  </si>
  <si>
    <t>INE115A07MX2</t>
  </si>
  <si>
    <t>0.00% LIC Housing Finance Ltd (25-Mar-2021) **</t>
  </si>
  <si>
    <t>INE891K07440</t>
  </si>
  <si>
    <t>0.00% Axis Finance Ltd (31-Aug-2021) **</t>
  </si>
  <si>
    <t>INE831R07201</t>
  </si>
  <si>
    <t>0.00% Aditya Birla Housing Finance Ltd (26-Jul-2021) **</t>
  </si>
  <si>
    <t>Direct Quarterly Dividend</t>
  </si>
  <si>
    <t>****Allotment date for the scheme was August 29, 2018</t>
  </si>
  <si>
    <r>
      <t>Franklin India Fixed Maturity Plans – Series 4 – P</t>
    </r>
    <r>
      <rPr>
        <b/>
        <sz val="8"/>
        <color theme="1"/>
        <rFont val="Arial"/>
        <family val="2"/>
      </rPr>
      <t>lan B As of -31Dec2018</t>
    </r>
  </si>
  <si>
    <t>INE020B07IW2</t>
  </si>
  <si>
    <t>9.4% Rural Electrification Corp Ltd (17-Jul-2021) **</t>
  </si>
  <si>
    <t>INE134E08DN3</t>
  </si>
  <si>
    <t>9.70% Power Finance Corp Ltd (09-Jun-2021) **</t>
  </si>
  <si>
    <t>INE535H07AK8</t>
  </si>
  <si>
    <t>0.00% Fullerton India Credit Co Ltd (15-Jul-2021) **</t>
  </si>
  <si>
    <t>INE027E07642</t>
  </si>
  <si>
    <t>8.25% L&amp;T Finance Ltd (21-Jun-2021) **</t>
  </si>
  <si>
    <t>INE752E07MN5</t>
  </si>
  <si>
    <t>8.40% Power Grid Corp Of India Ltd (27-May-2021) **</t>
  </si>
  <si>
    <t>INE134E08ID3</t>
  </si>
  <si>
    <t>8.05% Power Finance Corp Ltd (27-Apr-2021) **</t>
  </si>
  <si>
    <t>INE660A07PN1</t>
  </si>
  <si>
    <t>0.00% Sundaram Finance Ltd (15-Jun-2021) **</t>
  </si>
  <si>
    <t>INE071G08940</t>
  </si>
  <si>
    <t>9.00% ICICI Home Finance Company Ltd (27-May-2021) **</t>
  </si>
  <si>
    <t>****Allotment date for the scheme was July 25, 2018</t>
  </si>
  <si>
    <r>
      <t>Franklin India Fixed Maturity Plans – Series 4 – P</t>
    </r>
    <r>
      <rPr>
        <b/>
        <sz val="8"/>
        <color theme="1"/>
        <rFont val="Arial"/>
        <family val="2"/>
      </rPr>
      <t>lan A As of -31Dec2018</t>
    </r>
  </si>
  <si>
    <t>INE891K07390</t>
  </si>
  <si>
    <t>0.00% Axis Finance Ltd (14-Jun-2021) **</t>
  </si>
  <si>
    <t>INE556F08JF7</t>
  </si>
  <si>
    <t>8.50% Small Industries Development Bank Of India (21-Jun-2021) **</t>
  </si>
  <si>
    <t>INE476M07BM9</t>
  </si>
  <si>
    <t>8.8% L&amp;T Housing Finance Ltd (23-Jun-2021) **</t>
  </si>
  <si>
    <t>INE020B08AW7</t>
  </si>
  <si>
    <t>7.73% Rural Electrification Corp Ltd (15-Jun-2021) **</t>
  </si>
  <si>
    <t>****Allotment date for the scheme was June 27, 2018</t>
  </si>
  <si>
    <r>
      <t>Franklin India Fixed Maturity Plans - Series 3 - P</t>
    </r>
    <r>
      <rPr>
        <b/>
        <sz val="8"/>
        <color theme="1"/>
        <rFont val="Arial"/>
        <family val="2"/>
      </rPr>
      <t>lan F As of -31Dec2018</t>
    </r>
  </si>
  <si>
    <t>INE031A08566</t>
  </si>
  <si>
    <t>7.73% Housing &amp; Urban Development Corp Ltd (15-Apr-2021) **</t>
  </si>
  <si>
    <t>INE774D07SB3</t>
  </si>
  <si>
    <t>8.10% Mahindra &amp; Mahindra Financial Services Ltd (19-Apr-2021) **</t>
  </si>
  <si>
    <t>INE556F08JD2</t>
  </si>
  <si>
    <t>7.65% Small Industries Development Bank Of India (15-Apr-2021) **</t>
  </si>
  <si>
    <t>INE883A07174</t>
  </si>
  <si>
    <t>10.09% MRF Ltd (27-May-2021) **</t>
  </si>
  <si>
    <t>INE134E08DM5</t>
  </si>
  <si>
    <t>9.18% Power Finance Corp Ltd (15-Apr-2021) **</t>
  </si>
  <si>
    <t>INE377Y07029</t>
  </si>
  <si>
    <t>0.00% Bajaj Housing Finance Ltd (06-Apr-2021) **</t>
  </si>
  <si>
    <t>INE756I07BW1</t>
  </si>
  <si>
    <t>0.00% HDB Financial Services Limited (06-Apr-2021) **</t>
  </si>
  <si>
    <t>INE244N07065</t>
  </si>
  <si>
    <t>8.19% Mahindra Vehicle Manufactures Ltd (23-Feb-2021) **</t>
  </si>
  <si>
    <r>
      <t>Franklin India Fixed Maturity Plans - Series 3 - P</t>
    </r>
    <r>
      <rPr>
        <b/>
        <sz val="8"/>
        <color theme="1"/>
        <rFont val="Arial"/>
        <family val="2"/>
      </rPr>
      <t>lan E As of -31Dec2018</t>
    </r>
  </si>
  <si>
    <t>INE134E08JM2</t>
  </si>
  <si>
    <t>7.75% Power Finance Corp Ltd (15-Apr-2021) **</t>
  </si>
  <si>
    <t>INE031A08590</t>
  </si>
  <si>
    <t>7.68% Housing &amp; Urban Development Corp Ltd (05-Apr-2021) **</t>
  </si>
  <si>
    <t>INE020B08AS5</t>
  </si>
  <si>
    <t>7.70% Rural Electrification Corp Ltd (15-Mar-2021) **</t>
  </si>
  <si>
    <t>INE916DA7PO3</t>
  </si>
  <si>
    <t>0.00% Kotak Mahindra Prime Ltd (27-May-2021) **</t>
  </si>
  <si>
    <t>INE895D08899</t>
  </si>
  <si>
    <t>8.25% Tata Sons Pvt Ltd (24-Mar-2021) **</t>
  </si>
  <si>
    <r>
      <t>Franklin India Fixed Maturity Plans - Series 3 - P</t>
    </r>
    <r>
      <rPr>
        <b/>
        <sz val="8"/>
        <color theme="1"/>
        <rFont val="Arial"/>
        <family val="2"/>
      </rPr>
      <t>lan D As of -31Dec2018</t>
    </r>
  </si>
  <si>
    <t>INE916DA7PI5</t>
  </si>
  <si>
    <t>0.00% Kotak Mahindra Prime Ltd (26-Apr-2021) **</t>
  </si>
  <si>
    <r>
      <t>Franklin India Fixed Maturity Plans - Series 3 - P</t>
    </r>
    <r>
      <rPr>
        <b/>
        <sz val="8"/>
        <color theme="1"/>
        <rFont val="Arial"/>
        <family val="2"/>
      </rPr>
      <t>lan C As of -31Dec2018</t>
    </r>
  </si>
  <si>
    <t>INE134E08JK6</t>
  </si>
  <si>
    <t>7.73% Power Finance Corp Ltd (05-Apr-2021) **</t>
  </si>
  <si>
    <t>INE556F08JA8</t>
  </si>
  <si>
    <t>7.52% Small Industries Development Bank Of India (10-Feb-2021) **</t>
  </si>
  <si>
    <t>INE020B08AR7</t>
  </si>
  <si>
    <t>7.60% Rural Electrification Corp Ltd (17-Apr-2021) **</t>
  </si>
  <si>
    <t>INE752E07GX6</t>
  </si>
  <si>
    <t>8.84% Power Grid Corp Of India Ltd (29-Mar-2021) **</t>
  </si>
  <si>
    <t>INE895D08881</t>
  </si>
  <si>
    <t>8.25% Tata Sons Pvt Ltd (23-Mar-2021) **</t>
  </si>
  <si>
    <r>
      <t>Franklin India Fixed Maturity Plans - Series 3 - P</t>
    </r>
    <r>
      <rPr>
        <b/>
        <sz val="8"/>
        <color theme="1"/>
        <rFont val="Arial"/>
        <family val="2"/>
      </rPr>
      <t>lan B As of -31Dec2018</t>
    </r>
  </si>
  <si>
    <t>INE296A07QB7</t>
  </si>
  <si>
    <t>7.50% Bajaj Finance Ltd (10-Aug-2020) **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</si>
  <si>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-31Dec2018</t>
    </r>
  </si>
  <si>
    <t>INE115A07AL2</t>
  </si>
  <si>
    <t>9.60% LIC Housing Finance Ltd (07-Mar-2021) **</t>
  </si>
  <si>
    <t>INE031A08541</t>
  </si>
  <si>
    <t>7.14% Housing &amp; Urban Development Corp Ltd (22-Dec-2020) **</t>
  </si>
  <si>
    <r>
      <t>Franklin India Fixed Maturity Plans – Series 2 – P</t>
    </r>
    <r>
      <rPr>
        <b/>
        <sz val="8"/>
        <color theme="1"/>
        <rFont val="Arial"/>
        <family val="2"/>
      </rPr>
      <t>lan C As of -31Dec2018</t>
    </r>
  </si>
  <si>
    <t>INE756I07BU5</t>
  </si>
  <si>
    <t>7.94% HDB Financial Services Limited (15-Apr-2021) **</t>
  </si>
  <si>
    <r>
      <t>Franklin India Fixed Maturity Plans – Series 2 – P</t>
    </r>
    <r>
      <rPr>
        <b/>
        <sz val="8"/>
        <color theme="1"/>
        <rFont val="Arial"/>
        <family val="2"/>
      </rPr>
      <t>lan B As of -31Dec2018</t>
    </r>
  </si>
  <si>
    <t>INE477A07274</t>
  </si>
  <si>
    <t>7.64% Can Fin Homes Ltd (28-Feb-2021) **</t>
  </si>
  <si>
    <t>INE115A07JB4</t>
  </si>
  <si>
    <t>8.75% LIC Housing Finance Ltd (12-Feb-2021) **</t>
  </si>
  <si>
    <t>8.50% LIC Housing Finance Ltd (05-Jan-2021) **</t>
  </si>
  <si>
    <t>INE895D08725</t>
  </si>
  <si>
    <t>7.85% Tata Sons Pvt Ltd (31-Jan-2021) **</t>
  </si>
  <si>
    <t xml:space="preserve">Dividend Plan </t>
  </si>
  <si>
    <r>
      <t>Franklin India Fixed Maturity Plans - Series 2 - P</t>
    </r>
    <r>
      <rPr>
        <b/>
        <sz val="8"/>
        <color theme="1"/>
        <rFont val="Arial"/>
        <family val="2"/>
      </rPr>
      <t>lan A As of -31Dec2018</t>
    </r>
  </si>
  <si>
    <t>INE733E07JZ5</t>
  </si>
  <si>
    <t>8.33% NTPC Ltd (24-Feb-2021) **</t>
  </si>
  <si>
    <t>INE134E07505</t>
  </si>
  <si>
    <t>9.7% Power Finance Corp Ltd (30-Jan-2021) **</t>
  </si>
  <si>
    <t>INE537P07117</t>
  </si>
  <si>
    <t>8.62% India Infradebt Ltd (08-Mar-2021) **</t>
  </si>
  <si>
    <t>INE235P07167</t>
  </si>
  <si>
    <t>8.70% L&amp;T Infrastructure Debt Fund Ltd (24-Feb-2021) **</t>
  </si>
  <si>
    <t>INE848E07419</t>
  </si>
  <si>
    <t>8.78% NHPC Ltd (11-Feb-2021) **</t>
  </si>
  <si>
    <t>INE752E07ER3</t>
  </si>
  <si>
    <t>9.47% Power Grid Corp Of India Ltd (31-Mar-2021) **</t>
  </si>
  <si>
    <t>INE514E08951</t>
  </si>
  <si>
    <t>9.15% Export-Import Bank Of India (18-Mar-2021) **</t>
  </si>
  <si>
    <t>INE514E08928</t>
  </si>
  <si>
    <t>9.15% Export-Import Bank Of India (25-Feb-2021) **</t>
  </si>
  <si>
    <r>
      <t>Franklin India Fixed Maturity Plans - Series 1 - P</t>
    </r>
    <r>
      <rPr>
        <b/>
        <sz val="8"/>
        <color theme="1"/>
        <rFont val="Arial"/>
        <family val="2"/>
      </rPr>
      <t>lan B As of -31Dec2018</t>
    </r>
  </si>
  <si>
    <t>INE733E07CF2</t>
  </si>
  <si>
    <t>8.78% NTPC Ltd (09-Mar-2020) **</t>
  </si>
  <si>
    <t>INE134E08GX5</t>
  </si>
  <si>
    <t>8.36% Power Finance Corp Ltd (26-Feb-2020) **</t>
  </si>
  <si>
    <t>INE053F07959</t>
  </si>
  <si>
    <t>6.73% Indian Railway Finance Corp Ltd (23-Mar-2020) **</t>
  </si>
  <si>
    <t>Quarterly Direct Dividend Plan</t>
  </si>
  <si>
    <r>
      <t>Franklin India Fixed Maturity Plans – Series 1 – P</t>
    </r>
    <r>
      <rPr>
        <b/>
        <sz val="8"/>
        <color theme="1"/>
        <rFont val="Arial"/>
        <family val="2"/>
      </rPr>
      <t>lan A As of -31Dec2018</t>
    </r>
  </si>
  <si>
    <t>Templeton India Value Fund As of Date -  31Dec2018</t>
  </si>
  <si>
    <t>INE118A01012</t>
  </si>
  <si>
    <t>Bajaj Holdings &amp; Investment Ltd.</t>
  </si>
  <si>
    <t>INE092A01019</t>
  </si>
  <si>
    <t>Tata Chemicals Ltd.</t>
  </si>
  <si>
    <t>Chemicals</t>
  </si>
  <si>
    <t>INE672A01018</t>
  </si>
  <si>
    <t>Tata Investment Corp. Ltd.</t>
  </si>
  <si>
    <t>INE935A01035</t>
  </si>
  <si>
    <t>Glenmark Pharmaceuticals Ltd.</t>
  </si>
  <si>
    <t>INE205A01025</t>
  </si>
  <si>
    <t>Vedanta Ltd.</t>
  </si>
  <si>
    <t>INE988K01017</t>
  </si>
  <si>
    <t>Equitas Holdings Ltd.</t>
  </si>
  <si>
    <t>INE823G01014</t>
  </si>
  <si>
    <t>JK Cement Ltd.</t>
  </si>
  <si>
    <t>INE00R701017</t>
  </si>
  <si>
    <t>Odisha Cement Ltd.</t>
  </si>
  <si>
    <t>Services</t>
  </si>
  <si>
    <t>INE825A01012</t>
  </si>
  <si>
    <t>Vardhman Textiles Ltd.</t>
  </si>
  <si>
    <t>Textiles - Cotton</t>
  </si>
  <si>
    <t>INE376G01013</t>
  </si>
  <si>
    <t>Biocon Ltd.</t>
  </si>
  <si>
    <t>INE171A01029</t>
  </si>
  <si>
    <t>Federal Bank Ltd.</t>
  </si>
  <si>
    <t>INE498L01015</t>
  </si>
  <si>
    <t>L&amp;T Finance Holdings Ltd.</t>
  </si>
  <si>
    <t>INE532F01054</t>
  </si>
  <si>
    <t>Edelweiss Financial Services Ltd.</t>
  </si>
  <si>
    <t>INE128A01029</t>
  </si>
  <si>
    <t>Eveready Industries India Ltd.</t>
  </si>
  <si>
    <t>INE868B01028</t>
  </si>
  <si>
    <t>NCC Ltd./India</t>
  </si>
  <si>
    <t>INE891D01026</t>
  </si>
  <si>
    <t>Redington India Ltd.</t>
  </si>
  <si>
    <t>Transportation</t>
  </si>
  <si>
    <t>IN9155A01020</t>
  </si>
  <si>
    <t>Tata Motors Ltd., A</t>
  </si>
  <si>
    <t>INE213A01029</t>
  </si>
  <si>
    <t>Oil &amp; Natural Gas Corp. Ltd.</t>
  </si>
  <si>
    <t>Oil</t>
  </si>
  <si>
    <t>INE917M01012</t>
  </si>
  <si>
    <t>Dilip Buildcon Ltd.,</t>
  </si>
  <si>
    <t>Construction</t>
  </si>
  <si>
    <t>INE576I01022</t>
  </si>
  <si>
    <t>J. Kumar Infraprojects Ltd.</t>
  </si>
  <si>
    <t>INE017A01032</t>
  </si>
  <si>
    <t>Great Eastern Shipping Co. Ltd.</t>
  </si>
  <si>
    <t>INE064C01014</t>
  </si>
  <si>
    <t>Trident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</si>
  <si>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31Dec2018</t>
    </r>
  </si>
  <si>
    <t>Foreign Mutual Fund Units</t>
  </si>
  <si>
    <t>LU0195948665</t>
  </si>
  <si>
    <t>Franklin U.S. Opportunities Fund, Class I (Acc)</t>
  </si>
  <si>
    <t>Franklin India Taxshield As of Date -  31Dec2018</t>
  </si>
  <si>
    <t>INE302A01020</t>
  </si>
  <si>
    <t>Exide Industries Ltd.</t>
  </si>
  <si>
    <t>INE854D01024</t>
  </si>
  <si>
    <t>United Spirits Ltd.</t>
  </si>
  <si>
    <t>INE640A01023</t>
  </si>
  <si>
    <t>SKF India Ltd.</t>
  </si>
  <si>
    <t>Hotels, Resorts And Other Recreational Activities</t>
  </si>
  <si>
    <t>INE136B01020</t>
  </si>
  <si>
    <t>Cyient Ltd.</t>
  </si>
  <si>
    <t>INE612J01015</t>
  </si>
  <si>
    <t>Repco Home Finance Ltd.</t>
  </si>
  <si>
    <t>INE517F01014</t>
  </si>
  <si>
    <t>Gujarat Pipavav Port Ltd.</t>
  </si>
  <si>
    <t>INE752H01013</t>
  </si>
  <si>
    <t>Care Ratings Ltd.</t>
  </si>
  <si>
    <t>INE696201123</t>
  </si>
  <si>
    <t>Quantum Information Services</t>
  </si>
  <si>
    <t>* Less than 0.01%</t>
  </si>
  <si>
    <r>
      <t>Franklin India Technology Fund As of Date -  31Dec</t>
    </r>
    <r>
      <rPr>
        <b/>
        <sz val="8"/>
        <color theme="1"/>
        <rFont val="Arial"/>
        <family val="2"/>
      </rPr>
      <t>2018</t>
    </r>
  </si>
  <si>
    <t>INE860A01027</t>
  </si>
  <si>
    <t>HCL Technologies Ltd.</t>
  </si>
  <si>
    <t>INE467B01029</t>
  </si>
  <si>
    <t>Tata Consultancy Services Ltd.</t>
  </si>
  <si>
    <t>INE738I01010</t>
  </si>
  <si>
    <t>eClerx Services Ltd.</t>
  </si>
  <si>
    <t>INE663F01024</t>
  </si>
  <si>
    <t>Info Edge India Ltd.</t>
  </si>
  <si>
    <t>INE881D01027</t>
  </si>
  <si>
    <t>Oracle Financial Services Software Ltd.</t>
  </si>
  <si>
    <t>INE018I01017</t>
  </si>
  <si>
    <t>Mindtree Ltd.</t>
  </si>
  <si>
    <t>INE919I01016</t>
  </si>
  <si>
    <t>Music Broadcast Ltd., Reg S</t>
  </si>
  <si>
    <t>INE246B01019</t>
  </si>
  <si>
    <t>Ramco Systems Ltd.</t>
  </si>
  <si>
    <t>INE836F01026</t>
  </si>
  <si>
    <t>Dish TV India Ltd.</t>
  </si>
  <si>
    <t>Brillio Technologies Pvt. Ltd.</t>
  </si>
  <si>
    <t>Foreign Equity Securities</t>
  </si>
  <si>
    <t>US1924461023</t>
  </si>
  <si>
    <t>KR7005930003</t>
  </si>
  <si>
    <t>Hardware</t>
  </si>
  <si>
    <t>US90184L1026</t>
  </si>
  <si>
    <t>KYG875721634</t>
  </si>
  <si>
    <t>TW0002330008</t>
  </si>
  <si>
    <t>US30303M1027</t>
  </si>
  <si>
    <t>KYG8586D1097</t>
  </si>
  <si>
    <t>Sunny Optical Technology</t>
  </si>
  <si>
    <t>US5949181045</t>
  </si>
  <si>
    <t>US3696041033</t>
  </si>
  <si>
    <t>Foreign Mutual Fund units</t>
  </si>
  <si>
    <t>LU0626261944</t>
  </si>
  <si>
    <t>Franklin Technology Fund, Class I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</si>
  <si>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31Dec2018</t>
    </r>
  </si>
  <si>
    <t>INE235A01022</t>
  </si>
  <si>
    <t>Finolex Cables Ltd.</t>
  </si>
  <si>
    <t>INE791I01019</t>
  </si>
  <si>
    <t>Brigade Enterprises Ltd.</t>
  </si>
  <si>
    <t>INE100A01010</t>
  </si>
  <si>
    <t>Atul Ltd.</t>
  </si>
  <si>
    <t>INE600L01024</t>
  </si>
  <si>
    <t>Dr Lal PathLabs Ltd.</t>
  </si>
  <si>
    <t>Healthcare Services</t>
  </si>
  <si>
    <t>INE317F01035</t>
  </si>
  <si>
    <t>Nesco Ltd.</t>
  </si>
  <si>
    <t>Commercial Services</t>
  </si>
  <si>
    <t>INE288B01029</t>
  </si>
  <si>
    <t>Deepak Nitrite Ltd.</t>
  </si>
  <si>
    <t>INE635Q01029</t>
  </si>
  <si>
    <t>Gulf Oil Lubricants India Ltd.</t>
  </si>
  <si>
    <t>INE513A01014</t>
  </si>
  <si>
    <t>Schaeffler India Ltd.</t>
  </si>
  <si>
    <t>INE668F01031</t>
  </si>
  <si>
    <t>Jyothy Laboratories Ltd.</t>
  </si>
  <si>
    <t>INE463A01038</t>
  </si>
  <si>
    <t>Berger Paints India Ltd.</t>
  </si>
  <si>
    <t>INE671H01015</t>
  </si>
  <si>
    <t>Sobha Ltd.</t>
  </si>
  <si>
    <t>INE758C01029</t>
  </si>
  <si>
    <t>Ahluwalia Contracts India Ltd.</t>
  </si>
  <si>
    <t>INE572A01028</t>
  </si>
  <si>
    <t>J.B. Chemicals &amp; Pharmaceuticals Ltd.</t>
  </si>
  <si>
    <t>INE054A01027</t>
  </si>
  <si>
    <t>VIP Industries Ltd.</t>
  </si>
  <si>
    <t>INE217B01036</t>
  </si>
  <si>
    <t>Kajaria Ceramics Ltd.</t>
  </si>
  <si>
    <t>INE503A01015</t>
  </si>
  <si>
    <t>DCB Bank Ltd.</t>
  </si>
  <si>
    <t>INE491A01021</t>
  </si>
  <si>
    <t>City Union Bank Ltd.</t>
  </si>
  <si>
    <t>INE115A01026</t>
  </si>
  <si>
    <t>LIC Housing Finance Ltd.</t>
  </si>
  <si>
    <t>INE060A01024</t>
  </si>
  <si>
    <t>Navneet Education Ltd.</t>
  </si>
  <si>
    <t>INE985S01024</t>
  </si>
  <si>
    <t>TeamLease Services Ltd.</t>
  </si>
  <si>
    <t>INE120A01034</t>
  </si>
  <si>
    <t>Carborundum Universal Ltd.</t>
  </si>
  <si>
    <t>INE338I01027</t>
  </si>
  <si>
    <t>Motilal Oswal Financial Services Ltd.</t>
  </si>
  <si>
    <t>INE571A01020</t>
  </si>
  <si>
    <t>IPCA Laboratories Ltd.</t>
  </si>
  <si>
    <t>INE038F01029</t>
  </si>
  <si>
    <t>TV Today Network Ltd.</t>
  </si>
  <si>
    <t>INE603J01030</t>
  </si>
  <si>
    <t>PI Industries Ltd.</t>
  </si>
  <si>
    <t>Pesticides</t>
  </si>
  <si>
    <t>INE152M01016</t>
  </si>
  <si>
    <t>Triveni Turbine Ltd.</t>
  </si>
  <si>
    <t>Industrial Capital Goods</t>
  </si>
  <si>
    <t>INE131A01031</t>
  </si>
  <si>
    <t>Gujarat Mineral Development Corp. Ltd.</t>
  </si>
  <si>
    <t>INE442H01029</t>
  </si>
  <si>
    <t>Ashoka Buildcon Ltd.</t>
  </si>
  <si>
    <t>INE739E01017</t>
  </si>
  <si>
    <t>Cera Sanitaryware Ltd.</t>
  </si>
  <si>
    <t>INE183A01016</t>
  </si>
  <si>
    <t>Finolex Industries Ltd.</t>
  </si>
  <si>
    <t>INE613A01020</t>
  </si>
  <si>
    <t>Rallis India Ltd.</t>
  </si>
  <si>
    <t>INE227C01017</t>
  </si>
  <si>
    <t>M.M. Forgings Ltd.</t>
  </si>
  <si>
    <t>INE399G01015</t>
  </si>
  <si>
    <t>Ramkrishna Forgings Ltd.</t>
  </si>
  <si>
    <t>INE472A01039</t>
  </si>
  <si>
    <t>Blue Star Ltd.</t>
  </si>
  <si>
    <t>INE786A01032</t>
  </si>
  <si>
    <t>JK Lakshmi Cement Ltd.</t>
  </si>
  <si>
    <t>INE019C01026</t>
  </si>
  <si>
    <t>Himadri Chemicals &amp; Industries Ltd.</t>
  </si>
  <si>
    <t>INE539A01019</t>
  </si>
  <si>
    <t>GHCL Ltd.</t>
  </si>
  <si>
    <t>INE075I01017</t>
  </si>
  <si>
    <t>Healthcare Global Enterprises Ltd.</t>
  </si>
  <si>
    <t>INE285K01026</t>
  </si>
  <si>
    <t>Techno Electric And Engineering Co Ltd.</t>
  </si>
  <si>
    <t>INE634I01029</t>
  </si>
  <si>
    <t>KNR Constructions Ltd.</t>
  </si>
  <si>
    <t>INE274V01019</t>
  </si>
  <si>
    <t>Shankara Building Products Ltd.</t>
  </si>
  <si>
    <t>INE269B01029</t>
  </si>
  <si>
    <t>Lakshmi Machine Works Ltd.</t>
  </si>
  <si>
    <t>INE501G01024</t>
  </si>
  <si>
    <t>HT Media Ltd.</t>
  </si>
  <si>
    <t>INE255A01020</t>
  </si>
  <si>
    <t>Essel Propack Ltd.</t>
  </si>
  <si>
    <t>INE999B01013</t>
  </si>
  <si>
    <t>Sanghi Industries Ltd.</t>
  </si>
  <si>
    <t>INE782A01015</t>
  </si>
  <si>
    <t>Johnson Controls Hitachi Air Conditioning India Ltd.</t>
  </si>
  <si>
    <t>INE213C01025</t>
  </si>
  <si>
    <t>Banco Products India Ltd.</t>
  </si>
  <si>
    <t>INE834I01025</t>
  </si>
  <si>
    <t>Khadim India Ltd.</t>
  </si>
  <si>
    <t>INE932A01024</t>
  </si>
  <si>
    <t>Pennar Industries Ltd.</t>
  </si>
  <si>
    <t>INE265F01028</t>
  </si>
  <si>
    <t>Entertainment Network India Ltd.</t>
  </si>
  <si>
    <t>INE002S01010</t>
  </si>
  <si>
    <t>Mahanagar Gas Ltd.</t>
  </si>
  <si>
    <t>INE852F01015</t>
  </si>
  <si>
    <t>Gateway Distriparks Ltd.</t>
  </si>
  <si>
    <t>INE763G01038</t>
  </si>
  <si>
    <t>ICICI Securities Ltd.</t>
  </si>
  <si>
    <t>INE429I01024</t>
  </si>
  <si>
    <t>Consolidated Construction Consortium Ltd.</t>
  </si>
  <si>
    <t>Franklin India Prima Fund As of Date -  31Dec2018</t>
  </si>
  <si>
    <t>INE331A01037</t>
  </si>
  <si>
    <t>Ramco Cements Ltd.</t>
  </si>
  <si>
    <t>INE342J01019</t>
  </si>
  <si>
    <t>Wabco India Ltd.</t>
  </si>
  <si>
    <t>INE299U01018</t>
  </si>
  <si>
    <t>Crompton Greaves Consumer Electricals Ltd.</t>
  </si>
  <si>
    <t>INE264A01014</t>
  </si>
  <si>
    <t>GlaxoSmithKline Consumer Healthcare Ltd.</t>
  </si>
  <si>
    <t>INE203G01027</t>
  </si>
  <si>
    <t>Indraprastha Gas Ltd.</t>
  </si>
  <si>
    <t>INE212H01026</t>
  </si>
  <si>
    <t>AIA Engineering Ltd.</t>
  </si>
  <si>
    <t>INE093I01010</t>
  </si>
  <si>
    <t>Oberoi Realty Ltd.</t>
  </si>
  <si>
    <t>INE169A01031</t>
  </si>
  <si>
    <t>Coromandel International Ltd.</t>
  </si>
  <si>
    <t>Fertilisers</t>
  </si>
  <si>
    <t>INE660A01013</t>
  </si>
  <si>
    <t>Sundaram Finance Ltd.</t>
  </si>
  <si>
    <t>INE548C01032</t>
  </si>
  <si>
    <t>Emami Ltd.</t>
  </si>
  <si>
    <t>INE486A01013</t>
  </si>
  <si>
    <t>CESC Ltd.</t>
  </si>
  <si>
    <t>INE437A01024</t>
  </si>
  <si>
    <t>Apollo Hospitals Enterprise Ltd.</t>
  </si>
  <si>
    <t>INE716A01013</t>
  </si>
  <si>
    <t>Whirlpool of India Ltd.</t>
  </si>
  <si>
    <t>INE058A01010</t>
  </si>
  <si>
    <t>Sanofi India Ltd.</t>
  </si>
  <si>
    <t>INE849A01020</t>
  </si>
  <si>
    <t>Trent Ltd.</t>
  </si>
  <si>
    <t>INE263A01024</t>
  </si>
  <si>
    <t>Bharat Electronics Ltd.</t>
  </si>
  <si>
    <t>INE462A01022</t>
  </si>
  <si>
    <t>Bayer Cropscience Ltd.</t>
  </si>
  <si>
    <t>INE976G01028</t>
  </si>
  <si>
    <t>RBL Bank Ltd., Reg S</t>
  </si>
  <si>
    <t>INE152A01029</t>
  </si>
  <si>
    <t>Thermax Ltd.</t>
  </si>
  <si>
    <t>INE955V01021</t>
  </si>
  <si>
    <t>Arvind Fashions Ltd.</t>
  </si>
  <si>
    <t>INE465A01025</t>
  </si>
  <si>
    <t>Bharat Forge Ltd.</t>
  </si>
  <si>
    <t>INE034A01011</t>
  </si>
  <si>
    <t>Arvind Ltd.</t>
  </si>
  <si>
    <t>INE020801028</t>
  </si>
  <si>
    <t>RP-SG Retail Ltd.</t>
  </si>
  <si>
    <t>INE425Y01011</t>
  </si>
  <si>
    <t>RP-SG Business Process Services Ltd.</t>
  </si>
  <si>
    <t>INE294Z01018</t>
  </si>
  <si>
    <t>Anveshan Heavy Engineering Ltd.</t>
  </si>
  <si>
    <t>INE202Z01029</t>
  </si>
  <si>
    <t>Sundaram Finance Holdings Ltd.</t>
  </si>
  <si>
    <t>INE705G01021</t>
  </si>
  <si>
    <t>Him Teknoforge Ltd.</t>
  </si>
  <si>
    <t>MU0295S00016</t>
  </si>
  <si>
    <t>MakeMyTrip Ltd.</t>
  </si>
  <si>
    <r>
      <t>Franklin India Opportunities Fund As of Date -  31</t>
    </r>
    <r>
      <rPr>
        <b/>
        <sz val="8"/>
        <color theme="1"/>
        <rFont val="Arial"/>
        <family val="2"/>
      </rPr>
      <t>Dec2018</t>
    </r>
  </si>
  <si>
    <t>INE018A01030</t>
  </si>
  <si>
    <t>Larsen &amp; Toubro Ltd.</t>
  </si>
  <si>
    <t>INE285B01017</t>
  </si>
  <si>
    <t>SpiceJet Ltd.</t>
  </si>
  <si>
    <t>Retaling</t>
  </si>
  <si>
    <t>INE029L01018</t>
  </si>
  <si>
    <t>Kalyani Investment Co. Ltd.</t>
  </si>
  <si>
    <t>Chennai Interactive Business Services Pvt Ltd.</t>
  </si>
  <si>
    <r>
      <t>Franklin India Multi-Asset Solution Fund As of Dat</t>
    </r>
    <r>
      <rPr>
        <b/>
        <sz val="8"/>
        <color theme="1"/>
        <rFont val="Arial"/>
        <family val="2"/>
      </rPr>
      <t>e -  31Dec2018</t>
    </r>
  </si>
  <si>
    <t>Mutual Funds</t>
  </si>
  <si>
    <t>INF090I01FN7</t>
  </si>
  <si>
    <t>Franklin India Bluechip Fund</t>
  </si>
  <si>
    <t>INF090I01GK1</t>
  </si>
  <si>
    <t>Franklin India Short Term Income Plan</t>
  </si>
  <si>
    <t>INF732E01102</t>
  </si>
  <si>
    <t>R*Shares Gold Bees</t>
  </si>
  <si>
    <t>INF090I01JV2</t>
  </si>
  <si>
    <t>Franklin India Liquid Fund</t>
  </si>
  <si>
    <r>
      <t>Franklin India Index Fund - NSE Nifty Plan As of D</t>
    </r>
    <r>
      <rPr>
        <b/>
        <sz val="8"/>
        <color theme="1"/>
        <rFont val="Arial"/>
        <family val="2"/>
      </rPr>
      <t>ate -  31Dec2018</t>
    </r>
  </si>
  <si>
    <t>INE095A01012</t>
  </si>
  <si>
    <t>IndusInd Bank Ltd.</t>
  </si>
  <si>
    <t>INE044A01036</t>
  </si>
  <si>
    <t>Sun Pharmaceutical Industries Ltd.</t>
  </si>
  <si>
    <t>INE481G01011</t>
  </si>
  <si>
    <t>UltraTech Cement Ltd.</t>
  </si>
  <si>
    <t>INE158A01026</t>
  </si>
  <si>
    <t>Hero Motocorp Ltd.</t>
  </si>
  <si>
    <t>INE918I01018</t>
  </si>
  <si>
    <t>Bajaj Finserv Ltd.</t>
  </si>
  <si>
    <t>INE075A01022</t>
  </si>
  <si>
    <t>Wipro Ltd.</t>
  </si>
  <si>
    <t>INE019A01038</t>
  </si>
  <si>
    <t>JSW Steel Ltd.</t>
  </si>
  <si>
    <t>INE066A01013</t>
  </si>
  <si>
    <t>Eicher Motors Ltd.</t>
  </si>
  <si>
    <t>INE742F01042</t>
  </si>
  <si>
    <t>Adani Ports And Special Economic Zone Ltd.</t>
  </si>
  <si>
    <t>INE148I01020</t>
  </si>
  <si>
    <t>Indiabulls Housing Finance Ltd.</t>
  </si>
  <si>
    <t>INE628A01036</t>
  </si>
  <si>
    <t>UPL Ltd.</t>
  </si>
  <si>
    <t>INE256A01028</t>
  </si>
  <si>
    <t>Zee Entertainment Enterprises Ltd.</t>
  </si>
  <si>
    <t>INE059A01026</t>
  </si>
  <si>
    <t>Cipla Ltd.</t>
  </si>
  <si>
    <t>INE121J01017</t>
  </si>
  <si>
    <t>Bharti Infratel Ltd.</t>
  </si>
  <si>
    <t>Telecom -  Equipment &amp; Accessories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</si>
  <si>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31Dec2018</t>
    </r>
  </si>
  <si>
    <t>INF090I01GV8</t>
  </si>
  <si>
    <t>Franklin India Savings Fund</t>
  </si>
  <si>
    <t>INF090I01GY2</t>
  </si>
  <si>
    <t>Templeton India Value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</si>
  <si>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31Dec2018</t>
    </r>
  </si>
  <si>
    <t>INF090I01HB8</t>
  </si>
  <si>
    <t>Franklin India Dynamic Accrual Fund</t>
  </si>
  <si>
    <t>INF090I01FW8</t>
  </si>
  <si>
    <t>Franklin India Corporate Debt Fund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</si>
  <si>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31Dec2018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</si>
  <si>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</si>
  <si>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</si>
  <si>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31Dec2018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</si>
  <si>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31Dec2018</t>
    </r>
  </si>
  <si>
    <r>
      <t>Franklin India Focused Equity Fund As of Date -  3</t>
    </r>
    <r>
      <rPr>
        <b/>
        <sz val="8"/>
        <color theme="1"/>
        <rFont val="Arial"/>
        <family val="2"/>
      </rPr>
      <t>1Dec2018</t>
    </r>
  </si>
  <si>
    <t>INE358A01014</t>
  </si>
  <si>
    <t>Abbott India Ltd.</t>
  </si>
  <si>
    <t>INE878B01027</t>
  </si>
  <si>
    <t>KEI Industries Ltd.</t>
  </si>
  <si>
    <t>INE355A01028</t>
  </si>
  <si>
    <t>Somany Ceramics Ltd.</t>
  </si>
  <si>
    <t>INE334L01012</t>
  </si>
  <si>
    <t>Ujjivan Financial Services Ltd.</t>
  </si>
  <si>
    <t>INE876N01018</t>
  </si>
  <si>
    <t>Orient Cement Ltd.</t>
  </si>
  <si>
    <t>INE686A01026</t>
  </si>
  <si>
    <t>ITD Cementation India Ltd.</t>
  </si>
  <si>
    <t>INE373A01013</t>
  </si>
  <si>
    <t>BASF India Ltd.</t>
  </si>
  <si>
    <t>Cognizant Technology Solutions Corp.</t>
  </si>
  <si>
    <r>
      <t>Templeton India Equity Income Fund As of Date -  3</t>
    </r>
    <r>
      <rPr>
        <b/>
        <sz val="8"/>
        <color theme="1"/>
        <rFont val="Arial"/>
        <family val="2"/>
      </rPr>
      <t>1Dec2018</t>
    </r>
  </si>
  <si>
    <t>CNE1000004J3</t>
  </si>
  <si>
    <t>AEA002301017</t>
  </si>
  <si>
    <t>KYG9829N1025</t>
  </si>
  <si>
    <t>KR7086900008</t>
  </si>
  <si>
    <t>KYG4387E1070</t>
  </si>
  <si>
    <t>GB00BF5SDZ96</t>
  </si>
  <si>
    <t>BRLEVEACNOR2</t>
  </si>
  <si>
    <t>BMG2442N1048</t>
  </si>
  <si>
    <t>BMG570071099</t>
  </si>
  <si>
    <t>KYG982771092</t>
  </si>
  <si>
    <t>BMG4977W1038</t>
  </si>
  <si>
    <t>TW0008044009</t>
  </si>
  <si>
    <t>TW0001565000</t>
  </si>
  <si>
    <t>TW0004126008</t>
  </si>
  <si>
    <t>HK0165000859</t>
  </si>
  <si>
    <t>TW0003034005</t>
  </si>
  <si>
    <t>Semiconductors</t>
  </si>
  <si>
    <t>TH0999010Z11</t>
  </si>
  <si>
    <t>TW0004915004</t>
  </si>
  <si>
    <t>TH0528010Z18</t>
  </si>
  <si>
    <t>US30712A1034</t>
  </si>
  <si>
    <t>Franklin India Equity Fund As of Date -  31Dec2018</t>
  </si>
  <si>
    <t>INE196A01026</t>
  </si>
  <si>
    <t>Marico Ltd.</t>
  </si>
  <si>
    <t>INE012A01025</t>
  </si>
  <si>
    <t>ACC Ltd.</t>
  </si>
  <si>
    <t>INE326A01037</t>
  </si>
  <si>
    <t>Lupin Ltd.</t>
  </si>
  <si>
    <t>INE176A01028</t>
  </si>
  <si>
    <t>Bata India Ltd.</t>
  </si>
  <si>
    <t>INE067A01029</t>
  </si>
  <si>
    <t>CG Power and Industrial Solutions Ltd.</t>
  </si>
  <si>
    <t>INE055A01016</t>
  </si>
  <si>
    <t>Century Textiles &amp; Industries Ltd.</t>
  </si>
  <si>
    <t>INE674K01013</t>
  </si>
  <si>
    <t>Aditya Birla Capital Ltd.</t>
  </si>
  <si>
    <t>Quantum Information Systems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</si>
  <si>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31Dec2018</t>
    </r>
  </si>
  <si>
    <t>INE811K01011</t>
  </si>
  <si>
    <t>Prestige Estates Projects Ltd.</t>
  </si>
  <si>
    <t>INE151A01013</t>
  </si>
  <si>
    <t>Tata Communications Ltd.</t>
  </si>
  <si>
    <r>
      <t>Franklin India BlueChip Fund As of Date -  31Dec20</t>
    </r>
    <r>
      <rPr>
        <b/>
        <sz val="8"/>
        <color theme="1"/>
        <rFont val="Arial"/>
        <family val="2"/>
      </rPr>
      <t>18</t>
    </r>
  </si>
  <si>
    <t>INE726G01019</t>
  </si>
  <si>
    <t>ICICI Prudential Life Insurance Co. Ltd., Reg S</t>
  </si>
  <si>
    <r>
      <t>Franklin India Dynamic PE Ratio Fund of Funds As o</t>
    </r>
    <r>
      <rPr>
        <b/>
        <sz val="8"/>
        <color theme="1"/>
        <rFont val="Arial"/>
        <family val="2"/>
      </rPr>
      <t>f Date -  31Dec2018</t>
    </r>
  </si>
  <si>
    <t>(b)Mutual Funds</t>
  </si>
  <si>
    <r>
      <t>Franklin India Feeder - Franklin European Growth F</t>
    </r>
    <r>
      <rPr>
        <b/>
        <sz val="8"/>
        <color theme="1"/>
        <rFont val="Arial"/>
        <family val="2"/>
      </rPr>
      <t>und As of Date -  31Dec2018</t>
    </r>
  </si>
  <si>
    <t>LU0195949390</t>
  </si>
  <si>
    <t>Franklin European Growth Fund, Class I (Acc)</t>
  </si>
  <si>
    <t>Franklin Build India Fund As of Date -  31Dec2018</t>
  </si>
  <si>
    <t>INE070A01015</t>
  </si>
  <si>
    <t>Shree Cement Ltd.</t>
  </si>
  <si>
    <t>INE139A01034</t>
  </si>
  <si>
    <t>National Aluminium Co. Ltd.</t>
  </si>
  <si>
    <t>INE111A01025</t>
  </si>
  <si>
    <t>Container Corp. of India Ltd.</t>
  </si>
  <si>
    <t>INE470Y01017</t>
  </si>
  <si>
    <t>The New India Assurance Co. Ltd., Reg S</t>
  </si>
  <si>
    <t>INE871K01015</t>
  </si>
  <si>
    <t>Hindustan Media Ventures Ltd.</t>
  </si>
  <si>
    <t>Franklin Asian Equity Fund As of Date -  31Dec2018</t>
  </si>
  <si>
    <t>INE410P01011</t>
  </si>
  <si>
    <t>Narayana Hrudayalaya Ltd., Reg S</t>
  </si>
  <si>
    <t>US01609W1027</t>
  </si>
  <si>
    <t>HK0000069689</t>
  </si>
  <si>
    <t>CNE1000003X6</t>
  </si>
  <si>
    <t>US22943F1003</t>
  </si>
  <si>
    <t>ID1000109507</t>
  </si>
  <si>
    <t>PHY077751022</t>
  </si>
  <si>
    <t>SG1L01001701</t>
  </si>
  <si>
    <t>LU0633102719</t>
  </si>
  <si>
    <t>HK0883013259</t>
  </si>
  <si>
    <t>TH0016010017</t>
  </si>
  <si>
    <t>ID1000106800</t>
  </si>
  <si>
    <t>CNE1000002H1</t>
  </si>
  <si>
    <t>PHY9297P1004</t>
  </si>
  <si>
    <t>TW0003008009</t>
  </si>
  <si>
    <t>PHY8076N1120</t>
  </si>
  <si>
    <t>US6475811070</t>
  </si>
  <si>
    <t>Diversified Consumer Service</t>
  </si>
  <si>
    <t>ID1000125503</t>
  </si>
  <si>
    <t>ID1000061302</t>
  </si>
  <si>
    <t>HK0669013440</t>
  </si>
  <si>
    <t>TH0737010Y08</t>
  </si>
  <si>
    <t>KR7055550008</t>
  </si>
  <si>
    <t>KR7035420009</t>
  </si>
  <si>
    <t>KYG210961051</t>
  </si>
  <si>
    <t>KR7048260004</t>
  </si>
  <si>
    <t>TW0006414006</t>
  </si>
  <si>
    <t>TH0128B10Z17</t>
  </si>
  <si>
    <t>KYG2162W1024</t>
  </si>
  <si>
    <t>TH0003010Z12</t>
  </si>
  <si>
    <t>KYG2121R1039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</si>
</sst>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_(* #,##0_);_(* \(#,##0\);_(* &quot;-&quot;??_);_(@_)"/>
    <numFmt numFmtId="167" formatCode="0.00000000000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5" fillId="0" borderId="0"/>
  </cellStyleXfs>
  <cellXfs count="124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2" fontId="1" fillId="0" borderId="0" xfId="0" applyNumberFormat="1" applyFont="1"/>
    <xf numFmtId="0" fontId="1" fillId="0" borderId="4" xfId="3" applyFont="1" applyFill="1" applyBorder="1"/>
    <xf numFmtId="0" fontId="3" fillId="0" borderId="4" xfId="3" applyFont="1" applyFill="1" applyBorder="1" applyAlignment="1"/>
    <xf numFmtId="0" fontId="1" fillId="0" borderId="4" xfId="3" applyFont="1" applyFill="1" applyBorder="1" applyAlignment="1">
      <alignment horizontal="center"/>
    </xf>
    <xf numFmtId="0" fontId="6" fillId="0" borderId="5" xfId="4" applyFont="1" applyFill="1" applyBorder="1" applyAlignment="1">
      <alignment vertical="center"/>
    </xf>
    <xf numFmtId="0" fontId="6" fillId="0" borderId="6" xfId="4" applyFont="1" applyFill="1" applyBorder="1" applyAlignment="1">
      <alignment vertical="center"/>
    </xf>
    <xf numFmtId="165" fontId="6" fillId="0" borderId="4" xfId="4" applyNumberFormat="1" applyFont="1" applyFill="1" applyBorder="1"/>
    <xf numFmtId="4" fontId="3" fillId="0" borderId="0" xfId="0" applyNumberFormat="1" applyFont="1"/>
    <xf numFmtId="0" fontId="6" fillId="0" borderId="0" xfId="4" applyFont="1" applyFill="1" applyBorder="1" applyAlignment="1">
      <alignment vertical="center"/>
    </xf>
    <xf numFmtId="165" fontId="6" fillId="0" borderId="0" xfId="4" applyNumberFormat="1" applyFont="1" applyFill="1" applyBorder="1"/>
    <xf numFmtId="0" fontId="1" fillId="0" borderId="0" xfId="0" applyFont="1" applyFill="1"/>
    <xf numFmtId="0" fontId="3" fillId="0" borderId="0" xfId="0" applyFont="1" applyFill="1"/>
    <xf numFmtId="2" fontId="3" fillId="0" borderId="0" xfId="0" applyNumberFormat="1" applyFont="1" applyFill="1"/>
    <xf numFmtId="164" fontId="3" fillId="0" borderId="0" xfId="0" applyNumberFormat="1" applyFont="1" applyFill="1"/>
    <xf numFmtId="0" fontId="3" fillId="0" borderId="0" xfId="0" applyFont="1" applyFill="1" applyAlignment="1">
      <alignment horizontal="right"/>
    </xf>
    <xf numFmtId="4" fontId="3" fillId="0" borderId="0" xfId="0" applyNumberFormat="1" applyFont="1" applyFill="1"/>
    <xf numFmtId="0" fontId="1" fillId="0" borderId="7" xfId="3" applyFont="1" applyFill="1" applyBorder="1"/>
    <xf numFmtId="0" fontId="3" fillId="0" borderId="8" xfId="3" applyFont="1" applyFill="1" applyBorder="1" applyAlignment="1"/>
    <xf numFmtId="0" fontId="1" fillId="0" borderId="5" xfId="3" applyFont="1" applyFill="1" applyBorder="1"/>
    <xf numFmtId="0" fontId="3" fillId="0" borderId="6" xfId="3" applyFont="1" applyFill="1" applyBorder="1" applyAlignment="1"/>
    <xf numFmtId="165" fontId="6" fillId="0" borderId="3" xfId="4" applyNumberFormat="1" applyFont="1" applyFill="1" applyBorder="1"/>
    <xf numFmtId="2" fontId="3" fillId="0" borderId="0" xfId="0" applyNumberFormat="1" applyFont="1" applyAlignment="1">
      <alignment horizontal="right"/>
    </xf>
    <xf numFmtId="2" fontId="1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43" fontId="3" fillId="0" borderId="0" xfId="1" applyFont="1"/>
    <xf numFmtId="2" fontId="3" fillId="0" borderId="2" xfId="0" applyNumberFormat="1" applyFont="1" applyBorder="1" applyAlignment="1">
      <alignment horizontal="right"/>
    </xf>
    <xf numFmtId="43" fontId="3" fillId="0" borderId="0" xfId="1" applyNumberFormat="1" applyFont="1"/>
    <xf numFmtId="0" fontId="3" fillId="0" borderId="0" xfId="0" applyFont="1" applyBorder="1"/>
    <xf numFmtId="10" fontId="3" fillId="0" borderId="0" xfId="0" applyNumberFormat="1" applyFont="1" applyFill="1" applyAlignment="1"/>
    <xf numFmtId="2" fontId="1" fillId="0" borderId="0" xfId="0" applyNumberFormat="1" applyFont="1" applyFill="1" applyAlignment="1"/>
    <xf numFmtId="10" fontId="3" fillId="0" borderId="0" xfId="2" applyNumberFormat="1" applyFont="1" applyFill="1" applyAlignment="1"/>
    <xf numFmtId="2" fontId="3" fillId="0" borderId="0" xfId="0" applyNumberFormat="1" applyFont="1" applyBorder="1"/>
    <xf numFmtId="9" fontId="3" fillId="0" borderId="0" xfId="2" applyFont="1"/>
    <xf numFmtId="10" fontId="3" fillId="0" borderId="0" xfId="2" applyNumberFormat="1" applyFont="1"/>
    <xf numFmtId="4" fontId="6" fillId="0" borderId="0" xfId="0" applyNumberFormat="1" applyFont="1"/>
    <xf numFmtId="10" fontId="6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10" fontId="2" fillId="0" borderId="0" xfId="2" applyNumberFormat="1" applyFont="1"/>
    <xf numFmtId="0" fontId="6" fillId="0" borderId="0" xfId="0" applyFont="1"/>
    <xf numFmtId="10" fontId="1" fillId="0" borderId="0" xfId="2" applyNumberFormat="1" applyFont="1"/>
    <xf numFmtId="10" fontId="6" fillId="0" borderId="0" xfId="2" applyNumberFormat="1" applyFont="1"/>
    <xf numFmtId="2" fontId="6" fillId="0" borderId="0" xfId="0" applyNumberFormat="1" applyFont="1"/>
    <xf numFmtId="4" fontId="1" fillId="0" borderId="0" xfId="0" applyNumberFormat="1" applyFont="1"/>
    <xf numFmtId="43" fontId="3" fillId="0" borderId="2" xfId="1" applyFont="1" applyBorder="1"/>
    <xf numFmtId="43" fontId="1" fillId="0" borderId="2" xfId="1" applyFont="1" applyBorder="1"/>
    <xf numFmtId="43" fontId="3" fillId="0" borderId="3" xfId="1" applyFont="1" applyBorder="1"/>
    <xf numFmtId="2" fontId="3" fillId="0" borderId="2" xfId="0" applyNumberFormat="1" applyFont="1" applyFill="1" applyBorder="1"/>
    <xf numFmtId="43" fontId="3" fillId="0" borderId="2" xfId="1" applyFont="1" applyFill="1" applyBorder="1"/>
    <xf numFmtId="2" fontId="1" fillId="0" borderId="2" xfId="0" applyNumberFormat="1" applyFont="1" applyFill="1" applyBorder="1"/>
    <xf numFmtId="43" fontId="1" fillId="0" borderId="3" xfId="1" applyFont="1" applyBorder="1"/>
    <xf numFmtId="4" fontId="1" fillId="0" borderId="2" xfId="1" applyNumberFormat="1" applyFont="1" applyBorder="1"/>
    <xf numFmtId="166" fontId="3" fillId="0" borderId="2" xfId="1" applyNumberFormat="1" applyFont="1" applyBorder="1"/>
    <xf numFmtId="166" fontId="3" fillId="0" borderId="3" xfId="1" applyNumberFormat="1" applyFont="1" applyBorder="1"/>
    <xf numFmtId="166" fontId="3" fillId="0" borderId="2" xfId="0" applyNumberFormat="1" applyFont="1" applyBorder="1"/>
    <xf numFmtId="43" fontId="3" fillId="0" borderId="2" xfId="1" applyNumberFormat="1" applyFont="1" applyBorder="1"/>
    <xf numFmtId="43" fontId="1" fillId="0" borderId="2" xfId="1" applyNumberFormat="1" applyFont="1" applyBorder="1"/>
    <xf numFmtId="43" fontId="1" fillId="0" borderId="3" xfId="1" applyNumberFormat="1" applyFont="1" applyBorder="1"/>
    <xf numFmtId="166" fontId="3" fillId="0" borderId="2" xfId="1" applyNumberFormat="1" applyFont="1" applyFill="1" applyBorder="1"/>
    <xf numFmtId="43" fontId="1" fillId="0" borderId="2" xfId="1" applyFont="1" applyFill="1" applyBorder="1"/>
    <xf numFmtId="43" fontId="1" fillId="0" borderId="1" xfId="1" applyFont="1" applyBorder="1"/>
    <xf numFmtId="4" fontId="2" fillId="0" borderId="0" xfId="0" applyNumberFormat="1" applyFont="1"/>
    <xf numFmtId="43" fontId="3" fillId="0" borderId="0" xfId="1" applyFont="1" applyFill="1"/>
    <xf numFmtId="4" fontId="3" fillId="0" borderId="0" xfId="2" applyNumberFormat="1" applyFont="1"/>
    <xf numFmtId="43" fontId="1" fillId="0" borderId="0" xfId="1" applyFont="1" applyBorder="1"/>
    <xf numFmtId="2" fontId="1" fillId="0" borderId="0" xfId="0" applyNumberFormat="1" applyFont="1" applyBorder="1"/>
    <xf numFmtId="0" fontId="1" fillId="0" borderId="0" xfId="0" applyFont="1" applyBorder="1"/>
    <xf numFmtId="165" fontId="3" fillId="0" borderId="3" xfId="1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0" fontId="6" fillId="0" borderId="0" xfId="4" applyFont="1" applyFill="1" applyBorder="1" applyAlignment="1">
      <alignment horizontal="left"/>
    </xf>
    <xf numFmtId="164" fontId="3" fillId="0" borderId="0" xfId="3" applyNumberFormat="1" applyFont="1" applyFill="1" applyBorder="1" applyAlignment="1">
      <alignment horizontal="center"/>
    </xf>
    <xf numFmtId="0" fontId="3" fillId="0" borderId="11" xfId="0" applyFont="1" applyBorder="1"/>
    <xf numFmtId="0" fontId="1" fillId="0" borderId="0" xfId="0" applyFont="1" applyAlignment="1">
      <alignment horizontal="right"/>
    </xf>
    <xf numFmtId="165" fontId="1" fillId="0" borderId="3" xfId="1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right"/>
    </xf>
    <xf numFmtId="0" fontId="6" fillId="0" borderId="2" xfId="0" applyFont="1" applyFill="1" applyBorder="1"/>
    <xf numFmtId="0" fontId="3" fillId="0" borderId="2" xfId="0" applyFont="1" applyFill="1" applyBorder="1"/>
    <xf numFmtId="166" fontId="6" fillId="0" borderId="2" xfId="0" applyNumberFormat="1" applyFont="1" applyFill="1" applyBorder="1"/>
    <xf numFmtId="43" fontId="3" fillId="0" borderId="2" xfId="1" applyNumberFormat="1" applyFont="1" applyFill="1" applyBorder="1"/>
    <xf numFmtId="0" fontId="1" fillId="0" borderId="2" xfId="0" applyFont="1" applyFill="1" applyBorder="1"/>
    <xf numFmtId="43" fontId="1" fillId="0" borderId="2" xfId="1" applyNumberFormat="1" applyFont="1" applyFill="1" applyBorder="1"/>
    <xf numFmtId="2" fontId="1" fillId="0" borderId="2" xfId="0" applyNumberFormat="1" applyFont="1" applyFill="1" applyBorder="1" applyAlignment="1">
      <alignment horizontal="right"/>
    </xf>
    <xf numFmtId="0" fontId="6" fillId="0" borderId="6" xfId="4" applyFont="1" applyFill="1" applyBorder="1" applyAlignment="1">
      <alignment horizontal="left"/>
    </xf>
    <xf numFmtId="43" fontId="3" fillId="0" borderId="0" xfId="0" applyNumberFormat="1" applyFont="1"/>
    <xf numFmtId="10" fontId="3" fillId="0" borderId="0" xfId="0" applyNumberFormat="1" applyFont="1" applyAlignment="1"/>
    <xf numFmtId="43" fontId="3" fillId="0" borderId="2" xfId="1" applyFont="1" applyBorder="1" applyAlignment="1">
      <alignment horizontal="right"/>
    </xf>
    <xf numFmtId="43" fontId="1" fillId="0" borderId="2" xfId="1" applyFont="1" applyBorder="1" applyAlignment="1">
      <alignment horizontal="right"/>
    </xf>
    <xf numFmtId="166" fontId="3" fillId="0" borderId="2" xfId="1" applyNumberFormat="1" applyFont="1" applyFill="1" applyBorder="1" applyAlignment="1">
      <alignment wrapText="1"/>
    </xf>
    <xf numFmtId="167" fontId="3" fillId="0" borderId="0" xfId="0" applyNumberFormat="1" applyFont="1"/>
    <xf numFmtId="2" fontId="1" fillId="0" borderId="1" xfId="0" applyNumberFormat="1" applyFont="1" applyBorder="1" applyAlignment="1">
      <alignment wrapText="1"/>
    </xf>
    <xf numFmtId="2" fontId="3" fillId="0" borderId="2" xfId="0" applyNumberFormat="1" applyFont="1" applyBorder="1" applyAlignment="1">
      <alignment wrapText="1"/>
    </xf>
    <xf numFmtId="2" fontId="3" fillId="0" borderId="2" xfId="0" applyNumberFormat="1" applyFont="1" applyFill="1" applyBorder="1" applyAlignment="1">
      <alignment vertical="top"/>
    </xf>
    <xf numFmtId="2" fontId="3" fillId="0" borderId="2" xfId="0" applyNumberFormat="1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2" fontId="1" fillId="0" borderId="5" xfId="3" applyNumberFormat="1" applyFont="1" applyFill="1" applyBorder="1" applyAlignment="1">
      <alignment horizontal="center"/>
    </xf>
    <xf numFmtId="2" fontId="1" fillId="0" borderId="6" xfId="3" applyNumberFormat="1" applyFont="1" applyFill="1" applyBorder="1" applyAlignment="1">
      <alignment horizontal="center"/>
    </xf>
    <xf numFmtId="0" fontId="6" fillId="0" borderId="5" xfId="4" applyFont="1" applyFill="1" applyBorder="1" applyAlignment="1">
      <alignment horizontal="left"/>
    </xf>
    <xf numFmtId="0" fontId="6" fillId="0" borderId="6" xfId="4" applyFont="1" applyFill="1" applyBorder="1" applyAlignment="1">
      <alignment horizontal="left"/>
    </xf>
    <xf numFmtId="2" fontId="1" fillId="0" borderId="4" xfId="3" applyNumberFormat="1" applyFont="1" applyFill="1" applyBorder="1" applyAlignment="1">
      <alignment horizontal="center"/>
    </xf>
    <xf numFmtId="0" fontId="6" fillId="0" borderId="4" xfId="4" applyFont="1" applyFill="1" applyBorder="1" applyAlignment="1">
      <alignment horizontal="left"/>
    </xf>
    <xf numFmtId="0" fontId="6" fillId="0" borderId="9" xfId="4" applyFont="1" applyFill="1" applyBorder="1" applyAlignment="1">
      <alignment horizontal="left"/>
    </xf>
    <xf numFmtId="0" fontId="6" fillId="0" borderId="10" xfId="4" applyFont="1" applyFill="1" applyBorder="1" applyAlignment="1">
      <alignment horizontal="left"/>
    </xf>
    <xf numFmtId="0" fontId="1" fillId="0" borderId="5" xfId="3" applyFont="1" applyFill="1" applyBorder="1" applyAlignment="1">
      <alignment horizontal="left"/>
    </xf>
    <xf numFmtId="0" fontId="1" fillId="0" borderId="6" xfId="3" applyFont="1" applyFill="1" applyBorder="1" applyAlignment="1">
      <alignment horizontal="left"/>
    </xf>
    <xf numFmtId="2" fontId="2" fillId="2" borderId="0" xfId="0" applyNumberFormat="1" applyFont="1" applyFill="1" applyAlignment="1">
      <alignment horizontal="center"/>
    </xf>
    <xf numFmtId="43" fontId="1" fillId="0" borderId="1" xfId="1" applyFont="1" applyBorder="1" applyAlignment="1">
      <alignment horizontal="center" wrapText="1"/>
    </xf>
    <xf numFmtId="43" fontId="1" fillId="0" borderId="3" xfId="1" applyFont="1" applyBorder="1" applyAlignment="1">
      <alignment horizontal="center" wrapText="1"/>
    </xf>
    <xf numFmtId="2" fontId="3" fillId="0" borderId="12" xfId="0" applyNumberFormat="1" applyFont="1" applyFill="1" applyBorder="1" applyAlignment="1">
      <alignment horizontal="right"/>
    </xf>
  </cellXfs>
  <cellStyles count="5">
    <cellStyle name="Comma" xfId="1" builtinId="3"/>
    <cellStyle name="Normal" xfId="0" builtinId="0"/>
    <cellStyle name="Normal 2" xfId="4" xr:uid="{389ED945-3327-4DB1-AB87-9598082D093A}"/>
    <cellStyle name="Normal 3" xfId="3" xr:uid="{7C497402-C86F-4FDA-835F-238BE85D452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externalLink" Target="externalLinks/externalLink1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/SEBI%20Reports/2018-2019/Dec/ISIN/Traded/ISIN%20Dec%202018%20Trad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D/SEBI%20Reports/2018-2019/Nov/ISIN/Final%20ISIN/ISIN_As_on_30_Nov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ds"/>
      <sheetName val="CPCD"/>
      <sheetName val="CRISIL&amp;ICRA Traded"/>
      <sheetName val="India PM Report"/>
      <sheetName val="changes done"/>
      <sheetName val="SM master"/>
      <sheetName val="Sheet3"/>
      <sheetName val="Debt Denomination"/>
      <sheetName val="Sheet1"/>
      <sheetName val="Sheet2"/>
    </sheetNames>
    <sheetDataSet>
      <sheetData sheetId="0">
        <row r="1">
          <cell r="B1" t="str">
            <v>tradesys.sm.isin</v>
          </cell>
          <cell r="C1" t="str">
            <v>tradesys.sm.sectype</v>
          </cell>
          <cell r="D1" t="str">
            <v>tradesys.sm.issue1</v>
          </cell>
          <cell r="E1" t="str">
            <v>tradesys.sm.issue2</v>
          </cell>
          <cell r="F1" t="str">
            <v>Maturity Date</v>
          </cell>
          <cell r="G1"/>
          <cell r="I1" t="str">
            <v>Final Name</v>
          </cell>
          <cell r="J1" t="str">
            <v>Names</v>
          </cell>
          <cell r="K1" t="str">
            <v>Traded</v>
          </cell>
        </row>
        <row r="2">
          <cell r="B2" t="str">
            <v>INE146O08050</v>
          </cell>
          <cell r="C2" t="str">
            <v>CRPN</v>
          </cell>
          <cell r="D2" t="str">
            <v xml:space="preserve">HINDUJA LEYLAND FINANCE LTD                     </v>
          </cell>
          <cell r="E2" t="str">
            <v xml:space="preserve">12.4% HINDUJA LEYLAND FINANCE LTD (26-APR-2020) </v>
          </cell>
          <cell r="F2">
            <v>43947</v>
          </cell>
          <cell r="G2" t="str">
            <v>12.40</v>
          </cell>
          <cell r="H2" t="str">
            <v>26-Apr-2020</v>
          </cell>
          <cell r="I2" t="str">
            <v>12.40% HINDUJA LEYLAND FINANCE LTD (26-Apr-2020)</v>
          </cell>
          <cell r="J2" t="str">
            <v>12.40% Hinduja Leyland Finance Ltd (26-Apr-2020)</v>
          </cell>
          <cell r="K2" t="str">
            <v>12.40% Hinduja Leyland Finance Ltd (26-Apr-2020) **</v>
          </cell>
        </row>
        <row r="3">
          <cell r="B3" t="str">
            <v>INE146O08043</v>
          </cell>
          <cell r="C3" t="str">
            <v>CRPN</v>
          </cell>
          <cell r="D3" t="str">
            <v xml:space="preserve">HINDUJA LEYLAND FINANCE LTD                     </v>
          </cell>
          <cell r="E3" t="str">
            <v xml:space="preserve">12.4% HINDUJA LEYLAND FINANCE LTD (03-APR-2020) </v>
          </cell>
          <cell r="F3">
            <v>43924</v>
          </cell>
          <cell r="G3" t="str">
            <v>12.40</v>
          </cell>
          <cell r="H3" t="str">
            <v>03-Apr-2020</v>
          </cell>
          <cell r="I3" t="str">
            <v>12.40% HINDUJA LEYLAND FINANCE LTD (03-Apr-2020)</v>
          </cell>
          <cell r="J3" t="str">
            <v>12.40% Hinduja Leyland Finance Ltd (03-Apr-2020)</v>
          </cell>
          <cell r="K3" t="str">
            <v>12.40% Hinduja Leyland Finance Ltd (03-Apr-2020) **</v>
          </cell>
        </row>
        <row r="4">
          <cell r="B4" t="str">
            <v>INE146O08035</v>
          </cell>
          <cell r="C4" t="str">
            <v>CRPN</v>
          </cell>
          <cell r="D4" t="str">
            <v xml:space="preserve">HINDUJA LEYLAND FINANCE LTD                     </v>
          </cell>
          <cell r="E4" t="str">
            <v xml:space="preserve">12.4% HINDUJA LEYLAND FINANCE LTD (03-NOV-2019) </v>
          </cell>
          <cell r="F4">
            <v>43772</v>
          </cell>
          <cell r="G4" t="str">
            <v>12.40</v>
          </cell>
          <cell r="H4" t="str">
            <v>03-Nov-2019</v>
          </cell>
          <cell r="I4" t="str">
            <v>12.40% HINDUJA LEYLAND FINANCE LTD (03-Nov-2019)</v>
          </cell>
          <cell r="J4" t="str">
            <v>12.40% Hinduja Leyland Finance Ltd (03-Nov-2019)</v>
          </cell>
          <cell r="K4" t="str">
            <v>12.40% Hinduja Leyland Finance Ltd (03-Nov-2019) **</v>
          </cell>
        </row>
        <row r="5">
          <cell r="B5" t="str">
            <v>INE146O08027</v>
          </cell>
          <cell r="C5" t="str">
            <v>CRPN</v>
          </cell>
          <cell r="D5" t="str">
            <v xml:space="preserve">HINDUJA LEYLAND FINANCE LTD                     </v>
          </cell>
          <cell r="E5" t="str">
            <v xml:space="preserve">12.00% HINDUJA LEYLAND SD (28MAR2021)           </v>
          </cell>
          <cell r="F5">
            <v>44283</v>
          </cell>
          <cell r="G5" t="str">
            <v>12.00</v>
          </cell>
          <cell r="H5" t="str">
            <v>28-Mar-2021</v>
          </cell>
          <cell r="I5" t="str">
            <v>12.00% HINDUJA LEYLAND FINANCE LTD (28-Mar-2021)</v>
          </cell>
          <cell r="J5" t="str">
            <v>12.00% Hinduja Leyland Finance Ltd (28-Mar-2021)</v>
          </cell>
          <cell r="K5" t="str">
            <v>12.00% Hinduja Leyland Finance Ltd (28-Mar-2021) **</v>
          </cell>
        </row>
        <row r="6">
          <cell r="B6" t="str">
            <v>INE752E07LT4</v>
          </cell>
          <cell r="C6" t="str">
            <v>CRPN</v>
          </cell>
          <cell r="D6" t="str">
            <v xml:space="preserve">POWER GRID CORP OF INDIA LTD                    </v>
          </cell>
          <cell r="E6" t="str">
            <v xml:space="preserve">8.93% PGC (20OCT2019)                           </v>
          </cell>
          <cell r="F6">
            <v>43758</v>
          </cell>
          <cell r="G6">
            <v>8.93</v>
          </cell>
          <cell r="H6" t="str">
            <v>20-Oct-2019</v>
          </cell>
          <cell r="I6" t="str">
            <v>8.93% POWER GRID CORP OF INDIA LTD (20-Oct-2019)</v>
          </cell>
          <cell r="J6" t="str">
            <v>8.93% Power Grid Corp Of India Ltd (20-Oct-2019)</v>
          </cell>
          <cell r="K6" t="str">
            <v>8.93% Power Grid Corp Of India Ltd (20-Oct-2019) **</v>
          </cell>
        </row>
        <row r="7"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>
            <v>43455</v>
          </cell>
          <cell r="G7"/>
          <cell r="H7" t="str">
            <v>21-Dec-2018</v>
          </cell>
          <cell r="I7" t="str">
            <v>JINDAL POWER LTD (SBI+100 bps) (21-Dec-2018)</v>
          </cell>
          <cell r="J7" t="str">
            <v>Jindal Power Ltd  (SBI+100 Bps) (21-Dec-2018)</v>
          </cell>
          <cell r="K7" t="e">
            <v>#N/A</v>
          </cell>
        </row>
        <row r="8">
          <cell r="B8" t="str">
            <v>INE720G08074</v>
          </cell>
          <cell r="C8" t="str">
            <v>CFLT</v>
          </cell>
          <cell r="D8" t="str">
            <v xml:space="preserve">JINDAL POWER LTD                                </v>
          </cell>
          <cell r="E8" t="str">
            <v xml:space="preserve">9.65% JPL (SBI+100 BPS) 20DEC2019               </v>
          </cell>
          <cell r="F8">
            <v>43819</v>
          </cell>
          <cell r="G8"/>
          <cell r="H8" t="str">
            <v>20-Dec-2019</v>
          </cell>
          <cell r="I8" t="str">
            <v>JINDAL POWER LTD (SBI+100 bps) (20-Dec-2019)</v>
          </cell>
          <cell r="J8" t="str">
            <v>Jindal Power Ltd  (SBI+100 Bps) (20-Dec-2019)</v>
          </cell>
          <cell r="K8" t="str">
            <v>Jindal Power Ltd  (SBI+100 Bps) (20-Dec-2019) **</v>
          </cell>
        </row>
        <row r="9">
          <cell r="B9" t="str">
            <v>INE720G08082</v>
          </cell>
          <cell r="C9" t="str">
            <v>CFLT</v>
          </cell>
          <cell r="D9" t="str">
            <v xml:space="preserve">JINDAL POWER LTD                                </v>
          </cell>
          <cell r="E9" t="str">
            <v xml:space="preserve">9.65% JPL (SBI+100 BPS) 22DEC2020               </v>
          </cell>
          <cell r="F9">
            <v>44187</v>
          </cell>
          <cell r="G9"/>
          <cell r="H9" t="str">
            <v>22-Dec-2020</v>
          </cell>
          <cell r="I9" t="str">
            <v>JINDAL POWER LTD (SBI+100 bps) (22-Dec-2020)</v>
          </cell>
          <cell r="J9" t="str">
            <v>Jindal Power Ltd  (SBI+100 Bps) (22-Dec-2020)</v>
          </cell>
          <cell r="K9" t="str">
            <v>Jindal Power Ltd  (SBI+100 Bps) (22-Dec-2020) **</v>
          </cell>
        </row>
        <row r="10">
          <cell r="B10" t="str">
            <v>INE729R08015</v>
          </cell>
          <cell r="C10" t="str">
            <v>ZERO</v>
          </cell>
          <cell r="D10" t="str">
            <v xml:space="preserve">SBK PROPERTIES PVT LTD                          </v>
          </cell>
          <cell r="E10" t="str">
            <v xml:space="preserve">0% SBK 09JAN2020 (P/C 09JAN2018 09JAN2019)      </v>
          </cell>
          <cell r="F10">
            <v>43839</v>
          </cell>
          <cell r="G10" t="str">
            <v>0.00</v>
          </cell>
          <cell r="H10" t="str">
            <v>09-Jan-2020</v>
          </cell>
          <cell r="I10" t="str">
            <v>0.00% SBK PROPERTIES PVT LTD (09-Jan-2020)</v>
          </cell>
          <cell r="J10" t="str">
            <v>0.00% SBK Properties Pvt Ltd (09-Jan-2020)</v>
          </cell>
          <cell r="K10" t="str">
            <v>0.00% SBK Properties Pvt Ltd (09-Jan-2020) **</v>
          </cell>
        </row>
        <row r="11">
          <cell r="B11" t="str">
            <v>INE146O07052</v>
          </cell>
          <cell r="C11" t="str">
            <v>CRPN</v>
          </cell>
          <cell r="D11" t="str">
            <v xml:space="preserve">HINDUJA LEYLAND FINANCE LTD                     </v>
          </cell>
          <cell r="E11" t="str">
            <v xml:space="preserve">10.65% HINDUJA LEYLAND (SERIES 3) 16FEB2020     </v>
          </cell>
          <cell r="F11">
            <v>43877</v>
          </cell>
          <cell r="G11">
            <v>10.65</v>
          </cell>
          <cell r="H11" t="str">
            <v>16-Feb-2020</v>
          </cell>
          <cell r="I11" t="str">
            <v>10.65% HINDUJA LEYLAND FINANCE LTD (16-Feb-2020)</v>
          </cell>
          <cell r="J11" t="str">
            <v>10.65% Hinduja Leyland Finance Ltd (16-Feb-2020)</v>
          </cell>
          <cell r="K11" t="str">
            <v>10.65% Hinduja Leyland Finance Ltd (16-Feb-2020) **</v>
          </cell>
        </row>
        <row r="12">
          <cell r="B12" t="e">
            <v>#N/A</v>
          </cell>
          <cell r="C12" t="e">
            <v>#N/A</v>
          </cell>
          <cell r="D12" t="e">
            <v>#N/A</v>
          </cell>
          <cell r="E12" t="e">
            <v>#N/A</v>
          </cell>
          <cell r="F12">
            <v>43368</v>
          </cell>
          <cell r="G12" t="str">
            <v>11.10</v>
          </cell>
          <cell r="H12" t="str">
            <v>25-Sep-2018</v>
          </cell>
          <cell r="I12" t="e">
            <v>#N/A</v>
          </cell>
          <cell r="J12" t="str">
            <v>Reliance Infrastructure Ltd (IBL+20Bps) (25-Sep-2018)</v>
          </cell>
          <cell r="K12" t="e">
            <v>#N/A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>
            <v>43549</v>
          </cell>
          <cell r="G13" t="str">
            <v>11.10</v>
          </cell>
          <cell r="H13" t="str">
            <v>25-Mar-2019</v>
          </cell>
          <cell r="I13" t="e">
            <v>#N/A</v>
          </cell>
          <cell r="J13" t="str">
            <v>Reliance Infrastructure Ltd (IBL+20Bps) (25-Mar-2019)</v>
          </cell>
          <cell r="K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 t="e">
            <v>#N/A</v>
          </cell>
          <cell r="F14">
            <v>43733</v>
          </cell>
          <cell r="G14" t="str">
            <v>11.10</v>
          </cell>
          <cell r="H14" t="str">
            <v>25-Sep-2019</v>
          </cell>
          <cell r="I14" t="e">
            <v>#N/A</v>
          </cell>
          <cell r="J14" t="str">
            <v>Reliance Infrastructure Ltd (IBL+20Bps) (25-Sep-2019)</v>
          </cell>
          <cell r="K14" t="e">
            <v>#N/A</v>
          </cell>
        </row>
        <row r="15"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>
            <v>43452</v>
          </cell>
          <cell r="G15" t="str">
            <v>14.50</v>
          </cell>
          <cell r="H15" t="str">
            <v>18-Dec-2018</v>
          </cell>
          <cell r="I15" t="e">
            <v>#N/A</v>
          </cell>
          <cell r="J15" t="str">
            <v>14.50% IFMR Capital Finance Pvt Ltd (18-Dec-2018)</v>
          </cell>
          <cell r="K15" t="e">
            <v>#N/A</v>
          </cell>
        </row>
        <row r="16">
          <cell r="B16" t="str">
            <v>INE003S07122</v>
          </cell>
          <cell r="C16" t="str">
            <v>CRPN</v>
          </cell>
          <cell r="D16" t="str">
            <v xml:space="preserve">RENEW POWER LIMITED                             </v>
          </cell>
          <cell r="E16" t="str">
            <v>13.01% RENEW POWER VENTURES PRIVATE LIMITED SERI</v>
          </cell>
          <cell r="F16">
            <v>43913</v>
          </cell>
          <cell r="G16">
            <v>12.29</v>
          </cell>
          <cell r="H16" t="str">
            <v>23-Mar-2020</v>
          </cell>
          <cell r="I16" t="str">
            <v>12.29% RENEW POWER LIMITED (23-Mar-2020)</v>
          </cell>
          <cell r="J16" t="str">
            <v>13.01% Renew Power Ventures Pvt. Ltd., Series VI, (23-Mar-2020)</v>
          </cell>
          <cell r="K16" t="str">
            <v>13.01% Renew Power Ventures Pvt. Ltd., Series VI, (23-Mar-2020) **</v>
          </cell>
        </row>
        <row r="17">
          <cell r="B17" t="str">
            <v>INE003S07114</v>
          </cell>
          <cell r="C17" t="str">
            <v>CRPN</v>
          </cell>
          <cell r="D17" t="str">
            <v xml:space="preserve">RENEW POWER LIMITED                             </v>
          </cell>
          <cell r="E17" t="str">
            <v>13.01% RENEW POWER VENTURES PRIVATE LIMITED SERI</v>
          </cell>
          <cell r="F17">
            <v>43913</v>
          </cell>
          <cell r="G17">
            <v>12.29</v>
          </cell>
          <cell r="H17" t="str">
            <v>23-Mar-2020</v>
          </cell>
          <cell r="I17" t="str">
            <v>12.29% RENEW POWER LIMITED (23-Mar-2020)</v>
          </cell>
          <cell r="J17" t="str">
            <v>13.01% Renew Power Ventures Pvt. Ltd., Series V, (23-Mar-2020)</v>
          </cell>
          <cell r="K17" t="str">
            <v>13.01% Renew Power Ventures Pvt. Ltd., Series V, (23-Mar-2020) **</v>
          </cell>
        </row>
        <row r="18">
          <cell r="B18" t="str">
            <v>INE003S07106</v>
          </cell>
          <cell r="C18" t="str">
            <v>CRPN</v>
          </cell>
          <cell r="D18" t="str">
            <v xml:space="preserve">RENEW POWER LIMITED                             </v>
          </cell>
          <cell r="E18" t="str">
            <v>13.01% RENEW POWER VENTURES PRIVATE LIMITED SERI</v>
          </cell>
          <cell r="F18">
            <v>43913</v>
          </cell>
          <cell r="G18">
            <v>12.29</v>
          </cell>
          <cell r="H18" t="str">
            <v>23-Mar-2020</v>
          </cell>
          <cell r="I18" t="str">
            <v>12.29% RENEW POWER LIMITED (23-Mar-2020)</v>
          </cell>
          <cell r="J18" t="str">
            <v>13.01% Renew Power Ventures Pvt. Ltd., Series IV, (23-Mar-2020)</v>
          </cell>
          <cell r="K18" t="str">
            <v>13.01% Renew Power Ventures Pvt. Ltd., Series IV, (23-Mar-2020) **</v>
          </cell>
        </row>
        <row r="19">
          <cell r="B19" t="str">
            <v>INE003S07098</v>
          </cell>
          <cell r="C19" t="str">
            <v>CRPN</v>
          </cell>
          <cell r="D19" t="str">
            <v xml:space="preserve">RENEW POWER LIMITED                             </v>
          </cell>
          <cell r="E19" t="str">
            <v>12.68% RENEW POWER VENTURES PRIVATE LIMITED SERI</v>
          </cell>
          <cell r="F19">
            <v>43913</v>
          </cell>
          <cell r="G19" t="str">
            <v>12.00</v>
          </cell>
          <cell r="H19" t="str">
            <v>23-Mar-2020</v>
          </cell>
          <cell r="I19" t="str">
            <v>12.00% RENEW POWER LIMITED (23-Mar-2020)</v>
          </cell>
          <cell r="J19" t="str">
            <v>12.68% Renew Power Ventures Pvt. Ltd., Series III, (23-Mar-2020)</v>
          </cell>
          <cell r="K19" t="str">
            <v>12.68% Renew Power Ventures Pvt. Ltd., Series III, (23-Mar-2020) **</v>
          </cell>
        </row>
        <row r="20">
          <cell r="B20" t="str">
            <v>INE003S07080</v>
          </cell>
          <cell r="C20" t="str">
            <v>CRPN</v>
          </cell>
          <cell r="D20" t="str">
            <v xml:space="preserve">RENEW POWER LIMITED                             </v>
          </cell>
          <cell r="E20" t="str">
            <v>12.68% RENEW POWER VENTURES PRIVATE LIMITED SERI</v>
          </cell>
          <cell r="F20">
            <v>43913</v>
          </cell>
          <cell r="G20" t="str">
            <v>12.00</v>
          </cell>
          <cell r="H20" t="str">
            <v>23-Mar-2020</v>
          </cell>
          <cell r="I20" t="str">
            <v>12.00% RENEW POWER LIMITED (23-Mar-2020)</v>
          </cell>
          <cell r="J20" t="str">
            <v>12.68% Renew Power Ventures Pvt. Ltd., Series II, (23-Mar-2020)</v>
          </cell>
          <cell r="K20" t="str">
            <v>12.68% Renew Power Ventures Pvt. Ltd., Series II, (23-Mar-2020) **</v>
          </cell>
        </row>
        <row r="21">
          <cell r="B21" t="str">
            <v>INE003S07072</v>
          </cell>
          <cell r="C21" t="str">
            <v>CRPN</v>
          </cell>
          <cell r="D21" t="str">
            <v xml:space="preserve">RENEW POWER LIMITED                             </v>
          </cell>
          <cell r="E21" t="str">
            <v>12.68% RENEW POWER VENTURES PRIVATE LIMITED SERI</v>
          </cell>
          <cell r="F21">
            <v>43913</v>
          </cell>
          <cell r="G21" t="str">
            <v>12.00</v>
          </cell>
          <cell r="H21" t="str">
            <v>23-Mar-2020</v>
          </cell>
          <cell r="I21" t="str">
            <v>12.00% RENEW POWER LIMITED (23-Mar-2020)</v>
          </cell>
          <cell r="J21" t="str">
            <v>12.68% Renew Power Ventures Pvt. Ltd., Series I, (23-Mar-2020)</v>
          </cell>
          <cell r="K21" t="str">
            <v>12.68% Renew Power Ventures Pvt. Ltd., Series I, (23-Mar-2020) **</v>
          </cell>
        </row>
        <row r="22">
          <cell r="B22" t="str">
            <v>INE623B07107</v>
          </cell>
          <cell r="C22" t="str">
            <v>CRPN</v>
          </cell>
          <cell r="D22" t="str">
            <v xml:space="preserve">FUTURE ENTERPRISES LTD                          </v>
          </cell>
          <cell r="E22" t="str">
            <v>10.25% FUTURE ENTERPRISE SERIES B 06APR2020 (P/C</v>
          </cell>
          <cell r="F22">
            <v>43927</v>
          </cell>
          <cell r="G22">
            <v>10.25</v>
          </cell>
          <cell r="H22" t="str">
            <v>06-Apr-2020</v>
          </cell>
          <cell r="I22" t="str">
            <v>10.25% FUTURE ENTERPRISES LTD (06-Apr-2020)</v>
          </cell>
          <cell r="J22" t="str">
            <v>10.25% Future Retail Ltd, Series B (06-Apr-2020)</v>
          </cell>
          <cell r="K22" t="str">
            <v>10.25% Future Retail Ltd, Series B (06-Apr-2020) **</v>
          </cell>
        </row>
        <row r="23">
          <cell r="B23" t="str">
            <v>INE623B07115</v>
          </cell>
          <cell r="C23" t="str">
            <v>CRPN</v>
          </cell>
          <cell r="D23" t="str">
            <v xml:space="preserve">FUTURE ENTERPRISES LTD                          </v>
          </cell>
          <cell r="E23" t="str">
            <v xml:space="preserve">10.25% FUTURE ENTERPRISE SERIES C 06APR2020     </v>
          </cell>
          <cell r="F23">
            <v>43927</v>
          </cell>
          <cell r="G23">
            <v>10.25</v>
          </cell>
          <cell r="H23" t="str">
            <v>06-Apr-2020</v>
          </cell>
          <cell r="I23" t="str">
            <v>10.25% FUTURE ENTERPRISES LTD (06-Apr-2020)</v>
          </cell>
          <cell r="J23" t="str">
            <v>10.25% Future Retail Ltd, Series C (06-Apr-2020)</v>
          </cell>
          <cell r="K23" t="str">
            <v>10.25% Future Retail Ltd, Series C (06-Apr-2020) **</v>
          </cell>
        </row>
        <row r="24">
          <cell r="B24" t="e">
            <v>#N/A</v>
          </cell>
          <cell r="C24" t="e">
            <v>#N/A</v>
          </cell>
          <cell r="D24" t="e">
            <v>#N/A</v>
          </cell>
          <cell r="E24" t="e">
            <v>#N/A</v>
          </cell>
          <cell r="F24">
            <v>43938</v>
          </cell>
          <cell r="G24" t="str">
            <v>10.10</v>
          </cell>
          <cell r="H24" t="str">
            <v>17-Apr-2020</v>
          </cell>
          <cell r="I24" t="e">
            <v>#N/A</v>
          </cell>
          <cell r="J24" t="str">
            <v>10.10% Future Retail Ltd, Series IX-E (17-Apr-2020)</v>
          </cell>
          <cell r="K24" t="e">
            <v>#N/A</v>
          </cell>
        </row>
        <row r="25">
          <cell r="B25" t="e">
            <v>#N/A</v>
          </cell>
          <cell r="C25" t="e">
            <v>#N/A</v>
          </cell>
          <cell r="D25" t="e">
            <v>#N/A</v>
          </cell>
          <cell r="E25" t="e">
            <v>#N/A</v>
          </cell>
          <cell r="F25">
            <v>43938</v>
          </cell>
          <cell r="G25" t="str">
            <v>10.10</v>
          </cell>
          <cell r="H25" t="str">
            <v>17-Apr-2020</v>
          </cell>
          <cell r="I25" t="e">
            <v>#N/A</v>
          </cell>
          <cell r="J25" t="str">
            <v>10.10% Future Retail Ltd, Series IX-D, (17-Apr-2020)</v>
          </cell>
          <cell r="K25" t="e">
            <v>#N/A</v>
          </cell>
        </row>
        <row r="26">
          <cell r="B26" t="e">
            <v>#N/A</v>
          </cell>
          <cell r="C26" t="e">
            <v>#N/A</v>
          </cell>
          <cell r="D26" t="e">
            <v>#N/A</v>
          </cell>
          <cell r="E26" t="e">
            <v>#N/A</v>
          </cell>
          <cell r="F26">
            <v>43950</v>
          </cell>
          <cell r="G26"/>
          <cell r="H26" t="str">
            <v>29-Apr-2020</v>
          </cell>
          <cell r="I26" t="e">
            <v>#N/A</v>
          </cell>
          <cell r="J26" t="str">
            <v>Hinduja Leyland Finance Ltd (SBI + 0 Bps) (29-Apr-2020)</v>
          </cell>
          <cell r="K26" t="e">
            <v>#N/A</v>
          </cell>
        </row>
        <row r="27">
          <cell r="B27" t="str">
            <v>INE498F07063</v>
          </cell>
          <cell r="C27" t="str">
            <v>ZERO</v>
          </cell>
          <cell r="D27" t="str">
            <v xml:space="preserve">ESSEL INFRAPROJECTS LTD                         </v>
          </cell>
          <cell r="E27" t="str">
            <v xml:space="preserve">0% ESSEL INFRA 22MAY2020 (P/C 30MAY2018)        </v>
          </cell>
          <cell r="F27">
            <v>43973</v>
          </cell>
          <cell r="G27" t="str">
            <v>0.00</v>
          </cell>
          <cell r="H27" t="str">
            <v>22-May-2020</v>
          </cell>
          <cell r="I27" t="str">
            <v>0.00% ESSEL INFRAPROJECTS LTD (22-May-2020)</v>
          </cell>
          <cell r="J27" t="str">
            <v>0.00% Essel Infraprojects Ltd, Series I (22-May-2020)</v>
          </cell>
          <cell r="K27" t="str">
            <v>0.00% Essel Infraprojects Ltd, Series I (22-May-2020) **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 t="e">
            <v>#N/A</v>
          </cell>
          <cell r="F28">
            <v>43434</v>
          </cell>
          <cell r="G28" t="str">
            <v>11.90</v>
          </cell>
          <cell r="H28" t="str">
            <v>30-Nov-2018</v>
          </cell>
          <cell r="I28" t="e">
            <v>#N/A</v>
          </cell>
          <cell r="J28" t="str">
            <v>11.90% Legitimate Asset Operators Pvt Ltd (30-Nov-2018)</v>
          </cell>
          <cell r="K28" t="e">
            <v>#N/A</v>
          </cell>
        </row>
        <row r="29">
          <cell r="B29" t="str">
            <v>INE840S07077</v>
          </cell>
          <cell r="C29" t="str">
            <v>CRPN</v>
          </cell>
          <cell r="D29" t="str">
            <v xml:space="preserve">LEGITIMATE ASSET OPERATORS PVT LTD              </v>
          </cell>
          <cell r="E29" t="str">
            <v xml:space="preserve">11.90 LEGITIMATE SERIES G (31MAY2019)           </v>
          </cell>
          <cell r="F29">
            <v>43616</v>
          </cell>
          <cell r="G29" t="str">
            <v>11.90</v>
          </cell>
          <cell r="H29" t="str">
            <v>31-May-2019</v>
          </cell>
          <cell r="I29" t="str">
            <v>11.90% LEGITIMATE ASSET OPERATORS PVT LTD (31-May-2019)</v>
          </cell>
          <cell r="J29" t="str">
            <v>11.90% Legitimate Asset Operators Pvt Ltd (31-May-2019)</v>
          </cell>
          <cell r="K29" t="str">
            <v>11.90% Legitimate Asset Operators Pvt Ltd (31-May-2019) **</v>
          </cell>
        </row>
        <row r="30">
          <cell r="B30" t="str">
            <v>INE840S07085</v>
          </cell>
          <cell r="C30" t="str">
            <v>CRPN</v>
          </cell>
          <cell r="D30" t="str">
            <v xml:space="preserve">LEGITIMATE ASSET OPERATORS PVT LTD              </v>
          </cell>
          <cell r="E30" t="str">
            <v xml:space="preserve">11.90 LEGITIMATE SERIES H (30NOV2019)           </v>
          </cell>
          <cell r="F30">
            <v>43799</v>
          </cell>
          <cell r="G30" t="str">
            <v>11.90</v>
          </cell>
          <cell r="H30" t="str">
            <v>30-Nov-2019</v>
          </cell>
          <cell r="I30" t="str">
            <v>11.90% LEGITIMATE ASSET OPERATORS PVT LTD (30-Nov-2019)</v>
          </cell>
          <cell r="J30" t="str">
            <v>11.90% Legitimate Asset Operators Pvt Ltd (30-Nov-2019)</v>
          </cell>
          <cell r="K30" t="str">
            <v>11.90% Legitimate Asset Operators Pvt Ltd (30-Nov-2019) **</v>
          </cell>
        </row>
        <row r="31">
          <cell r="B31" t="str">
            <v>INE840S07093</v>
          </cell>
          <cell r="C31" t="str">
            <v>CRPN</v>
          </cell>
          <cell r="D31" t="str">
            <v xml:space="preserve">LEGITIMATE ASSET OPERATORS PVT LTD              </v>
          </cell>
          <cell r="E31" t="str">
            <v xml:space="preserve">11.90 LEGITIMATE SERIES I (11MAY2020)           </v>
          </cell>
          <cell r="F31">
            <v>43962</v>
          </cell>
          <cell r="G31" t="str">
            <v>11.90</v>
          </cell>
          <cell r="H31" t="str">
            <v>11-May-2020</v>
          </cell>
          <cell r="I31" t="str">
            <v>11.90% LEGITIMATE ASSET OPERATORS PVT LTD (11-May-2020)</v>
          </cell>
          <cell r="J31" t="str">
            <v>11.90% Legitimate Asset Operators Pvt Ltd (11-May-2020)</v>
          </cell>
          <cell r="K31" t="str">
            <v>11.90% Legitimate Asset Operators Pvt Ltd (11-May-2020) **</v>
          </cell>
        </row>
        <row r="32">
          <cell r="B32" t="str">
            <v>INE445K07031</v>
          </cell>
          <cell r="C32" t="str">
            <v>CRPN</v>
          </cell>
          <cell r="D32" t="str">
            <v xml:space="preserve">RELIANCE BROADCAST NETWORK LTD                  </v>
          </cell>
          <cell r="E32" t="str">
            <v xml:space="preserve">9.50% RBNL (13MAY2019)                          </v>
          </cell>
          <cell r="F32">
            <v>43598</v>
          </cell>
          <cell r="G32" t="str">
            <v>9.50</v>
          </cell>
          <cell r="H32" t="str">
            <v>13-May-2019</v>
          </cell>
          <cell r="I32" t="str">
            <v>9.50% RELIANCE BROADCAST NETWORK LTD (13-May-2019)</v>
          </cell>
          <cell r="J32" t="str">
            <v>9.50% Reliance Broadcast Network Ltd (13-May-2019)</v>
          </cell>
          <cell r="K32" t="str">
            <v>9.50% Reliance Broadcast Network Ltd (13-May-2019) **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 t="e">
            <v>#N/A</v>
          </cell>
          <cell r="F33">
            <v>43966</v>
          </cell>
          <cell r="G33"/>
          <cell r="H33" t="str">
            <v>15-May-2020</v>
          </cell>
          <cell r="I33" t="e">
            <v>#N/A</v>
          </cell>
          <cell r="J33" t="str">
            <v>Hinduja Leyland Finance Ltd (SBI + 0 Bps) (15-May-2020)</v>
          </cell>
          <cell r="K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 t="e">
            <v>#N/A</v>
          </cell>
          <cell r="F34">
            <v>43434</v>
          </cell>
          <cell r="G34">
            <v>12.15</v>
          </cell>
          <cell r="H34" t="str">
            <v>30-Nov-2018</v>
          </cell>
          <cell r="I34" t="e">
            <v>#N/A</v>
          </cell>
          <cell r="J34" t="e">
            <v>#N/A</v>
          </cell>
          <cell r="K34" t="e">
            <v>#N/A</v>
          </cell>
        </row>
        <row r="35">
          <cell r="B35" t="str">
            <v>INE946S07072</v>
          </cell>
          <cell r="C35" t="str">
            <v>CRPN</v>
          </cell>
          <cell r="D35" t="str">
            <v xml:space="preserve">NUFUTURE DIGITAL (INDIA) LTD                    </v>
          </cell>
          <cell r="E35" t="str">
            <v xml:space="preserve">12.15% NUFUTURE SERIES G (31MAY2019)            </v>
          </cell>
          <cell r="F35">
            <v>43616</v>
          </cell>
          <cell r="G35">
            <v>12.15</v>
          </cell>
          <cell r="H35" t="str">
            <v>31-May-2019</v>
          </cell>
          <cell r="I35" t="str">
            <v>12.15% NUFUTURE DIGITAL (INDIA) LTD (31-May-2019)</v>
          </cell>
          <cell r="J35" t="str">
            <v>12.15% Nufuture Digital (India) Ltd (31-May-2019)</v>
          </cell>
          <cell r="K35" t="str">
            <v>12.15% Nufuture Digital (India) Ltd (31-May-2019) **</v>
          </cell>
        </row>
        <row r="36">
          <cell r="B36" t="str">
            <v>INE946S07080</v>
          </cell>
          <cell r="C36" t="str">
            <v>CRPN</v>
          </cell>
          <cell r="D36" t="str">
            <v xml:space="preserve">NUFUTURE DIGITAL (INDIA) LTD                    </v>
          </cell>
          <cell r="E36" t="str">
            <v xml:space="preserve">12.15% NUFUTURE SERIES H (30NOV2019)            </v>
          </cell>
          <cell r="F36">
            <v>43799</v>
          </cell>
          <cell r="G36">
            <v>12.15</v>
          </cell>
          <cell r="H36" t="str">
            <v>30-Nov-2019</v>
          </cell>
          <cell r="I36" t="str">
            <v>12.15% NUFUTURE DIGITAL (INDIA) LTD (30-Nov-2019)</v>
          </cell>
          <cell r="J36" t="str">
            <v>12.15% Nufuture Digital (India) Ltd (30-Nov-2019)</v>
          </cell>
          <cell r="K36" t="str">
            <v>12.15% Nufuture Digital (India) Ltd (30-Nov-2019) **</v>
          </cell>
        </row>
        <row r="37">
          <cell r="B37" t="str">
            <v>INE946S07098</v>
          </cell>
          <cell r="C37" t="str">
            <v>CRPN</v>
          </cell>
          <cell r="D37" t="str">
            <v xml:space="preserve">NUFUTURE DIGITAL (INDIA) LTD                    </v>
          </cell>
          <cell r="E37" t="str">
            <v xml:space="preserve">12.15% NUFUTURE SERIES I (02JUN2020)            </v>
          </cell>
          <cell r="F37">
            <v>43984</v>
          </cell>
          <cell r="G37">
            <v>12.15</v>
          </cell>
          <cell r="H37" t="str">
            <v>02-Jun-2020</v>
          </cell>
          <cell r="I37" t="str">
            <v>12.15% NUFUTURE DIGITAL (INDIA) LTD (02-Jun-2020)</v>
          </cell>
          <cell r="J37" t="str">
            <v>12.15% Nufuture Digital (India) Ltd (02-Jun-2020)</v>
          </cell>
          <cell r="K37" t="str">
            <v>12.15% Nufuture Digital (India) Ltd (02-Jun-2020) **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 t="e">
            <v>#N/A</v>
          </cell>
          <cell r="F38">
            <v>43357</v>
          </cell>
          <cell r="G38" t="str">
            <v>0.00</v>
          </cell>
          <cell r="H38" t="str">
            <v>14-Sep-2018</v>
          </cell>
          <cell r="I38" t="e">
            <v>#N/A</v>
          </cell>
          <cell r="J38" t="str">
            <v>0.00% JSW Logistics Infrastructure Pvt Ltd (14-Sep-2018)</v>
          </cell>
          <cell r="K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 t="e">
            <v>#N/A</v>
          </cell>
          <cell r="F39">
            <v>43448</v>
          </cell>
          <cell r="G39" t="str">
            <v>0.00</v>
          </cell>
          <cell r="H39" t="str">
            <v>14-Dec-2018</v>
          </cell>
          <cell r="I39" t="e">
            <v>#N/A</v>
          </cell>
          <cell r="J39" t="str">
            <v>0.00% JSW Logistics Infrastructure Pvt Ltd (14-Dec-2018)</v>
          </cell>
          <cell r="K39" t="e">
            <v>#N/A</v>
          </cell>
        </row>
        <row r="40">
          <cell r="B40" t="str">
            <v>INE960S07040</v>
          </cell>
          <cell r="C40" t="str">
            <v>ZERO</v>
          </cell>
          <cell r="D40" t="str">
            <v xml:space="preserve">JSW LOGISTICS INFRASTRUCTURE PVT LTD            </v>
          </cell>
          <cell r="E40" t="str">
            <v xml:space="preserve">0% JSW LOGISTICS SERIES 4 (15MAR2019)           </v>
          </cell>
          <cell r="F40">
            <v>43539</v>
          </cell>
          <cell r="G40" t="str">
            <v>0.00</v>
          </cell>
          <cell r="H40" t="str">
            <v>15-Mar-2019</v>
          </cell>
          <cell r="I40" t="str">
            <v>0.00% JSW LOGISTICS INFRASTRUCTURE PVT LTD (15-Mar-2019)</v>
          </cell>
          <cell r="J40" t="str">
            <v>0.00% JSW Logistics Infrastructure Pvt Ltd (15-Mar-2019)</v>
          </cell>
          <cell r="K40" t="str">
            <v>0.00% JSW Logistics Infrastructure Pvt Ltd (15-Mar-2019) **</v>
          </cell>
        </row>
        <row r="41">
          <cell r="B41" t="str">
            <v>INE960S07057</v>
          </cell>
          <cell r="C41" t="str">
            <v>ZERO</v>
          </cell>
          <cell r="D41" t="str">
            <v xml:space="preserve">JSW LOGISTICS INFRASTRUCTURE PVT LTD            </v>
          </cell>
          <cell r="E41" t="str">
            <v xml:space="preserve">0% JSW LOGISTICS SERIES 5 (17JUN2019)           </v>
          </cell>
          <cell r="F41">
            <v>43630</v>
          </cell>
          <cell r="G41" t="str">
            <v>0.00</v>
          </cell>
          <cell r="H41" t="str">
            <v>14-Jun-2019</v>
          </cell>
          <cell r="I41" t="str">
            <v>0.00% JSW LOGISTICS INFRASTRUCTURE PVT LTD (14-Jun-2019)</v>
          </cell>
          <cell r="J41" t="str">
            <v>0.00% JSW Logistics Infrastructure Pvt Ltd (14-Jun-2019)</v>
          </cell>
          <cell r="K41" t="str">
            <v>0.00% JSW Logistics Infrastructure Pvt Ltd (14-Jun-2019) **</v>
          </cell>
        </row>
        <row r="42">
          <cell r="B42" t="str">
            <v>INE960S07065</v>
          </cell>
          <cell r="C42" t="str">
            <v>ZERO</v>
          </cell>
          <cell r="D42" t="str">
            <v xml:space="preserve">JSW LOGISTICS INFRASTRUCTURE PVT LTD            </v>
          </cell>
          <cell r="E42" t="str">
            <v xml:space="preserve">0% JSW LOGISTICS SERIES 6 (16SEP2019)           </v>
          </cell>
          <cell r="F42">
            <v>43721</v>
          </cell>
          <cell r="G42" t="str">
            <v>0.00</v>
          </cell>
          <cell r="H42" t="str">
            <v>13-Sep-2019</v>
          </cell>
          <cell r="I42" t="str">
            <v>0.00% JSW LOGISTICS INFRASTRUCTURE PVT LTD (13-Sep-2019)</v>
          </cell>
          <cell r="J42" t="str">
            <v>0.00% JSW Logistics Infrastructure Pvt Ltd (13-Sep-2019)</v>
          </cell>
          <cell r="K42" t="str">
            <v>0.00% JSW Logistics Infrastructure Pvt Ltd (13-Sep-2019) **</v>
          </cell>
        </row>
        <row r="43">
          <cell r="B43" t="str">
            <v>INE960S07073</v>
          </cell>
          <cell r="C43" t="str">
            <v>ZERO</v>
          </cell>
          <cell r="D43" t="str">
            <v xml:space="preserve">JSW LOGISTICS INFRASTRUCTURE PVT LTD            </v>
          </cell>
          <cell r="E43" t="str">
            <v xml:space="preserve">0% JSW LOGISTICS SERIES 7 (16DEC2019)           </v>
          </cell>
          <cell r="F43">
            <v>43812</v>
          </cell>
          <cell r="G43" t="str">
            <v>0.00</v>
          </cell>
          <cell r="H43" t="str">
            <v>13-Dec-2019</v>
          </cell>
          <cell r="I43" t="str">
            <v>0.00% JSW LOGISTICS INFRASTRUCTURE PVT LTD (13-Dec-2019)</v>
          </cell>
          <cell r="J43" t="str">
            <v>0.00% JSW Logistics Infrastructure Pvt Ltd (13-Dec-2019)</v>
          </cell>
          <cell r="K43" t="str">
            <v>0.00% JSW Logistics Infrastructure Pvt Ltd (13-Dec-2019) **</v>
          </cell>
        </row>
        <row r="44">
          <cell r="B44" t="str">
            <v>INE960S07081</v>
          </cell>
          <cell r="C44" t="str">
            <v>ZERO</v>
          </cell>
          <cell r="D44" t="str">
            <v xml:space="preserve">JSW LOGISTICS INFRASTRUCTURE PVT LTD            </v>
          </cell>
          <cell r="E44" t="str">
            <v xml:space="preserve">0% JSW LOGISTICS SERIES 8 (16MAR2020)           </v>
          </cell>
          <cell r="F44">
            <v>43903</v>
          </cell>
          <cell r="G44" t="str">
            <v>0.00</v>
          </cell>
          <cell r="H44" t="str">
            <v>13-Mar-2020</v>
          </cell>
          <cell r="I44" t="str">
            <v>0.00% JSW LOGISTICS INFRASTRUCTURE PVT LTD (13-Mar-2020)</v>
          </cell>
          <cell r="J44" t="str">
            <v>0.00% JSW Logistics Infrastructure Pvt Ltd (13-Mar-2020)</v>
          </cell>
          <cell r="K44" t="str">
            <v>0.00% JSW Logistics Infrastructure Pvt Ltd (13-Mar-2020) **</v>
          </cell>
        </row>
        <row r="45">
          <cell r="B45" t="str">
            <v>INE498F07071</v>
          </cell>
          <cell r="C45" t="str">
            <v>ZERO</v>
          </cell>
          <cell r="D45" t="str">
            <v xml:space="preserve">ESSEL INFRAPROJECTS LTD                         </v>
          </cell>
          <cell r="E45" t="str">
            <v>0% ESSEL INFRA SERIES II (22MAY2020 P/C 30MAY201</v>
          </cell>
          <cell r="F45">
            <v>43973</v>
          </cell>
          <cell r="G45" t="str">
            <v>0.00</v>
          </cell>
          <cell r="H45" t="str">
            <v>22-May-2020</v>
          </cell>
          <cell r="I45" t="str">
            <v>0.00% ESSEL INFRAPROJECTS LTD (22-May-2020)</v>
          </cell>
          <cell r="J45" t="str">
            <v>0.00% Essel Infraprojects Ltd, Series II (22-May-2020)</v>
          </cell>
          <cell r="K45" t="str">
            <v>0.00% Essel Infraprojects Ltd, Series II (22-May-2020) **</v>
          </cell>
        </row>
        <row r="46">
          <cell r="B46" t="str">
            <v>INE080T07037</v>
          </cell>
          <cell r="C46" t="str">
            <v>CRPN</v>
          </cell>
          <cell r="D46" t="str">
            <v xml:space="preserve">FUTURE IDEAS COMPANY LTD                        </v>
          </cell>
          <cell r="E46" t="str">
            <v xml:space="preserve">12.75% FUTURE IDEAS (30JUN20) SERIES C          </v>
          </cell>
          <cell r="F46">
            <v>44012</v>
          </cell>
          <cell r="G46">
            <v>12.75</v>
          </cell>
          <cell r="H46" t="str">
            <v>30-Jun-2020</v>
          </cell>
          <cell r="I46" t="str">
            <v>12.75% FUTURE IDEAS COMPANY LTD (30-Jun-2020)</v>
          </cell>
          <cell r="J46" t="str">
            <v>12.75% Future Ideas Company Ltd (30-Jun-2020)</v>
          </cell>
          <cell r="K46" t="str">
            <v>12.75% Future Ideas Company Ltd (30-Jun-2020) **</v>
          </cell>
        </row>
        <row r="47">
          <cell r="B47" t="str">
            <v>INE080T07029</v>
          </cell>
          <cell r="C47" t="str">
            <v>CRPN</v>
          </cell>
          <cell r="D47" t="str">
            <v xml:space="preserve">FUTURE IDEAS COMPANY LTD                        </v>
          </cell>
          <cell r="E47" t="str">
            <v xml:space="preserve">12.75% FUTURE IDEAS (31JUL2019) SERIES B        </v>
          </cell>
          <cell r="F47">
            <v>43677</v>
          </cell>
          <cell r="G47">
            <v>12.75</v>
          </cell>
          <cell r="H47" t="str">
            <v>31-Jul-2019</v>
          </cell>
          <cell r="I47" t="str">
            <v>12.75% FUTURE IDEAS COMPANY LTD (31-Jul-2019)</v>
          </cell>
          <cell r="J47" t="str">
            <v>12.75% Future Ideas Company Ltd (31-Jul-2019)</v>
          </cell>
          <cell r="K47" t="str">
            <v>12.75% Future Ideas Company Ltd (31-Jul-2019) **</v>
          </cell>
        </row>
        <row r="48">
          <cell r="B48" t="str">
            <v>INE082T07017</v>
          </cell>
          <cell r="C48" t="str">
            <v>ZERO</v>
          </cell>
          <cell r="D48" t="str">
            <v xml:space="preserve">DILIGENT MEDIA CORPORATION LIMITED              </v>
          </cell>
          <cell r="E48" t="str">
            <v xml:space="preserve">0% PRI MEDIA (30JUN2020) SERIES A P/C 30JUN2018 </v>
          </cell>
          <cell r="F48">
            <v>44012</v>
          </cell>
          <cell r="G48" t="str">
            <v>0.00</v>
          </cell>
          <cell r="H48" t="str">
            <v>30-Jun-2020</v>
          </cell>
          <cell r="I48" t="str">
            <v>0.00% DILIGENT MEDIA CORPORATION LIMITED (30-Jun-2020)</v>
          </cell>
          <cell r="J48" t="str">
            <v>0.00% Pri-Media Services Pvt. Ltd. Series A (30-Jun-2020)</v>
          </cell>
          <cell r="K48" t="str">
            <v>0.00% Pri-Media Services Pvt. Ltd. Series A (30-Jun-2020) **</v>
          </cell>
        </row>
        <row r="49">
          <cell r="B49" t="str">
            <v>INE082T07025</v>
          </cell>
          <cell r="C49" t="str">
            <v>ZERO</v>
          </cell>
          <cell r="D49" t="str">
            <v xml:space="preserve">DILIGENT MEDIA CORPORATION LIMITED              </v>
          </cell>
          <cell r="E49" t="str">
            <v xml:space="preserve">0% PRI MEDIA (30JUN2020) SERIES B P/C 30JUN2019 </v>
          </cell>
          <cell r="F49">
            <v>44012</v>
          </cell>
          <cell r="G49" t="str">
            <v>0.00</v>
          </cell>
          <cell r="H49" t="str">
            <v>30-Jun-2020</v>
          </cell>
          <cell r="I49" t="str">
            <v>0.00% DILIGENT MEDIA CORPORATION LIMITED (30-Jun-2020)</v>
          </cell>
          <cell r="J49" t="str">
            <v>0.00% Pri-Media Services Pvt. Ltd. Series B (30-Jun-2020)</v>
          </cell>
          <cell r="K49" t="str">
            <v>0.00% Pri-Media Services Pvt. Ltd. Series B (30-Jun-2020) **</v>
          </cell>
        </row>
        <row r="50">
          <cell r="B50" t="str">
            <v>INE082T07033</v>
          </cell>
          <cell r="C50" t="str">
            <v>ZERO</v>
          </cell>
          <cell r="D50" t="str">
            <v xml:space="preserve">DILIGENT MEDIA CORPORATION LIMITED              </v>
          </cell>
          <cell r="E50" t="str">
            <v xml:space="preserve">0% PRI MEDIA (30JUN2020)  SERIES C              </v>
          </cell>
          <cell r="F50">
            <v>44012</v>
          </cell>
          <cell r="G50" t="str">
            <v>0.00</v>
          </cell>
          <cell r="H50" t="str">
            <v>30-Jun-2020</v>
          </cell>
          <cell r="I50" t="str">
            <v>0.00% DILIGENT MEDIA CORPORATION LIMITED (30-Jun-2020)</v>
          </cell>
          <cell r="J50" t="str">
            <v>0.00% Pri-Media Services Pvt. Ltd. Series C (30-Jun-2020)</v>
          </cell>
          <cell r="K50" t="str">
            <v>0.00% Pri-Media Services Pvt. Ltd. Series C (30-Jun-2020) **</v>
          </cell>
        </row>
        <row r="51">
          <cell r="B51" t="e">
            <v>#N/A</v>
          </cell>
          <cell r="C51" t="e">
            <v>#N/A</v>
          </cell>
          <cell r="D51" t="e">
            <v>#N/A</v>
          </cell>
          <cell r="E51" t="e">
            <v>#N/A</v>
          </cell>
          <cell r="F51">
            <v>44040</v>
          </cell>
          <cell r="G51">
            <v>11.66</v>
          </cell>
          <cell r="H51" t="str">
            <v>28-Jul-2020</v>
          </cell>
          <cell r="I51" t="e">
            <v>#N/A</v>
          </cell>
          <cell r="J51" t="e">
            <v>#N/A</v>
          </cell>
          <cell r="K51" t="e">
            <v>#N/A</v>
          </cell>
        </row>
        <row r="52">
          <cell r="B52" t="e">
            <v>#N/A</v>
          </cell>
          <cell r="C52" t="e">
            <v>#N/A</v>
          </cell>
          <cell r="D52" t="e">
            <v>#N/A</v>
          </cell>
          <cell r="E52" t="e">
            <v>#N/A</v>
          </cell>
          <cell r="F52">
            <v>45869</v>
          </cell>
          <cell r="G52"/>
          <cell r="H52" t="str">
            <v>31-Jul-2025</v>
          </cell>
          <cell r="I52" t="e">
            <v>#N/A</v>
          </cell>
          <cell r="J52" t="str">
            <v>CEAT Ltd (SBI + 0 Bps) (31-Jul-2025)</v>
          </cell>
          <cell r="K52" t="e">
            <v>#N/A</v>
          </cell>
        </row>
        <row r="53">
          <cell r="B53" t="e">
            <v>#N/A</v>
          </cell>
          <cell r="C53" t="e">
            <v>#N/A</v>
          </cell>
          <cell r="D53" t="e">
            <v>#N/A</v>
          </cell>
          <cell r="E53" t="e">
            <v>#N/A</v>
          </cell>
          <cell r="F53">
            <v>43301</v>
          </cell>
          <cell r="G53" t="str">
            <v>9.50</v>
          </cell>
          <cell r="H53" t="str">
            <v>20-Jul-2018</v>
          </cell>
          <cell r="I53" t="e">
            <v>#N/A</v>
          </cell>
          <cell r="J53" t="e">
            <v>#N/A</v>
          </cell>
          <cell r="K53" t="e">
            <v>#N/A</v>
          </cell>
        </row>
        <row r="54">
          <cell r="B54" t="str">
            <v>INE445K07098</v>
          </cell>
          <cell r="C54" t="str">
            <v>CRPN</v>
          </cell>
          <cell r="D54" t="str">
            <v xml:space="preserve">RELIANCE BROADCAST NETWORK LTD                  </v>
          </cell>
          <cell r="E54" t="str">
            <v xml:space="preserve">9.50% RBNL SERIES B (20JUL2019)                 </v>
          </cell>
          <cell r="F54">
            <v>43666</v>
          </cell>
          <cell r="G54" t="str">
            <v>9.50</v>
          </cell>
          <cell r="H54" t="str">
            <v>20-Jul-2019</v>
          </cell>
          <cell r="I54" t="str">
            <v>9.50% RELIANCE BROADCAST NETWORK LTD (20-Jul-2019)</v>
          </cell>
          <cell r="J54" t="str">
            <v>9.50% Reliance Broadcast Network Ltd (20-Jul-2019)</v>
          </cell>
          <cell r="K54" t="str">
            <v>9.50% Reliance Broadcast Network Ltd (20-Jul-2019) **</v>
          </cell>
        </row>
        <row r="55">
          <cell r="B55" t="str">
            <v>INE445K07106</v>
          </cell>
          <cell r="C55" t="str">
            <v>CRPN</v>
          </cell>
          <cell r="D55" t="str">
            <v xml:space="preserve">RELIANCE BROADCAST NETWORK LTD                  </v>
          </cell>
          <cell r="E55" t="str">
            <v xml:space="preserve">9.50% RBNL SERIES C (20JUL2020)                 </v>
          </cell>
          <cell r="F55">
            <v>44032</v>
          </cell>
          <cell r="G55" t="str">
            <v>9.50</v>
          </cell>
          <cell r="H55" t="str">
            <v>20-Jul-2020</v>
          </cell>
          <cell r="I55" t="str">
            <v>9.50% RELIANCE BROADCAST NETWORK LTD (20-Jul-2020)</v>
          </cell>
          <cell r="J55" t="str">
            <v>9.50% Reliance Broadcast Network Ltd (20-Jul-2020)</v>
          </cell>
          <cell r="K55" t="str">
            <v>9.50% Reliance Broadcast Network Ltd (20-Jul-2020) **</v>
          </cell>
        </row>
        <row r="56">
          <cell r="B56" t="e">
            <v>#N/A</v>
          </cell>
          <cell r="C56" t="e">
            <v>#N/A</v>
          </cell>
          <cell r="D56" t="e">
            <v>#N/A</v>
          </cell>
          <cell r="E56" t="e">
            <v>#N/A</v>
          </cell>
          <cell r="F56">
            <v>43343</v>
          </cell>
          <cell r="G56" t="str">
            <v>11.90</v>
          </cell>
          <cell r="H56" t="str">
            <v>31-Aug-2018</v>
          </cell>
          <cell r="I56" t="e">
            <v>#N/A</v>
          </cell>
          <cell r="J56" t="e">
            <v>#N/A</v>
          </cell>
          <cell r="K56" t="e">
            <v>#N/A</v>
          </cell>
        </row>
        <row r="57">
          <cell r="B57" t="str">
            <v>INE285T07065</v>
          </cell>
          <cell r="C57" t="str">
            <v>CRPN</v>
          </cell>
          <cell r="D57" t="str">
            <v xml:space="preserve">BHAVNA ASSET OPERATORS PRIVATE LTD              </v>
          </cell>
          <cell r="E57" t="str">
            <v xml:space="preserve">11.90% BAOPL SERIES F (28FEB2019)               </v>
          </cell>
          <cell r="F57">
            <v>43524</v>
          </cell>
          <cell r="G57" t="str">
            <v>11.90</v>
          </cell>
          <cell r="H57" t="str">
            <v>28-Feb-2019</v>
          </cell>
          <cell r="I57" t="str">
            <v>11.90% BHAVNA ASSET OPERATORS PRIVATE LTD (28-Feb-2019)</v>
          </cell>
          <cell r="J57" t="str">
            <v>11.90% Bhavna Asset Operators Private Ltd (28-Feb-2019)</v>
          </cell>
          <cell r="K57" t="str">
            <v>11.90% Bhavna Asset Operators Private Ltd (28-Feb-2019) **</v>
          </cell>
        </row>
        <row r="58">
          <cell r="B58" t="str">
            <v>INE285T07073</v>
          </cell>
          <cell r="C58" t="str">
            <v>CRPN</v>
          </cell>
          <cell r="D58" t="str">
            <v xml:space="preserve">BHAVNA ASSET OPERATORS PRIVATE LTD              </v>
          </cell>
          <cell r="E58" t="str">
            <v xml:space="preserve">11.90% BAOPL SERIES G (31AUG2019)               </v>
          </cell>
          <cell r="F58">
            <v>43708</v>
          </cell>
          <cell r="G58" t="str">
            <v>11.90</v>
          </cell>
          <cell r="H58" t="str">
            <v>31-Aug-2019</v>
          </cell>
          <cell r="I58" t="str">
            <v>11.90% BHAVNA ASSET OPERATORS PRIVATE LTD (31-Aug-2019)</v>
          </cell>
          <cell r="J58" t="str">
            <v>11.90% Bhavna Asset Operators Private Ltd (31-Aug-2019)</v>
          </cell>
          <cell r="K58" t="str">
            <v>11.90% Bhavna Asset Operators Private Ltd (31-Aug-2019) **</v>
          </cell>
        </row>
        <row r="59">
          <cell r="B59" t="str">
            <v>INE285T07081</v>
          </cell>
          <cell r="C59" t="str">
            <v>CRPN</v>
          </cell>
          <cell r="D59" t="str">
            <v xml:space="preserve">BHAVNA ASSET OPERATORS PRIVATE LTD              </v>
          </cell>
          <cell r="E59" t="str">
            <v xml:space="preserve">11.90% BAOPL SERIES H (29FEB2020)               </v>
          </cell>
          <cell r="F59">
            <v>43890</v>
          </cell>
          <cell r="G59" t="str">
            <v>11.90</v>
          </cell>
          <cell r="H59" t="str">
            <v>29-Feb-2020</v>
          </cell>
          <cell r="I59" t="str">
            <v>11.90% BHAVNA ASSET OPERATORS PRIVATE LTD (29-Feb-2020)</v>
          </cell>
          <cell r="J59" t="str">
            <v>11.90% Bhavna Asset Operators Private Ltd (29-Feb-2020)</v>
          </cell>
          <cell r="K59" t="str">
            <v>11.90% Bhavna Asset Operators Private Ltd (29-Feb-2020) **</v>
          </cell>
        </row>
        <row r="60">
          <cell r="B60" t="e">
            <v>#N/A</v>
          </cell>
          <cell r="C60" t="e">
            <v>#N/A</v>
          </cell>
          <cell r="D60" t="e">
            <v>#N/A</v>
          </cell>
          <cell r="E60" t="e">
            <v>#N/A</v>
          </cell>
          <cell r="F60">
            <v>43322</v>
          </cell>
          <cell r="G60">
            <v>12.25</v>
          </cell>
          <cell r="H60" t="str">
            <v>10-Aug-2018</v>
          </cell>
          <cell r="I60" t="e">
            <v>#N/A</v>
          </cell>
          <cell r="J60" t="str">
            <v>12.25% DLF Ltd, Series II (10-Aug-2018)</v>
          </cell>
          <cell r="K60" t="e">
            <v>#N/A</v>
          </cell>
        </row>
        <row r="61">
          <cell r="B61" t="str">
            <v>INE271C07129</v>
          </cell>
          <cell r="C61" t="str">
            <v>CRPN</v>
          </cell>
          <cell r="D61" t="str">
            <v xml:space="preserve">DLF LTD                                         </v>
          </cell>
          <cell r="E61" t="str">
            <v xml:space="preserve">12.25% DLF SERIES III (09AUG2019)               </v>
          </cell>
          <cell r="F61">
            <v>43686</v>
          </cell>
          <cell r="G61">
            <v>12.25</v>
          </cell>
          <cell r="H61" t="str">
            <v>09-Aug-2019</v>
          </cell>
          <cell r="I61" t="str">
            <v>12.25% DLF LTD (09-Aug-2019)</v>
          </cell>
          <cell r="J61" t="str">
            <v>12.25% DLF Ltd, Series III (09-Aug-2019)</v>
          </cell>
          <cell r="K61" t="str">
            <v>12.25% DLF Ltd, Series III (09-Aug-2019) **</v>
          </cell>
        </row>
        <row r="62">
          <cell r="B62" t="str">
            <v>INE271C07137</v>
          </cell>
          <cell r="C62" t="str">
            <v>CRPN</v>
          </cell>
          <cell r="D62" t="str">
            <v xml:space="preserve">DLF LTD                                         </v>
          </cell>
          <cell r="E62" t="str">
            <v xml:space="preserve">12.25% DLF SERIES IV (11AUG2020)                </v>
          </cell>
          <cell r="F62">
            <v>44054</v>
          </cell>
          <cell r="G62">
            <v>12.25</v>
          </cell>
          <cell r="H62" t="str">
            <v>11-Aug-2020</v>
          </cell>
          <cell r="I62" t="str">
            <v>12.25% DLF LTD (11-Aug-2020)</v>
          </cell>
          <cell r="J62" t="str">
            <v>12.25% DLF Ltd, Series IV (11-Aug-2020)</v>
          </cell>
          <cell r="K62" t="str">
            <v>12.25% DLF Ltd, Series IV (11-Aug-2020) **</v>
          </cell>
        </row>
        <row r="63">
          <cell r="B63" t="e">
            <v>#N/A</v>
          </cell>
          <cell r="C63" t="e">
            <v>#N/A</v>
          </cell>
          <cell r="D63" t="e">
            <v>#N/A</v>
          </cell>
          <cell r="E63" t="e">
            <v>#N/A</v>
          </cell>
          <cell r="F63">
            <v>44057</v>
          </cell>
          <cell r="G63">
            <v>11.66</v>
          </cell>
          <cell r="H63" t="str">
            <v>14-Aug-2020</v>
          </cell>
          <cell r="I63" t="e">
            <v>#N/A</v>
          </cell>
          <cell r="J63" t="e">
            <v>#N/A</v>
          </cell>
          <cell r="K63" t="e">
            <v>#N/A</v>
          </cell>
        </row>
        <row r="64">
          <cell r="B64" t="e">
            <v>#N/A</v>
          </cell>
          <cell r="C64" t="e">
            <v>#N/A</v>
          </cell>
          <cell r="D64" t="e">
            <v>#N/A</v>
          </cell>
          <cell r="E64" t="e">
            <v>#N/A</v>
          </cell>
          <cell r="F64">
            <v>44062</v>
          </cell>
          <cell r="G64" t="str">
            <v>9.00</v>
          </cell>
          <cell r="H64" t="str">
            <v>19-Aug-2020</v>
          </cell>
          <cell r="I64" t="e">
            <v>#N/A</v>
          </cell>
          <cell r="J64" t="str">
            <v>9.00%  Edelweiss Retail Finance Ltd Option IV (19-Aug-2020)</v>
          </cell>
          <cell r="K64" t="e">
            <v>#N/A</v>
          </cell>
        </row>
        <row r="65">
          <cell r="B65" t="e">
            <v>#N/A</v>
          </cell>
          <cell r="C65" t="e">
            <v>#N/A</v>
          </cell>
          <cell r="D65" t="e">
            <v>#N/A</v>
          </cell>
          <cell r="E65" t="e">
            <v>#N/A</v>
          </cell>
          <cell r="F65">
            <v>43322</v>
          </cell>
          <cell r="G65">
            <v>12.25</v>
          </cell>
          <cell r="H65" t="str">
            <v>10-Aug-2018</v>
          </cell>
          <cell r="I65" t="e">
            <v>#N/A</v>
          </cell>
          <cell r="J65" t="str">
            <v>12.25% DLF Ltd,Trache II Series II  (10-Aug-2018)</v>
          </cell>
          <cell r="K65" t="e">
            <v>#N/A</v>
          </cell>
        </row>
        <row r="66">
          <cell r="B66" t="str">
            <v>INE271C07160</v>
          </cell>
          <cell r="C66" t="str">
            <v>CRPN</v>
          </cell>
          <cell r="D66" t="str">
            <v xml:space="preserve">DLF LTD                                         </v>
          </cell>
          <cell r="E66" t="str">
            <v xml:space="preserve">12.25% DLF TRANCHE 2 SERIES III (09AUG2019)     </v>
          </cell>
          <cell r="F66">
            <v>43686</v>
          </cell>
          <cell r="G66">
            <v>12.25</v>
          </cell>
          <cell r="H66" t="str">
            <v>09-Aug-2019</v>
          </cell>
          <cell r="I66" t="str">
            <v>12.25% DLF LTD (09-Aug-2019)</v>
          </cell>
          <cell r="J66" t="str">
            <v>12.25% DLF Ltd, Tranche II Series III (09-Aug-2019)</v>
          </cell>
          <cell r="K66" t="str">
            <v>12.25% DLF Ltd, Tranche II Series III (09-Aug-2019) **</v>
          </cell>
        </row>
        <row r="67">
          <cell r="B67" t="str">
            <v>INE271C07178</v>
          </cell>
          <cell r="C67" t="str">
            <v>CRPN</v>
          </cell>
          <cell r="D67" t="str">
            <v xml:space="preserve">DLF LTD                                         </v>
          </cell>
          <cell r="E67" t="str">
            <v xml:space="preserve">12.25% DLF TRANCHE 2 SERIES IV (11AUG2020)      </v>
          </cell>
          <cell r="F67">
            <v>44054</v>
          </cell>
          <cell r="G67">
            <v>12.25</v>
          </cell>
          <cell r="H67" t="str">
            <v>11-Aug-2020</v>
          </cell>
          <cell r="I67" t="str">
            <v>12.25% DLF LTD (11-Aug-2020)</v>
          </cell>
          <cell r="J67" t="str">
            <v>12.25% DLF Ltd., Tranche II Series IV, (11-Aug-2020)</v>
          </cell>
          <cell r="K67" t="str">
            <v>12.25% DLF Ltd., Tranche II Series IV, (11-Aug-2020) **</v>
          </cell>
        </row>
        <row r="68">
          <cell r="B68" t="str">
            <v>INE003S07171</v>
          </cell>
          <cell r="C68" t="str">
            <v>CFLT</v>
          </cell>
          <cell r="D68" t="str">
            <v xml:space="preserve">RENEW POWER LIMITED                             </v>
          </cell>
          <cell r="E68" t="str">
            <v xml:space="preserve">9.5% RENEW (09SEP2020)                          </v>
          </cell>
          <cell r="F68">
            <v>44083</v>
          </cell>
          <cell r="G68" t="str">
            <v>9.50</v>
          </cell>
          <cell r="H68" t="str">
            <v>09-Sep-2020</v>
          </cell>
          <cell r="I68" t="str">
            <v>9.50% RENEW POWER LIMITED (09-Sep-2020)</v>
          </cell>
          <cell r="J68" t="str">
            <v>9.50% Renew Power Limited (09-Sep-2020)</v>
          </cell>
          <cell r="K68" t="str">
            <v>9.50% Renew Power Limited (09-Sep-2020) **</v>
          </cell>
        </row>
        <row r="69">
          <cell r="B69" t="str">
            <v>INE134E08HV7</v>
          </cell>
          <cell r="C69" t="str">
            <v>CRPN</v>
          </cell>
          <cell r="D69" t="str">
            <v xml:space="preserve">POWER FINANCE CORP LTD                          </v>
          </cell>
          <cell r="E69" t="str">
            <v xml:space="preserve">8.36% PFC (4SEP2020)                            </v>
          </cell>
          <cell r="F69">
            <v>44078</v>
          </cell>
          <cell r="G69">
            <v>8.36</v>
          </cell>
          <cell r="H69" t="str">
            <v>04-Sep-2020</v>
          </cell>
          <cell r="I69" t="str">
            <v>8.36% POWER FINANCE CORP LTD (04-Sep-2020)</v>
          </cell>
          <cell r="J69" t="str">
            <v>8.36% Power Finance Corp Ltd (04-Sep-2020)</v>
          </cell>
          <cell r="K69" t="str">
            <v>8.36% Power Finance Corp Ltd (04-Sep-2020) **</v>
          </cell>
        </row>
        <row r="70">
          <cell r="B70" t="str">
            <v>INE949L08152</v>
          </cell>
          <cell r="C70" t="str">
            <v>CRPN</v>
          </cell>
          <cell r="D70" t="str">
            <v xml:space="preserve">AU SMALL FINANCE BANK LTD                       </v>
          </cell>
          <cell r="E70" t="str">
            <v xml:space="preserve">11.75% AU SMALL FINANCE BANK LTD  (04MAY2021)   </v>
          </cell>
          <cell r="F70">
            <v>44320</v>
          </cell>
          <cell r="G70">
            <v>11.75</v>
          </cell>
          <cell r="H70" t="str">
            <v>04-May-2021</v>
          </cell>
          <cell r="I70" t="str">
            <v>11.75% AU SMALL FINANCE BANK LTD (04-May-2021)</v>
          </cell>
          <cell r="J70" t="str">
            <v>11.75% AU Small Finance Bank Ltd (04-May-2021)</v>
          </cell>
          <cell r="K70" t="str">
            <v>11.75% AU Small Finance Bank Ltd (04-May-2021) **</v>
          </cell>
        </row>
        <row r="71">
          <cell r="B71" t="str">
            <v>INE146O08068</v>
          </cell>
          <cell r="C71" t="str">
            <v>CRPN</v>
          </cell>
          <cell r="D71" t="str">
            <v xml:space="preserve">HINDUJA LEYLAND FINANCE LTD                     </v>
          </cell>
          <cell r="E71" t="str">
            <v xml:space="preserve">11.50% HINDUJA LEYLAND FIN (SD) (31MAY2021)     </v>
          </cell>
          <cell r="F71">
            <v>44347</v>
          </cell>
          <cell r="G71" t="str">
            <v>11.50</v>
          </cell>
          <cell r="H71" t="str">
            <v>31-May-2021</v>
          </cell>
          <cell r="I71" t="str">
            <v>11.50% HINDUJA LEYLAND FINANCE LTD (31-May-2021)</v>
          </cell>
          <cell r="J71" t="str">
            <v>11.50% Hinduja Leyland Finance Ltd (31-May-2021)</v>
          </cell>
          <cell r="K71" t="str">
            <v>11.50% Hinduja Leyland Finance Ltd (31-May-2021) **</v>
          </cell>
        </row>
        <row r="72">
          <cell r="B72" t="str">
            <v>INE146O08084</v>
          </cell>
          <cell r="C72" t="str">
            <v>CRPN</v>
          </cell>
          <cell r="D72" t="str">
            <v xml:space="preserve">HINDUJA LEYLAND FINANCE LTD                     </v>
          </cell>
          <cell r="E72" t="str">
            <v xml:space="preserve">11.30% HINDUJA LEYLAND FIN (SD) (21JUL2021)     </v>
          </cell>
          <cell r="F72">
            <v>44398</v>
          </cell>
          <cell r="G72" t="str">
            <v>11.30</v>
          </cell>
          <cell r="H72" t="str">
            <v>21-Jul-2021</v>
          </cell>
          <cell r="I72" t="str">
            <v>11.30% HINDUJA LEYLAND FINANCE LTD (21-Jul-2021)</v>
          </cell>
          <cell r="J72" t="str">
            <v>11.30% Hinduja Leyland Finance Ltd (21-Jul-2021)</v>
          </cell>
          <cell r="K72" t="str">
            <v>11.30% Hinduja Leyland Finance Ltd (21-Jul-2021) **</v>
          </cell>
        </row>
        <row r="73">
          <cell r="B73" t="str">
            <v>INE247U07014</v>
          </cell>
          <cell r="C73" t="str">
            <v>CFLT</v>
          </cell>
          <cell r="D73" t="str">
            <v xml:space="preserve">EQUITAS SMALL FINANCE BANK LTD                  </v>
          </cell>
          <cell r="E73" t="str">
            <v>11.19% EQUITAS HOUSING (08JAN2021 P/C 11FEB2019)</v>
          </cell>
          <cell r="F73">
            <v>44204</v>
          </cell>
          <cell r="G73">
            <v>11.19</v>
          </cell>
          <cell r="H73" t="str">
            <v>08-Jan-2021</v>
          </cell>
          <cell r="I73" t="str">
            <v>11.19% EQUITAS SMALL FINANCE BANK LTD (08-Jan-2021)</v>
          </cell>
          <cell r="J73" t="str">
            <v>11.19% Equitas Small Finance Bank Ltd (08-Jan-2021)</v>
          </cell>
          <cell r="K73" t="str">
            <v>11.19% Equitas Small Finance Bank Ltd (08-Jan-2021) **</v>
          </cell>
        </row>
        <row r="74">
          <cell r="B74" t="str">
            <v>INE848E07799</v>
          </cell>
          <cell r="C74" t="str">
            <v>CRPN</v>
          </cell>
          <cell r="D74" t="str">
            <v xml:space="preserve">NHPC LTD                                        </v>
          </cell>
          <cell r="E74" t="str">
            <v xml:space="preserve">8.50% NHPC (13JUL2019)                          </v>
          </cell>
          <cell r="F74">
            <v>43659</v>
          </cell>
          <cell r="G74" t="str">
            <v>8.50</v>
          </cell>
          <cell r="H74" t="str">
            <v>13-Jul-2019</v>
          </cell>
          <cell r="I74" t="str">
            <v>8.50% NHPC LTD (13-Jul-2019)</v>
          </cell>
          <cell r="J74" t="str">
            <v>8.50% NHPC Ltd (13-Jul-2019)</v>
          </cell>
          <cell r="K74" t="str">
            <v>8.50% NHPC Ltd (13-Jul-2019) **</v>
          </cell>
        </row>
        <row r="75">
          <cell r="B75" t="str">
            <v>INE392R08020</v>
          </cell>
          <cell r="C75" t="str">
            <v>ZERO</v>
          </cell>
          <cell r="D75" t="str">
            <v xml:space="preserve">DOLVI MINERALS AND METALS PVT LIMITED           </v>
          </cell>
          <cell r="E75" t="str">
            <v xml:space="preserve">0% DMML (22OCT2019)                             </v>
          </cell>
          <cell r="F75">
            <v>43760</v>
          </cell>
          <cell r="G75" t="str">
            <v>0.00</v>
          </cell>
          <cell r="H75" t="str">
            <v>22-Oct-2019</v>
          </cell>
          <cell r="I75" t="str">
            <v>0.00% DOLVI MINERALS AND METALS PVT LIMITED (22-Oct-2019)</v>
          </cell>
          <cell r="J75" t="str">
            <v>0.00% Dolvi Minerals And Metals Pvt Limited (22-Oct-2019)</v>
          </cell>
          <cell r="K75" t="str">
            <v>0.00% Dolvi Minerals And Metals Pvt Limited (22-Oct-2019) **</v>
          </cell>
        </row>
        <row r="76">
          <cell r="B76" t="str">
            <v>INE053T07026</v>
          </cell>
          <cell r="C76" t="str">
            <v>CRPN</v>
          </cell>
          <cell r="D76" t="str">
            <v xml:space="preserve">ONGC MANGALORE PETROCHEMICALS LTD               </v>
          </cell>
          <cell r="E76" t="str">
            <v xml:space="preserve">8.12% OMPL (10JUN2019)                          </v>
          </cell>
          <cell r="F76">
            <v>43626</v>
          </cell>
          <cell r="G76">
            <v>8.1199999999999992</v>
          </cell>
          <cell r="H76" t="str">
            <v>10-Jun-2019</v>
          </cell>
          <cell r="I76" t="str">
            <v>8.12% ONGC MANGALORE PETROCHEMICALS LTD (10-Jun-2019)</v>
          </cell>
          <cell r="J76" t="str">
            <v>8.12% ONGC Mangalore Petrochemicals Ltd (10-Jun-2019)</v>
          </cell>
          <cell r="K76" t="str">
            <v>8.12% ONGC Mangalore Petrochemicals Ltd (10-Jun-2019)</v>
          </cell>
        </row>
        <row r="77">
          <cell r="B77" t="str">
            <v>INE949L08137</v>
          </cell>
          <cell r="C77" t="str">
            <v>CRPN</v>
          </cell>
          <cell r="D77" t="str">
            <v xml:space="preserve">AU SMALL FINANCE BANK LTD                       </v>
          </cell>
          <cell r="E77" t="str">
            <v xml:space="preserve">13.00% AU SMALL FINANCE BANK  LTD (19SEP2019)   </v>
          </cell>
          <cell r="F77">
            <v>43727</v>
          </cell>
          <cell r="G77" t="str">
            <v>13.00</v>
          </cell>
          <cell r="H77" t="str">
            <v>19-Sep-2019</v>
          </cell>
          <cell r="I77" t="str">
            <v>13.00% AU SMALL FINANCE BANK LTD (19-Sep-2019)</v>
          </cell>
          <cell r="J77" t="str">
            <v>13.00% AU Small Finance Bank Ltd (19-Sep-2019)</v>
          </cell>
          <cell r="K77" t="str">
            <v>13.00% AU Small Finance Bank Ltd (19-Sep-2019) **</v>
          </cell>
        </row>
        <row r="78">
          <cell r="B78" t="e">
            <v>#N/A</v>
          </cell>
          <cell r="C78" t="e">
            <v>#N/A</v>
          </cell>
          <cell r="D78" t="e">
            <v>#N/A</v>
          </cell>
          <cell r="E78" t="e">
            <v>#N/A</v>
          </cell>
          <cell r="F78">
            <v>45679</v>
          </cell>
          <cell r="G78">
            <v>9.43</v>
          </cell>
          <cell r="H78" t="str">
            <v>22-Jan-2025</v>
          </cell>
          <cell r="I78" t="e">
            <v>#N/A</v>
          </cell>
          <cell r="J78" t="str">
            <v>Tata Power Renewable Energy Ltd (SBI + 13Bps) (22-Jan-2025)</v>
          </cell>
          <cell r="K78" t="e">
            <v>#N/A</v>
          </cell>
        </row>
        <row r="79">
          <cell r="B79" t="e">
            <v>#N/A</v>
          </cell>
          <cell r="C79" t="e">
            <v>#N/A</v>
          </cell>
          <cell r="D79" t="e">
            <v>#N/A</v>
          </cell>
          <cell r="E79" t="e">
            <v>#N/A</v>
          </cell>
          <cell r="F79">
            <v>43661</v>
          </cell>
          <cell r="G79">
            <v>10.75</v>
          </cell>
          <cell r="H79" t="str">
            <v>15-Jul-2019</v>
          </cell>
          <cell r="I79" t="e">
            <v>#N/A</v>
          </cell>
          <cell r="J79" t="e">
            <v>#N/A</v>
          </cell>
          <cell r="K79" t="e">
            <v>#N/A</v>
          </cell>
        </row>
        <row r="80">
          <cell r="B80" t="e">
            <v>#N/A</v>
          </cell>
          <cell r="C80" t="e">
            <v>#N/A</v>
          </cell>
          <cell r="D80" t="e">
            <v>#N/A</v>
          </cell>
          <cell r="E80" t="e">
            <v>#N/A</v>
          </cell>
          <cell r="F80">
            <v>43315</v>
          </cell>
          <cell r="G80" t="str">
            <v>11.50</v>
          </cell>
          <cell r="H80" t="str">
            <v>03-Aug-2018</v>
          </cell>
          <cell r="I80" t="e">
            <v>#N/A</v>
          </cell>
          <cell r="J80" t="e">
            <v>#N/A</v>
          </cell>
          <cell r="K80" t="e">
            <v>#N/A</v>
          </cell>
        </row>
        <row r="81">
          <cell r="B81" t="str">
            <v>INE081A08199</v>
          </cell>
          <cell r="C81" t="str">
            <v>CRPN</v>
          </cell>
          <cell r="D81" t="str">
            <v xml:space="preserve">TATA STEEL LTD                                  </v>
          </cell>
          <cell r="E81" t="str">
            <v xml:space="preserve">9.15% TATA STEEL (24JAN2019)                    </v>
          </cell>
          <cell r="F81">
            <v>43489</v>
          </cell>
          <cell r="G81">
            <v>9.15</v>
          </cell>
          <cell r="H81" t="str">
            <v>24-Jan-2019</v>
          </cell>
          <cell r="I81" t="str">
            <v>9.15% TATA STEEL LTD (24-Jan-2019)</v>
          </cell>
          <cell r="J81" t="str">
            <v>9.15% Tata Steel Ltd (24-Jan-2019)</v>
          </cell>
          <cell r="K81" t="str">
            <v>9.15% Tata Steel Ltd (24-Jan-2019) **</v>
          </cell>
        </row>
        <row r="82">
          <cell r="B82" t="str">
            <v>INE245A08067</v>
          </cell>
          <cell r="C82" t="str">
            <v>CRPN</v>
          </cell>
          <cell r="D82" t="str">
            <v xml:space="preserve">THE TATA POWER CO LTD                           </v>
          </cell>
          <cell r="E82" t="str">
            <v xml:space="preserve">9.48% TATA POWER (17NOV2019)                    </v>
          </cell>
          <cell r="F82">
            <v>43786</v>
          </cell>
          <cell r="G82">
            <v>9.48</v>
          </cell>
          <cell r="H82" t="str">
            <v>17-Nov-2019</v>
          </cell>
          <cell r="I82" t="str">
            <v>9.48% THE TATA POWER CO LTD (17-Nov-2019)</v>
          </cell>
          <cell r="J82" t="str">
            <v>9.48% The Tata Power Co Ltd (17-Nov-2019)</v>
          </cell>
          <cell r="K82" t="str">
            <v>9.48% The Tata Power Co Ltd (17-Nov-2019) **</v>
          </cell>
        </row>
        <row r="83">
          <cell r="B83" t="str">
            <v>INE658R08115</v>
          </cell>
          <cell r="C83" t="str">
            <v>CFLT</v>
          </cell>
          <cell r="D83" t="str">
            <v xml:space="preserve">ASPIRE HOME FINANCE CORP LTD                    </v>
          </cell>
          <cell r="E83" t="str">
            <v>ASPIRE (SBI BR+ 0.69) 22JUL2023 (ANNUAL P/C 22JU</v>
          </cell>
          <cell r="F83">
            <v>45128</v>
          </cell>
          <cell r="G83"/>
          <cell r="H83" t="str">
            <v>21-Jul-2023</v>
          </cell>
          <cell r="I83" t="str">
            <v>% ASPIRE HOME FINANCE CORP LTD (21-Jul-2023)</v>
          </cell>
          <cell r="J83" t="str">
            <v>Aspire Home Finance Corp Ltd (SBI + 145 Bps) (21-Jul-2023)</v>
          </cell>
          <cell r="K83" t="str">
            <v>Aspire Home Finance Corp Ltd (SBI + 145 Bps) (21-Jul-2023) **</v>
          </cell>
        </row>
        <row r="84">
          <cell r="B84" t="str">
            <v>INE155A08118</v>
          </cell>
          <cell r="C84" t="str">
            <v>CRPN</v>
          </cell>
          <cell r="D84" t="str">
            <v xml:space="preserve">TATA MOTORS LTD                                 </v>
          </cell>
          <cell r="E84" t="str">
            <v xml:space="preserve">9.69% TATA MOTORS (29MAR2019)                   </v>
          </cell>
          <cell r="F84">
            <v>43553</v>
          </cell>
          <cell r="G84">
            <v>9.69</v>
          </cell>
          <cell r="H84" t="str">
            <v>29-Mar-2019</v>
          </cell>
          <cell r="I84" t="str">
            <v>9.69% TATA MOTORS LTD (29-Mar-2019)</v>
          </cell>
          <cell r="J84" t="str">
            <v>9.69% Tata Motors Ltd (29-Mar-2019)</v>
          </cell>
          <cell r="K84" t="str">
            <v>9.69% Tata Motors Ltd (29-Mar-2019) **</v>
          </cell>
        </row>
        <row r="85">
          <cell r="B85" t="str">
            <v>INE866N07016</v>
          </cell>
          <cell r="C85" t="str">
            <v>CRPN</v>
          </cell>
          <cell r="D85" t="str">
            <v xml:space="preserve">DLF EMPORIO LTD                                 </v>
          </cell>
          <cell r="E85" t="str">
            <v>10.90%  DLFEMPORIO 21NOV2021 (C 22MAY2019 - 22NO</v>
          </cell>
          <cell r="F85">
            <v>44521</v>
          </cell>
          <cell r="G85" t="str">
            <v>10.90</v>
          </cell>
          <cell r="H85" t="str">
            <v>21-Nov-2021</v>
          </cell>
          <cell r="I85" t="str">
            <v>10.90% DLF EMPORIO LTD (21-Nov-2021)</v>
          </cell>
          <cell r="J85" t="str">
            <v>10.90% DLF Emporio Ltd (21-Nov-2021)</v>
          </cell>
          <cell r="K85" t="str">
            <v>10.90% DLF Emporio Ltd (21-Nov-2021) **</v>
          </cell>
        </row>
        <row r="86">
          <cell r="B86" t="str">
            <v>INE850M08036</v>
          </cell>
          <cell r="C86" t="str">
            <v>CRPN</v>
          </cell>
          <cell r="D86" t="str">
            <v xml:space="preserve">NORTHERN ARC CAPITAL LTD                        </v>
          </cell>
          <cell r="E86" t="str">
            <v>10.4361% NORTHERN ARC SERIES B (02AUG2019 PO 02F</v>
          </cell>
          <cell r="F86">
            <v>43679</v>
          </cell>
          <cell r="G86">
            <v>10.4361</v>
          </cell>
          <cell r="H86" t="str">
            <v>02-Aug-2019</v>
          </cell>
          <cell r="I86" t="str">
            <v>10.4361% NORTHERN ARC CAPITAL LTD (02-Aug-2019)</v>
          </cell>
          <cell r="J86" t="str">
            <v>10.44% Northern Arc Capital Ltd Series B (02-Aug-2019)</v>
          </cell>
          <cell r="K86" t="str">
            <v>10.44% Northern Arc Capital Ltd Series B (02-Aug-2019) **</v>
          </cell>
        </row>
        <row r="87">
          <cell r="B87" t="str">
            <v>INE865N07018</v>
          </cell>
          <cell r="C87" t="str">
            <v>CRPN</v>
          </cell>
          <cell r="D87" t="str">
            <v xml:space="preserve">DLF PROMENADE LTD                               </v>
          </cell>
          <cell r="E87" t="str">
            <v xml:space="preserve">10.90% DLFPROMENADE 11DEC2021 (C 12JUN2019 - 12 </v>
          </cell>
          <cell r="F87">
            <v>44541</v>
          </cell>
          <cell r="G87">
            <v>10.9</v>
          </cell>
          <cell r="H87" t="str">
            <v>11-Dec-2021</v>
          </cell>
          <cell r="I87" t="str">
            <v>10.9% DLF PROMENADE LTD (11-Dec-2021)</v>
          </cell>
          <cell r="J87" t="str">
            <v>10.90% DLF Promenade Ltd (11-Dec-2021)</v>
          </cell>
          <cell r="K87" t="str">
            <v>10.90% DLF Promenade Ltd (11-Dec-2021) **</v>
          </cell>
        </row>
        <row r="88">
          <cell r="B88" t="str">
            <v>INE850M08028</v>
          </cell>
          <cell r="C88" t="str">
            <v>CRPN</v>
          </cell>
          <cell r="D88" t="str">
            <v xml:space="preserve">NORTHERN ARC CAPITAL LTD                        </v>
          </cell>
          <cell r="E88" t="str">
            <v>10.4361% NORTHERN ARC SERIES A (02AUG2019 PO 02D</v>
          </cell>
          <cell r="F88">
            <v>43679</v>
          </cell>
          <cell r="G88">
            <v>10.44</v>
          </cell>
          <cell r="H88" t="str">
            <v>02-Aug-2019</v>
          </cell>
          <cell r="I88" t="str">
            <v>10.44% NORTHERN ARC CAPITAL LTD (02-Aug-2019)</v>
          </cell>
          <cell r="J88" t="str">
            <v>10.44% Northern Arc Capital Ltd Series A (02-Aug-2019)</v>
          </cell>
          <cell r="K88" t="str">
            <v>10.44% Northern Arc Capital Ltd Series A (02-Aug-2019) **</v>
          </cell>
        </row>
        <row r="89">
          <cell r="B89" t="str">
            <v>INE850M08044</v>
          </cell>
          <cell r="C89" t="str">
            <v>CRPN</v>
          </cell>
          <cell r="D89" t="str">
            <v xml:space="preserve">NORTHERN ARC CAPITAL LTD                        </v>
          </cell>
          <cell r="E89" t="str">
            <v>10.4361% NORTHERN ARC SERIES C (02AUG2019 PO 02A</v>
          </cell>
          <cell r="F89">
            <v>43679</v>
          </cell>
          <cell r="G89">
            <v>10.4361</v>
          </cell>
          <cell r="H89" t="str">
            <v>02-Aug-2019</v>
          </cell>
          <cell r="I89" t="str">
            <v>10.4361% NORTHERN ARC CAPITAL LTD (02-Aug-2019)</v>
          </cell>
          <cell r="J89" t="str">
            <v>10.44% Northern Arc Capital Ltd Series C (02-Aug-2019)</v>
          </cell>
          <cell r="K89" t="str">
            <v>10.44% Northern Arc Capital Ltd Series C (02-Aug-2019) **</v>
          </cell>
        </row>
        <row r="90">
          <cell r="B90" t="e">
            <v>#N/A</v>
          </cell>
          <cell r="C90" t="e">
            <v>#N/A</v>
          </cell>
          <cell r="D90" t="e">
            <v>#N/A</v>
          </cell>
          <cell r="E90" t="e">
            <v>#N/A</v>
          </cell>
          <cell r="F90">
            <v>43462</v>
          </cell>
          <cell r="G90">
            <v>8.6300000000000008</v>
          </cell>
          <cell r="H90" t="str">
            <v>28-Dec-2018</v>
          </cell>
          <cell r="I90" t="e">
            <v>#N/A</v>
          </cell>
          <cell r="J90" t="e">
            <v>#N/A</v>
          </cell>
          <cell r="K90" t="e">
            <v>#N/A</v>
          </cell>
        </row>
        <row r="91">
          <cell r="B91" t="e">
            <v>#N/A</v>
          </cell>
          <cell r="C91" t="e">
            <v>#N/A</v>
          </cell>
          <cell r="D91" t="e">
            <v>#N/A</v>
          </cell>
          <cell r="E91" t="e">
            <v>#N/A</v>
          </cell>
          <cell r="F91">
            <v>43707</v>
          </cell>
          <cell r="G91">
            <v>10.15</v>
          </cell>
          <cell r="H91" t="str">
            <v>30-Aug-2019</v>
          </cell>
          <cell r="I91" t="e">
            <v>#N/A</v>
          </cell>
          <cell r="J91" t="str">
            <v>10.15% Equitas Small Finance Bank Ltd  Series 23 (30-Aug-2019)</v>
          </cell>
          <cell r="K91" t="e">
            <v>#N/A</v>
          </cell>
        </row>
        <row r="92">
          <cell r="B92" t="str">
            <v>INE606L08158</v>
          </cell>
          <cell r="C92" t="str">
            <v>ZERO</v>
          </cell>
          <cell r="D92" t="str">
            <v xml:space="preserve">ADITYA BIRLA RETAIL LIMITED                     </v>
          </cell>
          <cell r="E92" t="str">
            <v xml:space="preserve">0% ABRL (20SEP2019)                             </v>
          </cell>
          <cell r="F92">
            <v>43728</v>
          </cell>
          <cell r="G92" t="str">
            <v>0.00</v>
          </cell>
          <cell r="H92" t="str">
            <v>20-Sep-2019</v>
          </cell>
          <cell r="I92" t="str">
            <v>0.00% ADITYA BIRLA RETAIL LIMITED (20-Sep-2019)</v>
          </cell>
          <cell r="J92" t="str">
            <v>0.00% Aditya Birla Retail Limited (20-Sep-2019)</v>
          </cell>
          <cell r="K92" t="str">
            <v>0.00% Aditya Birla Retail Limited (20-Sep-2019) **</v>
          </cell>
        </row>
        <row r="93">
          <cell r="B93" t="e">
            <v>#N/A</v>
          </cell>
          <cell r="C93" t="e">
            <v>#N/A</v>
          </cell>
          <cell r="D93" t="e">
            <v>#N/A</v>
          </cell>
          <cell r="E93" t="e">
            <v>#N/A</v>
          </cell>
          <cell r="F93">
            <v>43748</v>
          </cell>
          <cell r="G93" t="str">
            <v>9.00</v>
          </cell>
          <cell r="H93" t="str">
            <v>10-Oct-2019</v>
          </cell>
          <cell r="I93" t="e">
            <v>#N/A</v>
          </cell>
          <cell r="J93" t="e">
            <v>#N/A</v>
          </cell>
          <cell r="K93" t="e">
            <v>#N/A</v>
          </cell>
        </row>
        <row r="94">
          <cell r="B94" t="str">
            <v>INE003S07155</v>
          </cell>
          <cell r="C94" t="str">
            <v>CRPN</v>
          </cell>
          <cell r="D94" t="str">
            <v xml:space="preserve">RENEW POWER LIMITED                             </v>
          </cell>
          <cell r="E94" t="str">
            <v xml:space="preserve">10.80% RENEW (28SEP2022 P/C 27SEP2019)          </v>
          </cell>
          <cell r="F94">
            <v>44832</v>
          </cell>
          <cell r="G94" t="str">
            <v>10.30</v>
          </cell>
          <cell r="H94" t="str">
            <v>28-Sep-2022</v>
          </cell>
          <cell r="I94" t="str">
            <v>10.30% RENEW POWER LIMITED (28-Sep-2022)</v>
          </cell>
          <cell r="J94" t="str">
            <v>10.30% Renew Power Limited (28-Sep-2022)</v>
          </cell>
          <cell r="K94" t="str">
            <v>10.30% Renew Power Limited (28-Sep-2022) **</v>
          </cell>
        </row>
        <row r="95">
          <cell r="B95" t="e">
            <v>#N/A</v>
          </cell>
          <cell r="C95" t="e">
            <v>#N/A</v>
          </cell>
          <cell r="D95" t="e">
            <v>#N/A</v>
          </cell>
          <cell r="E95" t="e">
            <v>#N/A</v>
          </cell>
          <cell r="F95">
            <v>43308</v>
          </cell>
          <cell r="G95">
            <v>8.6</v>
          </cell>
          <cell r="H95" t="str">
            <v>27-Jul-2018</v>
          </cell>
          <cell r="I95" t="e">
            <v>#N/A</v>
          </cell>
          <cell r="J95" t="str">
            <v>8.60% LIC Housing Finance Ltd (27-Jul-2018)</v>
          </cell>
          <cell r="K95" t="e">
            <v>#N/A</v>
          </cell>
        </row>
        <row r="96">
          <cell r="B96" t="str">
            <v>INE139S07017</v>
          </cell>
          <cell r="C96" t="str">
            <v>CRPN</v>
          </cell>
          <cell r="D96" t="str">
            <v xml:space="preserve">RENEW SOLAR POWER PRIVATE LIMITED               </v>
          </cell>
          <cell r="E96" t="str">
            <v xml:space="preserve">11.96% RENEWSOLAR (01NOV2022 P/C 01NOV2019)     </v>
          </cell>
          <cell r="F96">
            <v>44866</v>
          </cell>
          <cell r="G96">
            <v>11.35</v>
          </cell>
          <cell r="H96" t="str">
            <v>01-Nov-2022</v>
          </cell>
          <cell r="I96" t="str">
            <v>11.35% RENEW SOLAR POWER PRIVATE LIMITED (01-Nov-2022)</v>
          </cell>
          <cell r="J96" t="str">
            <v>11.35% Renew Solar Power Private Limited (01-Nov-2022)</v>
          </cell>
          <cell r="K96" t="str">
            <v>11.35% Renew Solar Power Private Limited (01-Nov-2022) **</v>
          </cell>
        </row>
        <row r="97">
          <cell r="B97" t="str">
            <v>INE081T08108</v>
          </cell>
          <cell r="C97" t="str">
            <v>CFLT</v>
          </cell>
          <cell r="D97" t="str">
            <v xml:space="preserve">AASAN CORPORATE SOLUTIONS PVT LTD               </v>
          </cell>
          <cell r="E97" t="str">
            <v xml:space="preserve">9.60 AASAN (P/C 24MAR2017) 20DEC2019            </v>
          </cell>
          <cell r="F97">
            <v>43819</v>
          </cell>
          <cell r="G97" t="str">
            <v>10.90</v>
          </cell>
          <cell r="H97" t="str">
            <v>20-Dec-2019</v>
          </cell>
          <cell r="I97" t="str">
            <v>10.90% AASAN CORPORATE SOLUTIONS PVT LTD (20-Dec-2019)</v>
          </cell>
          <cell r="J97" t="str">
            <v>10.90% Aasan Corporate Solutions Pvt Ltd (20-Dec-2019)</v>
          </cell>
          <cell r="K97" t="str">
            <v>10.90% Aasan Corporate Solutions Pvt Ltd (20-Dec-2019) **</v>
          </cell>
        </row>
        <row r="98">
          <cell r="B98" t="str">
            <v>INE081T08090</v>
          </cell>
          <cell r="C98" t="str">
            <v>CFLT</v>
          </cell>
          <cell r="D98" t="str">
            <v xml:space="preserve">AASAN CORPORATE SOLUTIONS PVT LTD               </v>
          </cell>
          <cell r="E98" t="str">
            <v xml:space="preserve">9.60 AASAN (P/C 15MAR2017) 13DEC2019            </v>
          </cell>
          <cell r="F98">
            <v>43812</v>
          </cell>
          <cell r="G98" t="str">
            <v>10.90</v>
          </cell>
          <cell r="H98" t="str">
            <v>13-Dec-2019</v>
          </cell>
          <cell r="I98" t="str">
            <v>10.90% AASAN CORPORATE SOLUTIONS PVT LTD (13-Dec-2019)</v>
          </cell>
          <cell r="J98" t="str">
            <v>10.90% Aasan Corporate Solutions Pvt Ltd (13-Dec-2019)</v>
          </cell>
          <cell r="K98" t="str">
            <v>10.90% Aasan Corporate Solutions Pvt Ltd (13-Dec-2019) **</v>
          </cell>
        </row>
        <row r="99">
          <cell r="B99" t="str">
            <v>INE139S07025</v>
          </cell>
          <cell r="C99" t="str">
            <v>CRPN</v>
          </cell>
          <cell r="D99" t="str">
            <v xml:space="preserve">RENEW SOLAR POWER PRIVATE LIMITED               </v>
          </cell>
          <cell r="E99" t="str">
            <v xml:space="preserve">10.75% RENEWSOLAR (29NOV2019 P/C 29NOV2017)     </v>
          </cell>
          <cell r="F99">
            <v>43798</v>
          </cell>
          <cell r="G99">
            <v>10.25</v>
          </cell>
          <cell r="H99" t="str">
            <v>29-Nov-2019</v>
          </cell>
          <cell r="I99" t="str">
            <v>10.25% RENEW SOLAR POWER PRIVATE LIMITED (29-Nov-2019)</v>
          </cell>
          <cell r="J99" t="str">
            <v>10.25% Renew Solar Power Private Limited (29-Nov-2019)</v>
          </cell>
          <cell r="K99" t="str">
            <v>10.25% Renew Solar Power Private Limited (29-Nov-2019) **</v>
          </cell>
        </row>
        <row r="100">
          <cell r="B100" t="str">
            <v>INE850M07111</v>
          </cell>
          <cell r="C100" t="str">
            <v>CRPN</v>
          </cell>
          <cell r="D100" t="str">
            <v xml:space="preserve">NORTHERN ARC CAPITAL LTD                        </v>
          </cell>
          <cell r="E100" t="str">
            <v xml:space="preserve">9.6% NORTHERN ARC (27DEC2019 PO 29JUN2018)      </v>
          </cell>
          <cell r="F100">
            <v>43826</v>
          </cell>
          <cell r="G100">
            <v>9.6</v>
          </cell>
          <cell r="H100" t="str">
            <v>27-Dec-2019</v>
          </cell>
          <cell r="I100" t="str">
            <v>9.6% NORTHERN ARC CAPITAL LTD (27-Dec-2019)</v>
          </cell>
          <cell r="J100" t="str">
            <v>9.60% IFMR Capital Finance Pvt Ltd (27-Dec-2019)</v>
          </cell>
          <cell r="K100" t="str">
            <v>9.60% IFMR Capital Finance Pvt Ltd (27-Dec-2019) **</v>
          </cell>
        </row>
        <row r="101">
          <cell r="B101" t="e">
            <v>#N/A</v>
          </cell>
          <cell r="C101" t="e">
            <v>#N/A</v>
          </cell>
          <cell r="D101" t="e">
            <v>#N/A</v>
          </cell>
          <cell r="E101" t="e">
            <v>#N/A</v>
          </cell>
          <cell r="F101">
            <v>43861</v>
          </cell>
          <cell r="G101" t="str">
            <v>8.50</v>
          </cell>
          <cell r="H101" t="str">
            <v>31-Jan-2020</v>
          </cell>
          <cell r="I101" t="e">
            <v>#N/A</v>
          </cell>
          <cell r="J101" t="e">
            <v>#N/A</v>
          </cell>
          <cell r="K101" t="e">
            <v>#N/A</v>
          </cell>
        </row>
        <row r="102">
          <cell r="B102" t="str">
            <v>INE038A07266</v>
          </cell>
          <cell r="C102" t="str">
            <v>CRPN</v>
          </cell>
          <cell r="D102" t="str">
            <v xml:space="preserve">HINDALCO INDUSTRIES LTD                         </v>
          </cell>
          <cell r="E102" t="str">
            <v xml:space="preserve">9.55% HINDALCO INDUSTRIES (27JUN2022)           </v>
          </cell>
          <cell r="F102">
            <v>44739</v>
          </cell>
          <cell r="G102">
            <v>9.5500000000000007</v>
          </cell>
          <cell r="H102" t="str">
            <v>27-Jun-2022</v>
          </cell>
          <cell r="I102" t="str">
            <v>9.55% HINDALCO INDUSTRIES LTD (27-Jun-2022)</v>
          </cell>
          <cell r="J102" t="str">
            <v>9.55% Hindalco Industries Ltd (27-Jun-2022)</v>
          </cell>
          <cell r="K102" t="str">
            <v>9.55% Hindalco Industries Ltd (27-Jun-2022) **</v>
          </cell>
        </row>
        <row r="103">
          <cell r="B103" t="str">
            <v>INE285T07099</v>
          </cell>
          <cell r="C103" t="str">
            <v>CRPN</v>
          </cell>
          <cell r="D103" t="str">
            <v xml:space="preserve">BHAVNA ASSET OPERATORS PRIVATE LTD              </v>
          </cell>
          <cell r="E103" t="str">
            <v xml:space="preserve">11.90% BAOPL SERIES I (07AUG2020)               </v>
          </cell>
          <cell r="F103">
            <v>44050</v>
          </cell>
          <cell r="G103">
            <v>11.9</v>
          </cell>
          <cell r="H103" t="str">
            <v>07-Aug-2020</v>
          </cell>
          <cell r="I103" t="str">
            <v>11.9% BHAVNA ASSET OPERATORS PRIVATE LTD (07-Aug-2020)</v>
          </cell>
          <cell r="J103" t="str">
            <v>11.9% Bhavna Asset Operators Private Ltd (07-Aug-2020)</v>
          </cell>
          <cell r="K103" t="str">
            <v>11.9% Bhavna Asset Operators Private Ltd (07-Aug-2020) **</v>
          </cell>
        </row>
        <row r="104">
          <cell r="B104" t="e">
            <v>#N/A</v>
          </cell>
          <cell r="C104" t="e">
            <v>#N/A</v>
          </cell>
          <cell r="D104" t="e">
            <v>#N/A</v>
          </cell>
          <cell r="E104" t="e">
            <v>#N/A</v>
          </cell>
          <cell r="F104">
            <v>44062</v>
          </cell>
          <cell r="G104" t="str">
            <v>9.00</v>
          </cell>
          <cell r="H104" t="str">
            <v>19-Aug-2020</v>
          </cell>
          <cell r="I104" t="e">
            <v>#N/A</v>
          </cell>
          <cell r="J104" t="e">
            <v>#N/A</v>
          </cell>
          <cell r="K104" t="e">
            <v>#N/A</v>
          </cell>
        </row>
        <row r="105">
          <cell r="B105" t="e">
            <v>#N/A</v>
          </cell>
          <cell r="C105" t="e">
            <v>#N/A</v>
          </cell>
          <cell r="D105" t="e">
            <v>#N/A</v>
          </cell>
          <cell r="E105" t="e">
            <v>#N/A</v>
          </cell>
          <cell r="F105">
            <v>43707</v>
          </cell>
          <cell r="G105">
            <v>10.15</v>
          </cell>
          <cell r="H105" t="str">
            <v>30-Aug-2019</v>
          </cell>
          <cell r="I105" t="e">
            <v>#N/A</v>
          </cell>
          <cell r="J105" t="str">
            <v>10.15% Equitas Small Finance Bank Ltd Series 24 (30-Aug-2019)</v>
          </cell>
          <cell r="K105" t="e">
            <v>#N/A</v>
          </cell>
        </row>
        <row r="106">
          <cell r="B106" t="e">
            <v>#N/A</v>
          </cell>
          <cell r="C106" t="e">
            <v>#N/A</v>
          </cell>
          <cell r="D106" t="e">
            <v>#N/A</v>
          </cell>
          <cell r="E106" t="e">
            <v>#N/A</v>
          </cell>
          <cell r="F106">
            <v>44676</v>
          </cell>
          <cell r="G106">
            <v>9.5500000000000007</v>
          </cell>
          <cell r="H106" t="str">
            <v>25-Apr-2022</v>
          </cell>
          <cell r="I106" t="e">
            <v>#N/A</v>
          </cell>
          <cell r="J106" t="e">
            <v>#N/A</v>
          </cell>
          <cell r="K106" t="e">
            <v>#N/A</v>
          </cell>
        </row>
        <row r="107">
          <cell r="B107" t="str">
            <v>INE316W07013</v>
          </cell>
          <cell r="C107" t="str">
            <v>ZERO</v>
          </cell>
          <cell r="D107" t="str">
            <v xml:space="preserve">HERO SOLAR ENERGY PRIVATE LIMITED               </v>
          </cell>
          <cell r="E107" t="str">
            <v xml:space="preserve">0% HEROSOLAR (21JUN2022 P/C 20DEC2019 20JUN2020 </v>
          </cell>
          <cell r="F107">
            <v>44733</v>
          </cell>
          <cell r="G107" t="str">
            <v>0.00</v>
          </cell>
          <cell r="H107" t="str">
            <v>21-Jun-2022</v>
          </cell>
          <cell r="I107" t="str">
            <v>0.00% HERO SOLAR ENERGY PRIVATE LIMITED (21-Jun-2022)</v>
          </cell>
          <cell r="J107" t="str">
            <v>0.00% Hero Solar Energy Private Limited (21-Jun-2022)</v>
          </cell>
          <cell r="K107" t="str">
            <v>0.00% Hero Solar Energy Private Limited (21-Jun-2022) **</v>
          </cell>
        </row>
        <row r="108">
          <cell r="B108" t="str">
            <v>INE918T07020</v>
          </cell>
          <cell r="C108" t="str">
            <v>ZERO</v>
          </cell>
          <cell r="D108" t="str">
            <v xml:space="preserve">HERO WIND ENERGY PVT LTD                        </v>
          </cell>
          <cell r="E108" t="str">
            <v xml:space="preserve">0% HEROWIND (08FEB2022 P/C 07FEB2020)           </v>
          </cell>
          <cell r="F108">
            <v>44600</v>
          </cell>
          <cell r="G108" t="str">
            <v>0.00</v>
          </cell>
          <cell r="H108" t="str">
            <v>08-Feb-2022</v>
          </cell>
          <cell r="I108" t="str">
            <v>0.00% HERO WIND ENERGY PVT LTD (08-Feb-2022)</v>
          </cell>
          <cell r="J108" t="str">
            <v>0.00% Hero Wind Energy Pvt Ltd (08-Feb-2022)</v>
          </cell>
          <cell r="K108" t="str">
            <v>0.00% Hero Wind Energy Pvt Ltd (08-Feb-2022) **</v>
          </cell>
        </row>
        <row r="109">
          <cell r="B109" t="e">
            <v>#N/A</v>
          </cell>
          <cell r="C109" t="e">
            <v>#N/A</v>
          </cell>
          <cell r="D109" t="e">
            <v>#N/A</v>
          </cell>
          <cell r="E109" t="e">
            <v>#N/A</v>
          </cell>
          <cell r="F109">
            <v>43441</v>
          </cell>
          <cell r="G109" t="str">
            <v>0.00</v>
          </cell>
          <cell r="H109" t="str">
            <v>07-Dec-2018</v>
          </cell>
          <cell r="I109" t="e">
            <v>#N/A</v>
          </cell>
          <cell r="J109" t="str">
            <v>0.00% JSW Techno Projects Management Ltd (07-Dec-2018)</v>
          </cell>
          <cell r="K109" t="e">
            <v>#N/A</v>
          </cell>
        </row>
        <row r="110">
          <cell r="B110" t="str">
            <v>INE918T07038</v>
          </cell>
          <cell r="C110" t="str">
            <v>ZERO</v>
          </cell>
          <cell r="D110" t="str">
            <v xml:space="preserve">HERO WIND ENERGY PVT LTD                        </v>
          </cell>
          <cell r="E110" t="str">
            <v>0% HEROWIND (21JUN2022 P/C 20DEC2019 20JUN2020 2</v>
          </cell>
          <cell r="F110">
            <v>44733</v>
          </cell>
          <cell r="G110" t="str">
            <v>0.00</v>
          </cell>
          <cell r="H110" t="str">
            <v>21-Jun-2022</v>
          </cell>
          <cell r="I110" t="str">
            <v>0.00% HERO WIND ENERGY PVT LTD (21-Jun-2022)</v>
          </cell>
          <cell r="J110" t="str">
            <v>0.00% Hero Wind Energy Pvt Ltd (21-Jun-2022)</v>
          </cell>
          <cell r="K110" t="str">
            <v>0.00% Hero Wind Energy Pvt Ltd (21-Jun-2022) **</v>
          </cell>
        </row>
        <row r="111">
          <cell r="B111" t="str">
            <v>INE918T07012</v>
          </cell>
          <cell r="C111" t="str">
            <v>ZERO</v>
          </cell>
          <cell r="D111" t="str">
            <v xml:space="preserve">HERO WIND ENERGY PVT LTD                        </v>
          </cell>
          <cell r="E111" t="str">
            <v xml:space="preserve">0% HEROWIND (08APR2019)                         </v>
          </cell>
          <cell r="F111">
            <v>43563</v>
          </cell>
          <cell r="G111" t="str">
            <v>0.00</v>
          </cell>
          <cell r="H111" t="str">
            <v>08-Apr-2019</v>
          </cell>
          <cell r="I111" t="str">
            <v>0.00% HERO WIND ENERGY PVT LTD (08-Apr-2019)</v>
          </cell>
          <cell r="J111" t="str">
            <v>0.00% Hero Wind Energy Pvt Ltd (08-Apr-2019)</v>
          </cell>
          <cell r="K111" t="str">
            <v>0.00% Hero Wind Energy Pvt Ltd (08-Apr-2019) **</v>
          </cell>
        </row>
        <row r="112">
          <cell r="B112" t="str">
            <v>INE606L08166</v>
          </cell>
          <cell r="C112" t="str">
            <v>ZERO</v>
          </cell>
          <cell r="D112" t="str">
            <v xml:space="preserve">ADITYA BIRLA RETAIL LIMITED                     </v>
          </cell>
          <cell r="E112" t="str">
            <v xml:space="preserve">0% ABRL (24JUN2020)                             </v>
          </cell>
          <cell r="F112">
            <v>44006</v>
          </cell>
          <cell r="G112" t="str">
            <v>0.00</v>
          </cell>
          <cell r="H112" t="str">
            <v>24-Jun-2020</v>
          </cell>
          <cell r="I112" t="str">
            <v>0.00% ADITYA BIRLA RETAIL LIMITED (24-Jun-2020)</v>
          </cell>
          <cell r="J112" t="str">
            <v>0.00% Aditya Birla Retail Limited (24-Jun-2020)</v>
          </cell>
          <cell r="K112" t="str">
            <v>0.00% Aditya Birla Retail Limited (24-Jun-2020) **</v>
          </cell>
        </row>
        <row r="113">
          <cell r="B113" t="str">
            <v>INE567W07011</v>
          </cell>
          <cell r="C113" t="str">
            <v>CRPN</v>
          </cell>
          <cell r="D113" t="str">
            <v xml:space="preserve">GREENKO SOLAR ENERGY PRIVATE LIMITED            </v>
          </cell>
          <cell r="E113" t="str">
            <v xml:space="preserve">13.15% GREENKO SOLAR 18MAY2020 (CO 13FEB2020)   </v>
          </cell>
          <cell r="F113">
            <v>43969</v>
          </cell>
          <cell r="G113">
            <v>13.15</v>
          </cell>
          <cell r="H113" t="str">
            <v>18-May-2020</v>
          </cell>
          <cell r="I113" t="str">
            <v>13.15% GREENKO SOLAR ENERGY PRIVATE LIMITED (18-May-2020)</v>
          </cell>
          <cell r="J113" t="str">
            <v>13.15% Greenko Solar Energy Private Limited (18-May-2020)</v>
          </cell>
          <cell r="K113" t="str">
            <v>13.15% Greenko Solar Energy Private Limited (18-May-2020) **</v>
          </cell>
        </row>
        <row r="114">
          <cell r="B114" t="str">
            <v>INE528G08352</v>
          </cell>
          <cell r="C114" t="str">
            <v>PERP</v>
          </cell>
          <cell r="D114" t="str">
            <v xml:space="preserve">YES BANK LTD                                    </v>
          </cell>
          <cell r="E114" t="str">
            <v xml:space="preserve">9.50% YES BANK PERPERTUAL (CO 23DEC2021)        </v>
          </cell>
          <cell r="F114">
            <v>44553</v>
          </cell>
          <cell r="G114" t="str">
            <v>9.50</v>
          </cell>
          <cell r="H114" t="str">
            <v>23-Dec-2021</v>
          </cell>
          <cell r="I114" t="str">
            <v>9.50% YES BANK LTD (23-Dec-2021)</v>
          </cell>
          <cell r="J114" t="str">
            <v>9.50% Yes Bank Ltd (23-12-2021)</v>
          </cell>
          <cell r="K114" t="str">
            <v>9.50% Yes Bank Ltd (23-12-2021) **</v>
          </cell>
        </row>
        <row r="115">
          <cell r="B115" t="str">
            <v>INE906B07FE6</v>
          </cell>
          <cell r="C115" t="str">
            <v>CRPN</v>
          </cell>
          <cell r="D115" t="str">
            <v xml:space="preserve">NATIONAL HIGHWAYS AUTHORITY OF INDIA            </v>
          </cell>
          <cell r="E115" t="str">
            <v xml:space="preserve">7.17% NHAI (23DEC2021)                          </v>
          </cell>
          <cell r="F115">
            <v>44553</v>
          </cell>
          <cell r="G115">
            <v>7.17</v>
          </cell>
          <cell r="H115" t="str">
            <v>23-Dec-2021</v>
          </cell>
          <cell r="I115" t="str">
            <v>7.17% NATIONAL HIGHWAYS AUTHORITY OF INDIA (23-Dec-2021)</v>
          </cell>
          <cell r="J115" t="str">
            <v>7.17% National Highways Authority Of India (23-Dec-2021)</v>
          </cell>
          <cell r="K115" t="str">
            <v>7.17% National Highways Authority Of India (23-Dec-2021)</v>
          </cell>
        </row>
        <row r="116">
          <cell r="B116" t="str">
            <v>INE081A08207</v>
          </cell>
          <cell r="C116" t="str">
            <v>CRPN</v>
          </cell>
          <cell r="D116" t="str">
            <v xml:space="preserve">TATA STEEL LTD                                  </v>
          </cell>
          <cell r="E116" t="str">
            <v xml:space="preserve">9.15%  TATA STEEL (25JAN2021)                   </v>
          </cell>
          <cell r="F116">
            <v>44220</v>
          </cell>
          <cell r="G116" t="str">
            <v>9.15</v>
          </cell>
          <cell r="H116" t="str">
            <v>24-Jan-2021</v>
          </cell>
          <cell r="I116" t="str">
            <v>9.15% TATA STEEL LTD (24-Jan-2021)</v>
          </cell>
          <cell r="J116" t="str">
            <v>9.15% Tata Steel Ltd (24-Jan-2021)</v>
          </cell>
          <cell r="K116" t="str">
            <v>9.15% Tata Steel Ltd (24-Jan-2021) **</v>
          </cell>
        </row>
        <row r="117">
          <cell r="B117" t="str">
            <v>INE053F07942</v>
          </cell>
          <cell r="C117" t="str">
            <v>CRPN</v>
          </cell>
          <cell r="D117" t="str">
            <v xml:space="preserve">INDIAN RAILWAY FINANCE CORP LTD                 </v>
          </cell>
          <cell r="E117" t="str">
            <v xml:space="preserve">6.70% IRFC (24NOV2021)                          </v>
          </cell>
          <cell r="F117">
            <v>44524</v>
          </cell>
          <cell r="G117" t="str">
            <v>6.70</v>
          </cell>
          <cell r="H117" t="str">
            <v>24-Nov-2021</v>
          </cell>
          <cell r="I117" t="str">
            <v>6.70% INDIAN RAILWAY FINANCE CORP LTD (24-Nov-2021)</v>
          </cell>
          <cell r="J117" t="str">
            <v>6.70% Indian Railway Finance Corp Ltd (24-Nov-2021)</v>
          </cell>
          <cell r="K117" t="str">
            <v>6.70% Indian Railway Finance Corp Ltd (24-Nov-2021) **</v>
          </cell>
        </row>
        <row r="118">
          <cell r="B118" t="str">
            <v>INE311S08150</v>
          </cell>
          <cell r="C118" t="str">
            <v>CFLT</v>
          </cell>
          <cell r="D118" t="str">
            <v xml:space="preserve">MA MULTI-TRADE PVT LTD                          </v>
          </cell>
          <cell r="E118" t="str">
            <v>9.80% MA MULTI SERIES B2 17FEB2020 (P/C 16FEB201</v>
          </cell>
          <cell r="F118">
            <v>43878</v>
          </cell>
          <cell r="G118" t="str">
            <v>9.80</v>
          </cell>
          <cell r="H118" t="str">
            <v>17-Feb-2020</v>
          </cell>
          <cell r="I118" t="str">
            <v>9.80% MA MULTI-TRADE PVT LTD (17-Feb-2020)</v>
          </cell>
          <cell r="J118" t="str">
            <v>9.80% Ma Multi-Trade Pvt Ltd  Series B2 (17-Feb-2020)</v>
          </cell>
          <cell r="K118" t="str">
            <v>9.80% Ma Multi-Trade Pvt Ltd  Series B2 (17-Feb-2020) **</v>
          </cell>
        </row>
        <row r="119">
          <cell r="B119" t="str">
            <v>INE311S08143</v>
          </cell>
          <cell r="C119" t="str">
            <v>CRPN</v>
          </cell>
          <cell r="D119" t="str">
            <v xml:space="preserve">MA MULTI-TRADE PVT LTD                          </v>
          </cell>
          <cell r="E119" t="str">
            <v>9.8% MA MULTI SERIES B1 17FEB2020 (P/C 15FEB2019</v>
          </cell>
          <cell r="F119">
            <v>43878</v>
          </cell>
          <cell r="G119" t="str">
            <v>9.80</v>
          </cell>
          <cell r="H119" t="str">
            <v>17-Feb-2020</v>
          </cell>
          <cell r="I119" t="str">
            <v>9.80% MA MULTI-TRADE PVT LTD (17-Feb-2020)</v>
          </cell>
          <cell r="J119" t="str">
            <v>9.80% Ma Multi-Trade Pvt Ltd Series B1 (17-Feb-2020)</v>
          </cell>
          <cell r="K119" t="str">
            <v>9.80% Ma Multi-Trade Pvt Ltd Series B1 (17-Feb-2020) **</v>
          </cell>
        </row>
        <row r="120">
          <cell r="B120" t="str">
            <v>INE529N07010</v>
          </cell>
          <cell r="C120" t="str">
            <v>CRPN</v>
          </cell>
          <cell r="D120" t="str">
            <v xml:space="preserve">GREENKO WIND PROJECTS PVT LTD                   </v>
          </cell>
          <cell r="E120" t="str">
            <v xml:space="preserve">12.25% GREENKO WIND (13DEC2019)                 </v>
          </cell>
          <cell r="F120">
            <v>43813</v>
          </cell>
          <cell r="G120" t="str">
            <v>12.25</v>
          </cell>
          <cell r="H120" t="str">
            <v>14-Dec-2019</v>
          </cell>
          <cell r="I120" t="str">
            <v>12.25% GREENKO WIND PROJECTS PVT LTD (14-Dec-2019)</v>
          </cell>
          <cell r="J120" t="str">
            <v>12.25% Greenko Wind Projects Pvt Ltd (14-Dec-2019)</v>
          </cell>
          <cell r="K120" t="str">
            <v>12.25% Greenko Wind Projects Pvt Ltd (14-Dec-2019) **</v>
          </cell>
        </row>
        <row r="121">
          <cell r="B121" t="e">
            <v>#N/A</v>
          </cell>
          <cell r="C121" t="e">
            <v>#N/A</v>
          </cell>
          <cell r="D121" t="str">
            <v>NATIONAL BANK FOR AGRICULTURE AND RURAL DEVELOPMENT</v>
          </cell>
          <cell r="E121" t="e">
            <v>#N/A</v>
          </cell>
          <cell r="F121">
            <v>43913</v>
          </cell>
          <cell r="G121" t="str">
            <v>7.18</v>
          </cell>
          <cell r="H121" t="str">
            <v>23-Mar-2020</v>
          </cell>
          <cell r="I121" t="str">
            <v>7.18% NATIONAL BANK FOR AGRICULTURE AND RURAL DEVELOPMENT (23-Mar-2020)</v>
          </cell>
          <cell r="J121" t="str">
            <v>7.18% National Bank For Agriculture And Rural Development (23-Mar-2020)</v>
          </cell>
          <cell r="K121" t="e">
            <v>#N/A</v>
          </cell>
        </row>
        <row r="122">
          <cell r="B122" t="str">
            <v>INE680R07012</v>
          </cell>
          <cell r="C122" t="str">
            <v>CFLT</v>
          </cell>
          <cell r="D122" t="str">
            <v xml:space="preserve">PIRAMAL REALTY PRIVATE LIMITED                  </v>
          </cell>
          <cell r="E122" t="str">
            <v>9.60 PIRAMAL REALTY SERIES I 13MAR2020 (P/C RATE</v>
          </cell>
          <cell r="F122">
            <v>43903</v>
          </cell>
          <cell r="G122" t="str">
            <v>10.90</v>
          </cell>
          <cell r="H122" t="str">
            <v>13-Mar-2020</v>
          </cell>
          <cell r="I122" t="str">
            <v>10.90% PIRAMAL REALTY PRIVATE LIMITED (13-Mar-2020)</v>
          </cell>
          <cell r="J122" t="str">
            <v>10.90% Piramal Realty Private Limited (13-Mar-2020)</v>
          </cell>
          <cell r="K122" t="str">
            <v>10.90% Piramal Realty Private Limited (13-Mar-2020) **</v>
          </cell>
        </row>
        <row r="123">
          <cell r="B123" t="str">
            <v>INE296A07ON7</v>
          </cell>
          <cell r="C123" t="str">
            <v>CRPN</v>
          </cell>
          <cell r="D123" t="str">
            <v xml:space="preserve">BAJAJ FINANCE LTD                               </v>
          </cell>
          <cell r="E123" t="str">
            <v xml:space="preserve">7.8535% BAJAJ FINANCE (07APR2020)               </v>
          </cell>
          <cell r="F123">
            <v>43928</v>
          </cell>
          <cell r="G123" t="str">
            <v>7.85</v>
          </cell>
          <cell r="H123" t="str">
            <v>07-Apr-2020</v>
          </cell>
          <cell r="I123" t="str">
            <v>7.85% BAJAJ FINANCE LTD (07-Apr-2020)</v>
          </cell>
          <cell r="J123" t="str">
            <v>7.85% Bajaj Finance Ltd (07-Apr-2020)</v>
          </cell>
          <cell r="K123" t="str">
            <v>7.85% Bajaj Finance Ltd (07-Apr-2020) **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>
            <v>43707</v>
          </cell>
          <cell r="G124" t="str">
            <v>10.15</v>
          </cell>
          <cell r="H124" t="str">
            <v>30-Aug-2019</v>
          </cell>
          <cell r="I124" t="e">
            <v>#N/A</v>
          </cell>
          <cell r="J124" t="str">
            <v>10.15% Equitas Small Finance Bank Ltd Series 22 (30-Aug-2019)</v>
          </cell>
          <cell r="K124" t="e">
            <v>#N/A</v>
          </cell>
        </row>
        <row r="125">
          <cell r="B125" t="str">
            <v>INE567W07029</v>
          </cell>
          <cell r="C125" t="str">
            <v>CRPN</v>
          </cell>
          <cell r="D125" t="str">
            <v xml:space="preserve">GREENKO SOLAR ENERGY PRIVATE LIMITED            </v>
          </cell>
          <cell r="E125" t="str">
            <v>13.15% GREENKO SOLAR 15JUN2020 (CO 14MAR18 14SEP</v>
          </cell>
          <cell r="F125">
            <v>43997</v>
          </cell>
          <cell r="G125" t="str">
            <v>13.15</v>
          </cell>
          <cell r="H125" t="str">
            <v>15-Jun-2020</v>
          </cell>
          <cell r="I125" t="str">
            <v>13.15% GREENKO SOLAR ENERGY PRIVATE LIMITED (15-Jun-2020)</v>
          </cell>
          <cell r="J125" t="str">
            <v>13.15% Greenko Solar Energy Private Limited (15-Jun-2020)</v>
          </cell>
          <cell r="K125" t="str">
            <v>13.15% Greenko Solar Energy Private Limited (15-Jun-2020) **</v>
          </cell>
        </row>
        <row r="126">
          <cell r="B126" t="str">
            <v>INE001A07QF2</v>
          </cell>
          <cell r="C126" t="str">
            <v>CRPN</v>
          </cell>
          <cell r="D126" t="str">
            <v xml:space="preserve">HOUSING DEVELOPMENT FINANCE CORP LTD            </v>
          </cell>
          <cell r="E126" t="str">
            <v xml:space="preserve">7.78% HDFC (24MAR2020)                          </v>
          </cell>
          <cell r="F126">
            <v>43914</v>
          </cell>
          <cell r="G126" t="str">
            <v>7.78</v>
          </cell>
          <cell r="H126" t="str">
            <v>24-Mar-2020</v>
          </cell>
          <cell r="I126" t="str">
            <v>7.78% HOUSING DEVELOPMENT FINANCE CORP LTD (24-Mar-2020)</v>
          </cell>
          <cell r="J126" t="str">
            <v>7.78% Housing Development Finance Corp Ltd (24-Mar-2020)</v>
          </cell>
          <cell r="K126" t="str">
            <v>7.78% Housing Development Finance Corp Ltd (24-Mar-2020) **</v>
          </cell>
        </row>
        <row r="127">
          <cell r="B127" t="str">
            <v>INE053F07959</v>
          </cell>
          <cell r="C127" t="str">
            <v>CRPN</v>
          </cell>
          <cell r="D127" t="str">
            <v xml:space="preserve">INDIAN RAILWAY FINANCE CORP LTD                 </v>
          </cell>
          <cell r="E127" t="str">
            <v xml:space="preserve">6.73% IRFC (23MAR2020)                          </v>
          </cell>
          <cell r="F127">
            <v>43913</v>
          </cell>
          <cell r="G127" t="str">
            <v>6.73</v>
          </cell>
          <cell r="H127" t="str">
            <v>23-Mar-2020</v>
          </cell>
          <cell r="I127" t="str">
            <v>6.73% INDIAN RAILWAY FINANCE CORP LTD (23-Mar-2020)</v>
          </cell>
          <cell r="J127" t="str">
            <v>6.73% Indian Railway Finance Corp Ltd (23-Mar-2020)</v>
          </cell>
          <cell r="K127" t="str">
            <v>6.73% Indian Railway Finance Corp Ltd (23-Mar-2020) **</v>
          </cell>
        </row>
        <row r="128">
          <cell r="B128" t="str">
            <v>INE916DA7MX1</v>
          </cell>
          <cell r="C128" t="str">
            <v>CRPN</v>
          </cell>
          <cell r="D128" t="str">
            <v xml:space="preserve">KOTAK MAHINDRA PRIME LTD                        </v>
          </cell>
          <cell r="E128" t="str">
            <v xml:space="preserve">7.8526% KMP (07APR2020)                         </v>
          </cell>
          <cell r="F128">
            <v>43928</v>
          </cell>
          <cell r="G128" t="str">
            <v>7.85</v>
          </cell>
          <cell r="H128" t="str">
            <v>07-Apr-2020</v>
          </cell>
          <cell r="I128" t="str">
            <v>7.85% KOTAK MAHINDRA PRIME LTD (07-Apr-2020)</v>
          </cell>
          <cell r="J128" t="str">
            <v>7.85% Kotak Mahindra Prime Ltd (07-Apr-2020)</v>
          </cell>
          <cell r="K128" t="str">
            <v>7.85% Kotak Mahindra Prime Ltd (07-Apr-2020) **</v>
          </cell>
        </row>
        <row r="129">
          <cell r="B129" t="str">
            <v>INE115A07LK1</v>
          </cell>
          <cell r="C129" t="str">
            <v>CRPN</v>
          </cell>
          <cell r="D129" t="str">
            <v xml:space="preserve">LIC HOUSING FINANCE LTD                         </v>
          </cell>
          <cell r="E129" t="str">
            <v xml:space="preserve">7.80% LIC HOUSING FINANCE (19MAR2020)           </v>
          </cell>
          <cell r="F129">
            <v>43909</v>
          </cell>
          <cell r="G129" t="str">
            <v>7.80</v>
          </cell>
          <cell r="H129" t="str">
            <v>19-Mar-2020</v>
          </cell>
          <cell r="I129" t="str">
            <v>7.80% LIC HOUSING FINANCE LTD (19-Mar-2020)</v>
          </cell>
          <cell r="J129" t="str">
            <v>7.80% LIC Housing Finance Ltd (19-Mar-2020)</v>
          </cell>
          <cell r="K129" t="str">
            <v>7.80% LIC Housing Finance Ltd (19-Mar-2020) **</v>
          </cell>
        </row>
        <row r="130">
          <cell r="B130" t="str">
            <v>INE261F08477</v>
          </cell>
          <cell r="C130" t="str">
            <v>CRPN</v>
          </cell>
          <cell r="D130" t="str">
            <v>NATIONAL BANK FOR AGRICULTURE AND RURAL DEVELOPMENT</v>
          </cell>
          <cell r="E130" t="str">
            <v xml:space="preserve">8.15% NABARD (04MAR2020 PO 04MAY2018)           </v>
          </cell>
          <cell r="F130">
            <v>43894</v>
          </cell>
          <cell r="G130" t="str">
            <v>8.15</v>
          </cell>
          <cell r="H130" t="str">
            <v>04-Mar-2020</v>
          </cell>
          <cell r="I130" t="str">
            <v>8.15% NATIONAL BANK FOR AGRICULTURE AND RURAL DEVELOPMENT (04-Mar-2020)</v>
          </cell>
          <cell r="J130" t="str">
            <v>8.15% National Bank For Agriculture And Rural Development (04-Mar-2020)</v>
          </cell>
          <cell r="K130" t="str">
            <v>8.15% National Bank For Agriculture And Rural Development (04-Mar-2020) **</v>
          </cell>
        </row>
        <row r="131">
          <cell r="B131" t="str">
            <v>INE733E07CF2</v>
          </cell>
          <cell r="C131" t="str">
            <v>CRPN</v>
          </cell>
          <cell r="D131" t="str">
            <v xml:space="preserve">NTPC LTD                                        </v>
          </cell>
          <cell r="E131" t="str">
            <v xml:space="preserve">8.78% NTPC (09MR2020)                           </v>
          </cell>
          <cell r="F131">
            <v>43899</v>
          </cell>
          <cell r="G131" t="str">
            <v>8.78</v>
          </cell>
          <cell r="H131" t="str">
            <v>09-Mar-2020</v>
          </cell>
          <cell r="I131" t="str">
            <v>8.78% NTPC LTD (09-Mar-2020)</v>
          </cell>
          <cell r="J131" t="str">
            <v>8.78% NTPC Ltd (09-Mar-2020)</v>
          </cell>
          <cell r="K131" t="str">
            <v>8.78% NTPC Ltd (09-Mar-2020) **</v>
          </cell>
        </row>
        <row r="132">
          <cell r="B132" t="str">
            <v>INE134E08GX5</v>
          </cell>
          <cell r="C132" t="str">
            <v>CRPN</v>
          </cell>
          <cell r="D132" t="str">
            <v xml:space="preserve">POWER FINANCE CORP LTD                          </v>
          </cell>
          <cell r="E132" t="str">
            <v xml:space="preserve">8.36% PFC (26FEB2020)                           </v>
          </cell>
          <cell r="F132">
            <v>43887</v>
          </cell>
          <cell r="G132" t="str">
            <v>8.36</v>
          </cell>
          <cell r="H132" t="str">
            <v>26-Feb-2020</v>
          </cell>
          <cell r="I132" t="str">
            <v>8.36% POWER FINANCE CORP LTD (26-Feb-2020)</v>
          </cell>
          <cell r="J132" t="str">
            <v>8.36% Power Finance Corp Ltd (26-Feb-2020)</v>
          </cell>
          <cell r="K132" t="str">
            <v>8.36% Power Finance Corp Ltd (26-Feb-2020) **</v>
          </cell>
        </row>
        <row r="133">
          <cell r="B133" t="str">
            <v>INE752E07MI5</v>
          </cell>
          <cell r="C133" t="str">
            <v>CRPN</v>
          </cell>
          <cell r="D133" t="str">
            <v xml:space="preserve">POWER GRID CORP OF INDIA LTD                    </v>
          </cell>
          <cell r="E133" t="str">
            <v xml:space="preserve">8.15% PGC (09MAR2020)                           </v>
          </cell>
          <cell r="F133">
            <v>43899</v>
          </cell>
          <cell r="G133" t="str">
            <v>8.15</v>
          </cell>
          <cell r="H133" t="str">
            <v>09-Mar-2020</v>
          </cell>
          <cell r="I133" t="str">
            <v>8.15% POWER GRID CORP OF INDIA LTD (09-Mar-2020)</v>
          </cell>
          <cell r="J133" t="str">
            <v>8.15% Power Grid Corp Of India Ltd (09-Mar-2020)</v>
          </cell>
          <cell r="K133" t="str">
            <v>8.15% Power Grid Corp Of India Ltd (09-Mar-2020) **</v>
          </cell>
        </row>
        <row r="134">
          <cell r="B134" t="str">
            <v>INE020B08823</v>
          </cell>
          <cell r="C134" t="str">
            <v>CRPN</v>
          </cell>
          <cell r="D134" t="str">
            <v xml:space="preserve">RURAL ELECTRIFICATION CORP LTD                  </v>
          </cell>
          <cell r="E134" t="str">
            <v xml:space="preserve">8.87% REC (08MAR2020)                           </v>
          </cell>
          <cell r="F134">
            <v>43898</v>
          </cell>
          <cell r="G134" t="str">
            <v>8.87</v>
          </cell>
          <cell r="H134" t="str">
            <v>08-Mar-2020</v>
          </cell>
          <cell r="I134" t="str">
            <v>8.87% RURAL ELECTRIFICATION CORP LTD (08-Mar-2020)</v>
          </cell>
          <cell r="J134" t="str">
            <v>8.87% Rural Electrification Corp Ltd (08-Mar-2020)</v>
          </cell>
          <cell r="K134" t="str">
            <v>8.87% Rural Electrification Corp Ltd (08-Mar-2020) **</v>
          </cell>
        </row>
        <row r="135">
          <cell r="B135" t="str">
            <v>INE895D08766</v>
          </cell>
          <cell r="C135" t="str">
            <v>CRPN</v>
          </cell>
          <cell r="D135" t="str">
            <v xml:space="preserve">TATA SONS PVT LTD                               </v>
          </cell>
          <cell r="E135" t="str">
            <v xml:space="preserve">7.90% TATA SONS (06MAR2020)                     </v>
          </cell>
          <cell r="F135">
            <v>43896</v>
          </cell>
          <cell r="G135" t="str">
            <v>7.90</v>
          </cell>
          <cell r="H135" t="str">
            <v>06-Mar-2020</v>
          </cell>
          <cell r="I135" t="str">
            <v>7.90% TATA SONS PVT LTD (06-Mar-2020)</v>
          </cell>
          <cell r="J135" t="str">
            <v>7.90% Tata Sons Pvt Ltd (06-Mar-2020)</v>
          </cell>
          <cell r="K135" t="str">
            <v>7.90% Tata Sons Pvt Ltd (06-Mar-2020) **</v>
          </cell>
        </row>
        <row r="136">
          <cell r="B136" t="str">
            <v>INE081T07027</v>
          </cell>
          <cell r="C136" t="str">
            <v>CFLT</v>
          </cell>
          <cell r="D136" t="str">
            <v xml:space="preserve">AASAN CORPORATE SOLUTIONS PVT LTD               </v>
          </cell>
          <cell r="E136" t="str">
            <v>9.60 AASAN SERIES II 13MAR2020 (P/C RATE REST EV</v>
          </cell>
          <cell r="F136">
            <v>43903</v>
          </cell>
          <cell r="G136" t="str">
            <v>10.90</v>
          </cell>
          <cell r="H136" t="str">
            <v>13-Mar-2020</v>
          </cell>
          <cell r="I136" t="str">
            <v>10.90% AASAN CORPORATE SOLUTIONS PVT LTD (13-Mar-2020)</v>
          </cell>
          <cell r="J136" t="str">
            <v>10.90% Aasan Corporate Solutions Pvt Ltd (13-Mar-2020)</v>
          </cell>
          <cell r="K136" t="str">
            <v>10.90% Aasan Corporate Solutions Pvt Ltd (13-Mar-2020) **</v>
          </cell>
        </row>
        <row r="137">
          <cell r="B137" t="str">
            <v>INE270O08025</v>
          </cell>
          <cell r="C137" t="str">
            <v>ZERO</v>
          </cell>
          <cell r="D137" t="str">
            <v xml:space="preserve">RKN RETAIL PVT LTD                              </v>
          </cell>
          <cell r="E137" t="str">
            <v xml:space="preserve">0% RKN RETAIL TRANCHE 1 (30APR2020)             </v>
          </cell>
          <cell r="F137">
            <v>43951</v>
          </cell>
          <cell r="G137" t="str">
            <v>0.00</v>
          </cell>
          <cell r="H137" t="str">
            <v>30-Apr-2020</v>
          </cell>
          <cell r="I137" t="str">
            <v>0.00% RKN RETAIL PVT LTD (30-Apr-2020)</v>
          </cell>
          <cell r="J137" t="str">
            <v>0.00% RKN Retail Pvt Ltd Tranche 1 (30-Apr-2020)</v>
          </cell>
          <cell r="K137" t="str">
            <v>0.00% RKN Retail Pvt Ltd Tranche 1 (30-Apr-2020) **</v>
          </cell>
        </row>
        <row r="138">
          <cell r="B138" t="str">
            <v>INE458U07033</v>
          </cell>
          <cell r="C138" t="str">
            <v>ZERO</v>
          </cell>
          <cell r="D138" t="str">
            <v xml:space="preserve">WADHAWAN GLOBAL CAPITAL PVT LTD                 </v>
          </cell>
          <cell r="E138" t="str">
            <v xml:space="preserve">0% WGC 02AUG2022  (CO 04APR2022)                </v>
          </cell>
          <cell r="F138">
            <v>44775</v>
          </cell>
          <cell r="G138" t="str">
            <v>0.00</v>
          </cell>
          <cell r="H138" t="str">
            <v>02-Aug-2022</v>
          </cell>
          <cell r="I138" t="str">
            <v>0.00% WADHAWAN GLOBAL CAPITAL PVT LTD (02-Aug-2022)</v>
          </cell>
          <cell r="J138" t="str">
            <v>0.00% Wadhawan Global Capital Pvt Ltd (02-Aug-2022)</v>
          </cell>
          <cell r="K138" t="str">
            <v>0.00% Wadhawan Global Capital Pvt Ltd (02-Aug-2022) **</v>
          </cell>
        </row>
        <row r="139">
          <cell r="B139" t="str">
            <v>INE458U07025</v>
          </cell>
          <cell r="C139" t="str">
            <v>ZERO</v>
          </cell>
          <cell r="D139" t="str">
            <v xml:space="preserve">WADHAWAN GLOBAL CAPITAL PVT LTD                 </v>
          </cell>
          <cell r="E139" t="str">
            <v xml:space="preserve">0% WGC 31JUL2020 (CO 02APR2020)                 </v>
          </cell>
          <cell r="F139">
            <v>44043</v>
          </cell>
          <cell r="G139" t="str">
            <v>0.00</v>
          </cell>
          <cell r="H139" t="str">
            <v>31-Jul-2020</v>
          </cell>
          <cell r="I139" t="str">
            <v>0.00% WADHAWAN GLOBAL CAPITAL PVT LTD (31-Jul-2020)</v>
          </cell>
          <cell r="J139" t="str">
            <v>0.00% Wadhawan Global Capital Pvt Ltd (31-Jul-2020)</v>
          </cell>
          <cell r="K139" t="str">
            <v>0.00% Wadhawan Global Capital Pvt Ltd (31-Jul-2020) **</v>
          </cell>
        </row>
        <row r="140">
          <cell r="B140" t="str">
            <v>INE514E08FL5</v>
          </cell>
          <cell r="C140" t="str">
            <v>PERP</v>
          </cell>
          <cell r="D140" t="str">
            <v xml:space="preserve">EXPORT-IMPORT BANK OF INDIA                     </v>
          </cell>
          <cell r="E140" t="str">
            <v xml:space="preserve">8.60% EXIM AT1 (CO 31MAR2022)                   </v>
          </cell>
          <cell r="F140">
            <v>44651</v>
          </cell>
          <cell r="G140" t="str">
            <v>8.60</v>
          </cell>
          <cell r="H140" t="str">
            <v>31-Mar-2022</v>
          </cell>
          <cell r="I140" t="str">
            <v>8.60% EXPORT-IMPORT BANK OF INDIA (31-Mar-2022)</v>
          </cell>
          <cell r="J140" t="str">
            <v>8.60% Export-Import Bank Of India (31-Mar-2022)</v>
          </cell>
          <cell r="K140" t="str">
            <v>8.60% Export-Import Bank Of India (31-Mar-2022) **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>
            <v>43936</v>
          </cell>
          <cell r="G141" t="str">
            <v>8.70</v>
          </cell>
          <cell r="H141" t="str">
            <v>15-Apr-2020</v>
          </cell>
          <cell r="I141" t="e">
            <v>#N/A</v>
          </cell>
          <cell r="J141" t="e">
            <v>#N/A</v>
          </cell>
          <cell r="K141" t="e">
            <v>#N/A</v>
          </cell>
        </row>
        <row r="142">
          <cell r="B142" t="str">
            <v>INE321N07244</v>
          </cell>
          <cell r="C142" t="str">
            <v>ZERO</v>
          </cell>
          <cell r="D142" t="str">
            <v xml:space="preserve">KKR INDIA FINANCIAL SERVICES PVT LTD            </v>
          </cell>
          <cell r="E142" t="str">
            <v xml:space="preserve">0% KKR SERIES II (10MAR2021)                    </v>
          </cell>
          <cell r="F142">
            <v>44265</v>
          </cell>
          <cell r="G142" t="str">
            <v>0.00</v>
          </cell>
          <cell r="H142" t="str">
            <v>10-Mar-2021</v>
          </cell>
          <cell r="I142" t="str">
            <v>0.00% KKR INDIA FINANCIAL SERVICES PVT LTD (10-Mar-2021)</v>
          </cell>
          <cell r="J142" t="str">
            <v>0.00% KKR India Financial Services Pvt Ltd (10-Mar-2021)</v>
          </cell>
          <cell r="K142" t="str">
            <v>0.00% KKR India Financial Services Pvt Ltd (10-Mar-2021) **</v>
          </cell>
        </row>
        <row r="143">
          <cell r="B143" t="str">
            <v>INE270O08033</v>
          </cell>
          <cell r="C143" t="str">
            <v>ZERO</v>
          </cell>
          <cell r="D143" t="str">
            <v xml:space="preserve">RKN RETAIL PVT LTD                              </v>
          </cell>
          <cell r="E143" t="str">
            <v xml:space="preserve">0% RKN RETAIL TRANCHE 2 (30APR2020)             </v>
          </cell>
          <cell r="F143">
            <v>43951</v>
          </cell>
          <cell r="G143" t="str">
            <v>0.00</v>
          </cell>
          <cell r="H143" t="str">
            <v>30-Apr-2020</v>
          </cell>
          <cell r="I143" t="str">
            <v>0.00% RKN RETAIL PVT LTD (30-Apr-2020)</v>
          </cell>
          <cell r="J143" t="str">
            <v>0.00% RKN Retail Pvt Ltd Tranche 2 (30-Apr-2020)</v>
          </cell>
          <cell r="K143" t="str">
            <v>0.00% RKN Retail Pvt Ltd Tranche 2 (30-Apr-2020) **</v>
          </cell>
        </row>
        <row r="144">
          <cell r="B144" t="str">
            <v>INE146O08092</v>
          </cell>
          <cell r="C144" t="str">
            <v>CRPN</v>
          </cell>
          <cell r="D144" t="str">
            <v xml:space="preserve">HINDUJA LEYLAND FINANCE LTD                     </v>
          </cell>
          <cell r="E144" t="str">
            <v xml:space="preserve">11.10% HINDUJA LEYLAND SD (08APR2022)           </v>
          </cell>
          <cell r="F144">
            <v>44659</v>
          </cell>
          <cell r="G144" t="str">
            <v>11.10</v>
          </cell>
          <cell r="H144" t="str">
            <v>08-Apr-2022</v>
          </cell>
          <cell r="I144" t="str">
            <v>11.10% HINDUJA LEYLAND FINANCE LTD (08-Apr-2022)</v>
          </cell>
          <cell r="J144" t="str">
            <v>11.10% Hinduja Leyland Finance Ltd (08-Apr-2022)</v>
          </cell>
          <cell r="K144" t="str">
            <v>11.10% Hinduja Leyland Finance Ltd (08-Apr-2022) **</v>
          </cell>
        </row>
        <row r="145">
          <cell r="B145" t="str">
            <v>INE125X07016</v>
          </cell>
          <cell r="C145" t="str">
            <v>CRPN</v>
          </cell>
          <cell r="D145" t="str">
            <v xml:space="preserve">TRPL ROADWAYS PVT LTD                           </v>
          </cell>
          <cell r="E145" t="str">
            <v xml:space="preserve">9.75%  TRPL ROAD (25MAR2022 P/C 27MAR2020)      </v>
          </cell>
          <cell r="F145">
            <v>44645</v>
          </cell>
          <cell r="G145" t="str">
            <v>9.75</v>
          </cell>
          <cell r="H145" t="str">
            <v>25-Mar-2022</v>
          </cell>
          <cell r="I145" t="str">
            <v>9.75% TRPL ROADWAYS PVT LTD (25-Mar-2022)</v>
          </cell>
          <cell r="J145" t="str">
            <v>9.75% TRPL Roadways Pvt Ltd (25-Mar-2022)</v>
          </cell>
          <cell r="K145" t="str">
            <v>9.75% TRPL Roadways Pvt Ltd (25-Mar-2022) **</v>
          </cell>
        </row>
        <row r="146">
          <cell r="B146" t="str">
            <v>INE658R08032</v>
          </cell>
          <cell r="C146" t="str">
            <v>CRPN</v>
          </cell>
          <cell r="D146" t="str">
            <v xml:space="preserve">ASPIRE HOME FINANCE CORP LTD                    </v>
          </cell>
          <cell r="E146" t="str">
            <v xml:space="preserve">11% ASPIRE SD 16MAY2021                         </v>
          </cell>
          <cell r="F146">
            <v>44332</v>
          </cell>
          <cell r="G146" t="str">
            <v>11.00</v>
          </cell>
          <cell r="H146" t="str">
            <v>16-May-2021</v>
          </cell>
          <cell r="I146" t="str">
            <v>11.00% ASPIRE HOME FINANCE CORP LTD (16-May-2021)</v>
          </cell>
          <cell r="J146" t="str">
            <v>11.00% Aspire Home Finance Corp Ltd (16-May-2021)</v>
          </cell>
          <cell r="K146" t="str">
            <v>11.00% Aspire Home Finance Corp Ltd (16-May-2021) **</v>
          </cell>
        </row>
        <row r="147">
          <cell r="B147" t="str">
            <v>INE658R08024</v>
          </cell>
          <cell r="C147" t="str">
            <v>CRPN</v>
          </cell>
          <cell r="D147" t="str">
            <v xml:space="preserve">ASPIRE HOME FINANCE CORP LTD                    </v>
          </cell>
          <cell r="E147" t="str">
            <v xml:space="preserve">11% ASPIRE SD 03MAY2021                         </v>
          </cell>
          <cell r="F147">
            <v>44319</v>
          </cell>
          <cell r="G147" t="str">
            <v>11.00</v>
          </cell>
          <cell r="H147" t="str">
            <v>03-May-2021</v>
          </cell>
          <cell r="I147" t="str">
            <v>11.00% ASPIRE HOME FINANCE CORP LTD (03-May-2021)</v>
          </cell>
          <cell r="J147" t="str">
            <v>11.00% Aspire Home Finance Corp Ltd (03-May-2021)</v>
          </cell>
          <cell r="K147" t="str">
            <v>11.00% Aspire Home Finance Corp Ltd (03-May-2021) **</v>
          </cell>
        </row>
        <row r="148">
          <cell r="B148" t="str">
            <v>INE311S08168</v>
          </cell>
          <cell r="C148" t="str">
            <v>CFLT</v>
          </cell>
          <cell r="D148" t="str">
            <v>MA MULTI-TRADE PVT LTD</v>
          </cell>
          <cell r="E148" t="str">
            <v>9.80% MA MULTI SERIES B3 17FEB2020 (P/C 18MAY201</v>
          </cell>
          <cell r="F148">
            <v>42942</v>
          </cell>
          <cell r="G148" t="str">
            <v>9.80</v>
          </cell>
          <cell r="H148" t="str">
            <v>26-Jul-2017</v>
          </cell>
          <cell r="I148" t="str">
            <v>9.80% MA MULTI-TRADE PVT LTD (26-Jul-2017)</v>
          </cell>
          <cell r="J148" t="str">
            <v>9.80% Ma Multi-Trade Pvt Ltd (26-Jul-2017)</v>
          </cell>
          <cell r="K148" t="str">
            <v>9.80% Ma Multi-Trade Pvt Ltd Series B3 (26-Jul-2017) **</v>
          </cell>
        </row>
        <row r="149">
          <cell r="B149" t="str">
            <v>INE321N07152</v>
          </cell>
          <cell r="C149" t="str">
            <v>ZERO</v>
          </cell>
          <cell r="D149" t="str">
            <v xml:space="preserve">KKR INDIA FINANCIAL SERVICES PVT LTD            </v>
          </cell>
          <cell r="E149" t="str">
            <v xml:space="preserve">0% KKR SERIES II (14APR2020)                    </v>
          </cell>
          <cell r="F149">
            <v>43935</v>
          </cell>
          <cell r="G149" t="str">
            <v>0.00</v>
          </cell>
          <cell r="H149" t="str">
            <v>14-Apr-2020</v>
          </cell>
          <cell r="I149" t="str">
            <v>0.00% KKR INDIA FINANCIAL SERVICES PVT LTD (14-Apr-2020)</v>
          </cell>
          <cell r="J149" t="str">
            <v>0.00% KKR India Financial Services Pvt Ltd (14-Apr-2020)</v>
          </cell>
          <cell r="K149" t="str">
            <v>0.00% KKR India Financial Services Pvt Ltd (14-Apr-2020) **</v>
          </cell>
        </row>
        <row r="150">
          <cell r="B150" t="str">
            <v>INE616U07036</v>
          </cell>
          <cell r="C150" t="str">
            <v>CRPN</v>
          </cell>
          <cell r="D150" t="str">
            <v xml:space="preserve">EDELWEISS AGRI VALUE CHAIN LTD                  </v>
          </cell>
          <cell r="E150" t="str">
            <v>8.7% EDELWEISS AGRI (P/C 30JUN2020 30JUN2022 28J</v>
          </cell>
          <cell r="F150">
            <v>46568</v>
          </cell>
          <cell r="G150" t="str">
            <v>8.70</v>
          </cell>
          <cell r="H150" t="str">
            <v>30-Jun-2027</v>
          </cell>
          <cell r="I150" t="str">
            <v>8.70% EDELWEISS AGRI VALUE CHAIN LTD (30-Jun-2027)</v>
          </cell>
          <cell r="J150" t="str">
            <v>8.70% Edelweiss Agri Value Chain Ltd (30-Jun-2027)</v>
          </cell>
          <cell r="K150" t="str">
            <v>8.70% Edelweiss Agri Value Chain Ltd (30-Jun-2027) **</v>
          </cell>
        </row>
        <row r="151">
          <cell r="B151" t="str">
            <v>INE657N07381</v>
          </cell>
          <cell r="C151" t="str">
            <v>CRPN</v>
          </cell>
          <cell r="D151" t="str">
            <v xml:space="preserve">EDELWEISS COMMODITIES SERVICES LTD              </v>
          </cell>
          <cell r="E151" t="str">
            <v>8.7% EDELWEISS COMM (P/C 30JUN2020 30JUN2022 28J</v>
          </cell>
          <cell r="F151">
            <v>46568</v>
          </cell>
          <cell r="G151" t="str">
            <v>8.70</v>
          </cell>
          <cell r="H151" t="str">
            <v>30-Jun-2027</v>
          </cell>
          <cell r="I151" t="str">
            <v>8.70% EDELWEISS COMMODITIES SERVICES LTD (30-Jun-2027)</v>
          </cell>
          <cell r="J151" t="str">
            <v>8.70% Edelweiss Commodities Services Ltd (30-Jun-2027)</v>
          </cell>
          <cell r="K151" t="str">
            <v>8.70% Edelweiss Commodities Services Ltd (30-Jun-2027) **</v>
          </cell>
        </row>
        <row r="152">
          <cell r="B152" t="str">
            <v>INE641O08035</v>
          </cell>
          <cell r="C152" t="str">
            <v>CRPN</v>
          </cell>
          <cell r="D152" t="str">
            <v xml:space="preserve">PIRAMAL CAPITAL &amp; HOUSING FINANCE LIMITED       </v>
          </cell>
          <cell r="E152" t="str">
            <v xml:space="preserve">9.55% PIRAMAL HFC SD 8MAR2027                   </v>
          </cell>
          <cell r="F152">
            <v>46454</v>
          </cell>
          <cell r="G152" t="str">
            <v>9.55</v>
          </cell>
          <cell r="H152" t="str">
            <v>08-Mar-2027</v>
          </cell>
          <cell r="I152" t="str">
            <v>9.55% PIRAMAL CAPITAL &amp; HOUSING FINANCE LIMITED (08-Mar-2027)</v>
          </cell>
          <cell r="J152" t="str">
            <v>9.55% Piramal Capital &amp; Housing Finance Limited (08-Mar-2027)</v>
          </cell>
          <cell r="K152" t="str">
            <v>9.55% Piramal Capital &amp; Housing Finance Limited (08-Mar-2027) **</v>
          </cell>
        </row>
        <row r="153">
          <cell r="B153" t="str">
            <v>INE976G08064</v>
          </cell>
          <cell r="C153" t="str">
            <v>CRPN</v>
          </cell>
          <cell r="D153" t="str">
            <v xml:space="preserve">RBL BANK LTD                                    </v>
          </cell>
          <cell r="E153" t="str">
            <v xml:space="preserve">10.20% RBL BANK (15APR2023)                     </v>
          </cell>
          <cell r="F153">
            <v>45031</v>
          </cell>
          <cell r="G153" t="str">
            <v>10.20</v>
          </cell>
          <cell r="H153" t="str">
            <v>15-Apr-2023</v>
          </cell>
          <cell r="I153" t="str">
            <v>10.20% RBL BANK LTD (15-Apr-2023)</v>
          </cell>
          <cell r="J153" t="str">
            <v>10.20% RBL Bank Ltd (15-Apr-2023)</v>
          </cell>
          <cell r="K153" t="str">
            <v>10.20% RBL Bank Ltd (15-Apr-2023) **</v>
          </cell>
        </row>
        <row r="154">
          <cell r="B154" t="str">
            <v>INE062A08124</v>
          </cell>
          <cell r="C154" t="str">
            <v>PERP</v>
          </cell>
          <cell r="D154" t="str">
            <v xml:space="preserve">STATE BANK OF INDIA                             </v>
          </cell>
          <cell r="E154" t="str">
            <v xml:space="preserve">9.0% SBI AT1 (CO 06SEP2021)                     </v>
          </cell>
          <cell r="F154">
            <v>44445</v>
          </cell>
          <cell r="G154" t="str">
            <v>9.00</v>
          </cell>
          <cell r="H154" t="str">
            <v>06-Sep-2021</v>
          </cell>
          <cell r="I154" t="str">
            <v>9.00% STATE BANK OF INDIA (06-Sep-2021)</v>
          </cell>
          <cell r="J154" t="str">
            <v>9.00% State Bank Of India (06-Sep-2021)</v>
          </cell>
          <cell r="K154" t="str">
            <v>9.00% State Bank Of India (06-Sep-2021) **</v>
          </cell>
        </row>
        <row r="155">
          <cell r="B155" t="str">
            <v>INE523H07841</v>
          </cell>
          <cell r="C155" t="str">
            <v>CRPN</v>
          </cell>
          <cell r="D155" t="str">
            <v xml:space="preserve">JM FINANCIAL PRODUCTS LTD                       </v>
          </cell>
          <cell r="E155" t="str">
            <v xml:space="preserve">8.70% JMFPL (25JUL2019)                         </v>
          </cell>
          <cell r="F155">
            <v>43671</v>
          </cell>
          <cell r="G155" t="str">
            <v>8.70</v>
          </cell>
          <cell r="H155" t="str">
            <v>25-Jul-2019</v>
          </cell>
          <cell r="I155" t="str">
            <v>8.70% JM FINANCIAL PRODUCTS LTD (25-Jul-2019)</v>
          </cell>
          <cell r="J155" t="str">
            <v>8.70% JM Financial Products Ltd (25-Jul-2019)</v>
          </cell>
          <cell r="K155" t="str">
            <v>8.70% JM Financial Products Ltd (25-Jul-2019) **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>
            <v>43797</v>
          </cell>
          <cell r="G156" t="str">
            <v>8.72</v>
          </cell>
          <cell r="H156" t="str">
            <v>28-Nov-2019</v>
          </cell>
          <cell r="I156" t="e">
            <v>#N/A</v>
          </cell>
          <cell r="J156" t="str">
            <v>8.72% LIC Housing Finance Ltd (28-Nov-2019)</v>
          </cell>
          <cell r="K156" t="e">
            <v>#N/A</v>
          </cell>
        </row>
        <row r="157">
          <cell r="B157" t="str">
            <v>INE115A07GB0</v>
          </cell>
          <cell r="C157" t="str">
            <v>CRPN</v>
          </cell>
          <cell r="D157" t="str">
            <v xml:space="preserve">LIC HOUSING FINANCE LTD                         </v>
          </cell>
          <cell r="E157" t="str">
            <v xml:space="preserve">8.70% LIC HOUSING FINANCE (08NOV2019)           </v>
          </cell>
          <cell r="F157">
            <v>43777</v>
          </cell>
          <cell r="G157" t="str">
            <v>8.70</v>
          </cell>
          <cell r="H157" t="str">
            <v>08-Nov-2019</v>
          </cell>
          <cell r="I157" t="str">
            <v>8.70% LIC HOUSING FINANCE LTD (08-Nov-2019)</v>
          </cell>
          <cell r="J157" t="str">
            <v>8.70% LIC Housing Finance Ltd (08-Nov-2019)</v>
          </cell>
          <cell r="K157" t="str">
            <v>8.70% LIC Housing Finance Ltd (08-Nov-2019) **</v>
          </cell>
        </row>
        <row r="158">
          <cell r="B158" t="str">
            <v>INE155A08084</v>
          </cell>
          <cell r="C158" t="str">
            <v>CRPN</v>
          </cell>
          <cell r="D158" t="str">
            <v xml:space="preserve">TATA MOTORS LTD                                 </v>
          </cell>
          <cell r="E158" t="str">
            <v xml:space="preserve">10.00% TATA MOTORS (28MAY2019)                  </v>
          </cell>
          <cell r="F158">
            <v>43613</v>
          </cell>
          <cell r="G158" t="str">
            <v>10.00</v>
          </cell>
          <cell r="H158" t="str">
            <v>28-May-2019</v>
          </cell>
          <cell r="I158" t="str">
            <v>10.00% TATA MOTORS LTD (28-May-2019)</v>
          </cell>
          <cell r="J158" t="str">
            <v>10.00% Tata Motors Ltd (28-May-2019)</v>
          </cell>
          <cell r="K158" t="str">
            <v>10.00% Tata Motors Ltd (28-May-2019) **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>
            <v>43803</v>
          </cell>
          <cell r="G159" t="str">
            <v>7.69</v>
          </cell>
          <cell r="H159" t="str">
            <v>04-Dec-2019</v>
          </cell>
          <cell r="I159" t="e">
            <v>#N/A</v>
          </cell>
          <cell r="J159" t="e">
            <v>#N/A</v>
          </cell>
          <cell r="K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>
            <v>43426</v>
          </cell>
          <cell r="G160" t="str">
            <v>7.40</v>
          </cell>
          <cell r="H160" t="str">
            <v>22-Nov-2018</v>
          </cell>
          <cell r="I160" t="e">
            <v>#N/A</v>
          </cell>
          <cell r="J160" t="e">
            <v>#N/A</v>
          </cell>
          <cell r="K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>
            <v>43445</v>
          </cell>
          <cell r="G161" t="str">
            <v>7.33</v>
          </cell>
          <cell r="H161" t="str">
            <v>11-Dec-2018</v>
          </cell>
          <cell r="I161" t="e">
            <v>#N/A</v>
          </cell>
          <cell r="J161" t="e">
            <v>#N/A</v>
          </cell>
          <cell r="K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>
            <v>43355</v>
          </cell>
          <cell r="G162" t="str">
            <v>7.20</v>
          </cell>
          <cell r="H162" t="str">
            <v>12-Sep-2018</v>
          </cell>
          <cell r="I162" t="e">
            <v>#N/A</v>
          </cell>
          <cell r="J162" t="str">
            <v>7.20% LIC Housing Finance Ltd (12-Sep-2018)</v>
          </cell>
          <cell r="K162" t="e">
            <v>#N/A</v>
          </cell>
        </row>
        <row r="163">
          <cell r="B163" t="str">
            <v>INE146O08100</v>
          </cell>
          <cell r="C163" t="str">
            <v>CRPN</v>
          </cell>
          <cell r="D163" t="str">
            <v xml:space="preserve">HINDUJA LEYLAND FINANCE LTD                     </v>
          </cell>
          <cell r="E163" t="str">
            <v>9.40% HINDUJA LEYLAND FIN SERIES I SD (28AUG2024</v>
          </cell>
          <cell r="F163">
            <v>45532</v>
          </cell>
          <cell r="G163" t="str">
            <v>9.40</v>
          </cell>
          <cell r="H163" t="str">
            <v>28-Aug-2024</v>
          </cell>
          <cell r="I163" t="str">
            <v>9.40% HINDUJA LEYLAND FINANCE LTD (28-Aug-2024)</v>
          </cell>
          <cell r="J163" t="str">
            <v>9.40% Hinduja Leyland Finance Ltd (28-Aug-2024)</v>
          </cell>
          <cell r="K163" t="str">
            <v>9.40% Hinduja Leyland Finance Ltd (28-Aug-2024) **</v>
          </cell>
        </row>
        <row r="164">
          <cell r="B164" t="str">
            <v>INE020B08AF2</v>
          </cell>
          <cell r="C164" t="str">
            <v>CRPN</v>
          </cell>
          <cell r="D164" t="str">
            <v xml:space="preserve">RURAL ELECTRIFICATION CORP LTD                  </v>
          </cell>
          <cell r="E164" t="str">
            <v xml:space="preserve">7.46% REC (28FEB2022)                           </v>
          </cell>
          <cell r="F164">
            <v>44620</v>
          </cell>
          <cell r="G164" t="str">
            <v>7.46</v>
          </cell>
          <cell r="H164" t="str">
            <v>28-Feb-2022</v>
          </cell>
          <cell r="I164" t="str">
            <v>7.46% RURAL ELECTRIFICATION CORP LTD (28-Feb-2022)</v>
          </cell>
          <cell r="J164" t="str">
            <v>7.46% Rural Electrification Corp Ltd (28-Feb-2022)</v>
          </cell>
          <cell r="K164" t="str">
            <v>7.46% Rural Electrification Corp Ltd (28-Feb-2022) **</v>
          </cell>
        </row>
        <row r="165">
          <cell r="B165" t="str">
            <v>INE657N07407</v>
          </cell>
          <cell r="C165" t="str">
            <v>CRPN</v>
          </cell>
          <cell r="D165" t="str">
            <v xml:space="preserve">EDELWEISS COMMODITIES SERVICES LTD              </v>
          </cell>
          <cell r="E165" t="str">
            <v xml:space="preserve">8.45% EDELWEISS COMM (11AUG2020)                </v>
          </cell>
          <cell r="F165">
            <v>44054</v>
          </cell>
          <cell r="G165" t="str">
            <v>8.45</v>
          </cell>
          <cell r="H165" t="str">
            <v>11-Aug-2020</v>
          </cell>
          <cell r="I165" t="str">
            <v>8.45% EDELWEISS COMMODITIES SERVICES LTD (11-Aug-2020)</v>
          </cell>
          <cell r="J165" t="str">
            <v>8.45% Edelweiss Commodities Services Ltd (11-Aug-2020)</v>
          </cell>
          <cell r="K165" t="str">
            <v>8.45% Edelweiss Commodities Services Ltd (11-Aug-2020) **</v>
          </cell>
        </row>
        <row r="166">
          <cell r="B166" t="str">
            <v>INE657N07399</v>
          </cell>
          <cell r="C166" t="str">
            <v>CRPN</v>
          </cell>
          <cell r="D166" t="str">
            <v xml:space="preserve">EDELWEISS COMMODITIES SERVICES LTD              </v>
          </cell>
          <cell r="E166" t="str">
            <v xml:space="preserve">8.40% EDELWEISS COMM (09AUG2019)                </v>
          </cell>
          <cell r="F166">
            <v>43686</v>
          </cell>
          <cell r="G166" t="str">
            <v>8.40</v>
          </cell>
          <cell r="H166" t="str">
            <v>09-Aug-2019</v>
          </cell>
          <cell r="I166" t="str">
            <v>8.40% EDELWEISS COMMODITIES SERVICES LTD (09-Aug-2019)</v>
          </cell>
          <cell r="J166" t="str">
            <v>8.40% Edelweiss Commodities Services Ltd (09-Aug-2019)</v>
          </cell>
          <cell r="K166" t="str">
            <v>8.40% Edelweiss Commodities Services Ltd (09-Aug-2019) **</v>
          </cell>
        </row>
        <row r="167">
          <cell r="B167" t="str">
            <v>INE115A07FQ0</v>
          </cell>
          <cell r="C167" t="str">
            <v>ZERO</v>
          </cell>
          <cell r="D167" t="str">
            <v xml:space="preserve">LIC HOUSING FINANCE LTD                         </v>
          </cell>
          <cell r="E167" t="str">
            <v xml:space="preserve">0% LIC HOUSING FINANCE (2SEP2019)               </v>
          </cell>
          <cell r="F167">
            <v>43710</v>
          </cell>
          <cell r="G167" t="str">
            <v>0.00</v>
          </cell>
          <cell r="H167" t="str">
            <v>02-Sep-2019</v>
          </cell>
          <cell r="I167" t="str">
            <v>0.00% LIC HOUSING FINANCE LTD (02-Sep-2019)</v>
          </cell>
          <cell r="J167" t="str">
            <v>0.00% LIC Housing Finance Ltd (02-Sep-2019)</v>
          </cell>
          <cell r="K167" t="str">
            <v>0.00% LIC Housing Finance Ltd (02-Sep-2019) **</v>
          </cell>
        </row>
        <row r="168">
          <cell r="B168" t="str">
            <v>INE598K07011</v>
          </cell>
          <cell r="C168" t="str">
            <v>CRPN</v>
          </cell>
          <cell r="D168" t="str">
            <v xml:space="preserve">PUNE SOLAPUR EXPRESSWAYS PVT LTD                </v>
          </cell>
          <cell r="E168" t="str">
            <v>9% PUNE SOLAPUR SERIES A 31MAR2029 (P/C 17SEPT20</v>
          </cell>
          <cell r="F168">
            <v>47208</v>
          </cell>
          <cell r="G168" t="str">
            <v>9.00</v>
          </cell>
          <cell r="H168" t="str">
            <v>31-Mar-2029</v>
          </cell>
          <cell r="I168" t="str">
            <v>9.00% PUNE SOLAPUR EXPRESSWAYS PVT LTD (31-Mar-2029)</v>
          </cell>
          <cell r="J168" t="str">
            <v>9.00% Pune Solapur Expressways Pvt Ltd Series A (31-Mar-2029)</v>
          </cell>
          <cell r="K168" t="str">
            <v>9.00% Pune Solapur Expressways Pvt Ltd Series A (31-Mar-2029) **</v>
          </cell>
        </row>
        <row r="169">
          <cell r="B169" t="str">
            <v>INE003S07189</v>
          </cell>
          <cell r="C169" t="str">
            <v>CRPN</v>
          </cell>
          <cell r="D169" t="str">
            <v xml:space="preserve">RENEW POWER LIMITED                             </v>
          </cell>
          <cell r="E169" t="str">
            <v>9.45% RENEW 31JUL2025 (CO 31JUL2021 P/C 31JUL202</v>
          </cell>
          <cell r="F169">
            <v>45869</v>
          </cell>
          <cell r="G169" t="str">
            <v>9.45</v>
          </cell>
          <cell r="H169" t="str">
            <v>31-Jul-2025</v>
          </cell>
          <cell r="I169" t="str">
            <v>9.45% RENEW POWER LIMITED (31-Jul-2025)</v>
          </cell>
          <cell r="J169" t="str">
            <v>9.45% Renew Power Limited (31-Jul-2025)</v>
          </cell>
          <cell r="K169" t="str">
            <v>9.45% Renew Power Limited (31-Jul-2025) **</v>
          </cell>
        </row>
        <row r="170">
          <cell r="B170" t="str">
            <v>INE423Y07013</v>
          </cell>
          <cell r="C170" t="str">
            <v>CRPN</v>
          </cell>
          <cell r="D170" t="str">
            <v xml:space="preserve">SMALL BUSINESS FINCREDIT INDIA PVT LTD          </v>
          </cell>
          <cell r="E170" t="str">
            <v xml:space="preserve">9.40% SBFPL 28SEP2020                           </v>
          </cell>
          <cell r="F170">
            <v>44102</v>
          </cell>
          <cell r="G170" t="str">
            <v>9.40</v>
          </cell>
          <cell r="H170" t="str">
            <v>28-Sep-2020</v>
          </cell>
          <cell r="I170" t="str">
            <v>9.40% SMALL BUSINESS FINCREDIT INDIA PVT LTD (28-Sep-2020)</v>
          </cell>
          <cell r="J170" t="str">
            <v>9.40% Small Business Fincredit India Pvt Ltd (28-Sep-2020)</v>
          </cell>
          <cell r="K170" t="str">
            <v>9.40% Small Business Fincredit India Pvt Ltd (28-Sep-2020) **</v>
          </cell>
        </row>
        <row r="171">
          <cell r="B171" t="str">
            <v>INE265J07183</v>
          </cell>
          <cell r="C171" t="str">
            <v>CRPN</v>
          </cell>
          <cell r="D171" t="str">
            <v xml:space="preserve">JM FINANCIAL ASSET RECONSTRUCTION CO LTD        </v>
          </cell>
          <cell r="E171" t="str">
            <v xml:space="preserve">9.10% JMARC (26SEP2019)                         </v>
          </cell>
          <cell r="F171">
            <v>43734</v>
          </cell>
          <cell r="G171" t="str">
            <v>9.10</v>
          </cell>
          <cell r="H171" t="str">
            <v>26-Sep-2019</v>
          </cell>
          <cell r="I171" t="str">
            <v>9.10% JM FINANCIAL ASSET RECONSTRUCTION CO LTD (26-Sep-2019)</v>
          </cell>
          <cell r="J171" t="str">
            <v>9.10% JM Financial Asset Reconstruction Co Ltd (26-Sep-2019)</v>
          </cell>
          <cell r="K171" t="str">
            <v>9.10% JM Financial Asset Reconstruction Co Ltd (26-Sep-2019) **</v>
          </cell>
        </row>
        <row r="172">
          <cell r="B172" t="str">
            <v>INE205A07113</v>
          </cell>
          <cell r="C172" t="str">
            <v>CRPN</v>
          </cell>
          <cell r="D172" t="str">
            <v xml:space="preserve">VEDANTA LTD                                     </v>
          </cell>
          <cell r="E172" t="str">
            <v xml:space="preserve">7.60% VEDANTA (31MAY2019)                       </v>
          </cell>
          <cell r="F172">
            <v>43616</v>
          </cell>
          <cell r="G172" t="str">
            <v>7.60</v>
          </cell>
          <cell r="H172" t="str">
            <v>31-May-2019</v>
          </cell>
          <cell r="I172" t="str">
            <v>7.60% VEDANTA LTD (31-May-2019)</v>
          </cell>
          <cell r="J172" t="str">
            <v>7.60% Vedanta Ltd (31-May-2019)</v>
          </cell>
          <cell r="K172" t="str">
            <v>7.60% Vedanta Ltd (31-May-2019) **</v>
          </cell>
        </row>
        <row r="173">
          <cell r="B173" t="str">
            <v>INE053F07AC3</v>
          </cell>
          <cell r="C173" t="str">
            <v>CRPN</v>
          </cell>
          <cell r="D173" t="str">
            <v xml:space="preserve">INDIAN RAILWAY FINANCE CORP LTD                 </v>
          </cell>
          <cell r="E173" t="str">
            <v xml:space="preserve">7.33% IRFC (27AUG2027)                          </v>
          </cell>
          <cell r="F173">
            <v>46626</v>
          </cell>
          <cell r="G173" t="str">
            <v>7.33</v>
          </cell>
          <cell r="H173" t="str">
            <v>27-Aug-2027</v>
          </cell>
          <cell r="I173" t="str">
            <v>7.33% INDIAN RAILWAY FINANCE CORP LTD (27-Aug-2027)</v>
          </cell>
          <cell r="J173" t="str">
            <v>7.33% Indian Railway Finance Corp Ltd (27-Aug-2027)</v>
          </cell>
          <cell r="K173" t="str">
            <v>7.33% Indian Railway Finance Corp Ltd (27-Aug-2027) **</v>
          </cell>
        </row>
        <row r="174">
          <cell r="B174" t="str">
            <v>INE265J07100</v>
          </cell>
          <cell r="C174" t="str">
            <v>CRPN</v>
          </cell>
          <cell r="D174" t="str">
            <v xml:space="preserve">JM FINANCIAL ASSET RECONSTRUCTION CO LTD        </v>
          </cell>
          <cell r="E174" t="str">
            <v xml:space="preserve">9.40% JMARC (27FEB2019)                         </v>
          </cell>
          <cell r="F174">
            <v>43523</v>
          </cell>
          <cell r="G174" t="str">
            <v>9.40</v>
          </cell>
          <cell r="H174" t="str">
            <v>27-Feb-2019</v>
          </cell>
          <cell r="I174" t="str">
            <v>9.40% JM FINANCIAL ASSET RECONSTRUCTION CO LTD (27-Feb-2019)</v>
          </cell>
          <cell r="J174" t="str">
            <v>9.40% JM Financial Asset Reconstruction Co Ltd (27-Feb-2019)</v>
          </cell>
          <cell r="K174" t="str">
            <v>9.40% JM Financial Asset Reconstruction Co Ltd (27-Feb-2019) **</v>
          </cell>
        </row>
        <row r="175">
          <cell r="B175" t="str">
            <v>INE523H07866</v>
          </cell>
          <cell r="C175" t="str">
            <v>CRPN</v>
          </cell>
          <cell r="D175" t="str">
            <v xml:space="preserve">JM FINANCIAL PRODUCTS LTD                       </v>
          </cell>
          <cell r="E175" t="str">
            <v xml:space="preserve">8.80% JMFPL (28SEP2020)                         </v>
          </cell>
          <cell r="F175">
            <v>44102</v>
          </cell>
          <cell r="G175" t="str">
            <v>8.80</v>
          </cell>
          <cell r="H175" t="str">
            <v>28-Sep-2020</v>
          </cell>
          <cell r="I175" t="str">
            <v>8.80% JM FINANCIAL PRODUCTS LTD (28-Sep-2020)</v>
          </cell>
          <cell r="J175" t="str">
            <v>8.80% JM Financial Products Ltd (28-Sep-2020)</v>
          </cell>
          <cell r="K175" t="str">
            <v>8.80% JM Financial Products Ltd (28-Sep-2020) **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>
            <v>43350</v>
          </cell>
          <cell r="G176" t="str">
            <v>8.45</v>
          </cell>
          <cell r="H176" t="str">
            <v>07-Sep-2018</v>
          </cell>
          <cell r="I176" t="e">
            <v>#N/A</v>
          </cell>
          <cell r="J176" t="str">
            <v>8.45% LIC Housing Finance Ltd (07-Sep-2018)</v>
          </cell>
          <cell r="K176" t="e">
            <v>#N/A</v>
          </cell>
        </row>
        <row r="177">
          <cell r="B177" t="str">
            <v>INE205A07105</v>
          </cell>
          <cell r="C177" t="str">
            <v>CRPN</v>
          </cell>
          <cell r="D177" t="str">
            <v xml:space="preserve">VEDANTA LTD                                     </v>
          </cell>
          <cell r="E177" t="str">
            <v xml:space="preserve">7.50% VEDANTA (29NOV2019)                       </v>
          </cell>
          <cell r="F177">
            <v>43798</v>
          </cell>
          <cell r="G177" t="str">
            <v>7.50</v>
          </cell>
          <cell r="H177" t="str">
            <v>29-Nov-2019</v>
          </cell>
          <cell r="I177" t="str">
            <v>7.50% VEDANTA LTD (29-Nov-2019)</v>
          </cell>
          <cell r="J177" t="str">
            <v>7.50% Vedanta Ltd (29-Nov-2019)</v>
          </cell>
          <cell r="K177" t="str">
            <v>7.50% Vedanta Ltd (29-Nov-2019) **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>
            <v>43385</v>
          </cell>
          <cell r="G178" t="str">
            <v>7.50</v>
          </cell>
          <cell r="H178" t="str">
            <v>12-Oct-2018</v>
          </cell>
          <cell r="I178" t="e">
            <v>#N/A</v>
          </cell>
          <cell r="J178" t="e">
            <v>#N/A</v>
          </cell>
          <cell r="K178" t="e">
            <v>#N/A</v>
          </cell>
        </row>
        <row r="179">
          <cell r="B179" t="str">
            <v>INE146O08118</v>
          </cell>
          <cell r="C179" t="str">
            <v>CRPN</v>
          </cell>
          <cell r="D179" t="str">
            <v xml:space="preserve">HINDUJA LEYLAND FINANCE LTD                     </v>
          </cell>
          <cell r="E179" t="str">
            <v xml:space="preserve">9.20% HINDUJA LEYLAND FIN SD 13SEP2024          </v>
          </cell>
          <cell r="F179">
            <v>45548</v>
          </cell>
          <cell r="G179" t="str">
            <v>9.20</v>
          </cell>
          <cell r="H179" t="str">
            <v>13-Sep-2024</v>
          </cell>
          <cell r="I179" t="str">
            <v>9.20% HINDUJA LEYLAND FINANCE LTD (13-Sep-2024)</v>
          </cell>
          <cell r="J179" t="str">
            <v>9.20% Hinduja Leyland Finance Ltd (13-Sep-2024)</v>
          </cell>
          <cell r="K179" t="str">
            <v>9.20% Hinduja Leyland Finance Ltd (13-Sep-2024) **</v>
          </cell>
        </row>
        <row r="180">
          <cell r="B180" t="str">
            <v>INE598K07029</v>
          </cell>
          <cell r="C180" t="str">
            <v>CRPN</v>
          </cell>
          <cell r="D180" t="str">
            <v xml:space="preserve">PUNE SOLAPUR EXPRESSWAYS PVT LTD                </v>
          </cell>
          <cell r="E180" t="str">
            <v>9% PUNE SOLAPUR SERIES B 31MAR2029 (P/C 17SEPT20</v>
          </cell>
          <cell r="F180">
            <v>47208</v>
          </cell>
          <cell r="G180" t="str">
            <v>9.00</v>
          </cell>
          <cell r="H180" t="str">
            <v>31-Mar-2029</v>
          </cell>
          <cell r="I180" t="str">
            <v>9.00% PUNE SOLAPUR EXPRESSWAYS PVT LTD (31-Mar-2029)</v>
          </cell>
          <cell r="J180" t="str">
            <v>9.00% Pune Solapur Expressways Pvt Ltd Series B (31-Mar-2029)</v>
          </cell>
          <cell r="K180" t="str">
            <v>9.00% Pune Solapur Expressways Pvt Ltd Series B (31-Mar-2029) **</v>
          </cell>
        </row>
        <row r="181">
          <cell r="B181" t="str">
            <v>INE575P08016</v>
          </cell>
          <cell r="C181" t="str">
            <v>CRPN</v>
          </cell>
          <cell r="D181" t="str">
            <v xml:space="preserve">STAR HEALTH &amp; ALLIED INSURANCE CO LTD           </v>
          </cell>
          <cell r="E181" t="str">
            <v xml:space="preserve">10.25% STARHEALTH 06SEP2024 (CO 06SEP2022)      </v>
          </cell>
          <cell r="F181">
            <v>45541</v>
          </cell>
          <cell r="G181" t="str">
            <v>10.25</v>
          </cell>
          <cell r="H181" t="str">
            <v>06-Sep-2024</v>
          </cell>
          <cell r="I181" t="str">
            <v>10.25% STAR HEALTH &amp; ALLIED INSURANCE CO LTD (06-Sep-2024)</v>
          </cell>
          <cell r="J181" t="str">
            <v>10.25% Star Health &amp; Allied Insurance Co Ltd (06-Sep-2024)</v>
          </cell>
          <cell r="K181" t="str">
            <v>10.25% Star Health &amp; Allied Insurance Co Ltd (06-Sep-2024) **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>
            <v>48108</v>
          </cell>
          <cell r="G182"/>
          <cell r="H182" t="str">
            <v>17-Sep-2031</v>
          </cell>
          <cell r="I182" t="e">
            <v>#N/A</v>
          </cell>
          <cell r="J182" t="e">
            <v>#N/A</v>
          </cell>
          <cell r="K182" t="e">
            <v>#N/A</v>
          </cell>
        </row>
        <row r="183">
          <cell r="B183" t="str">
            <v>INE528G09061</v>
          </cell>
          <cell r="C183" t="str">
            <v>PERP</v>
          </cell>
          <cell r="D183" t="str">
            <v xml:space="preserve">YES BANK LTD                                    </v>
          </cell>
          <cell r="E183" t="str">
            <v xml:space="preserve">10.25% YES BANK AT1 (CO 05MAR2020)              </v>
          </cell>
          <cell r="F183">
            <v>43895</v>
          </cell>
          <cell r="G183" t="str">
            <v>10.25</v>
          </cell>
          <cell r="H183" t="str">
            <v>05-Mar-2020</v>
          </cell>
          <cell r="I183" t="str">
            <v>10.25% YES BANK LTD (05-Mar-2020)</v>
          </cell>
          <cell r="J183" t="str">
            <v>10.25% Yes Bank Ltd (05-Mar-2020)</v>
          </cell>
          <cell r="K183" t="str">
            <v>10.25% Yes Bank Ltd (05-Mar-2020) **</v>
          </cell>
        </row>
        <row r="184">
          <cell r="B184" t="str">
            <v>INE357U08019</v>
          </cell>
          <cell r="C184" t="str">
            <v>ZERO</v>
          </cell>
          <cell r="D184" t="str">
            <v xml:space="preserve">YES CAPITAL INDIA PVT LTD                       </v>
          </cell>
          <cell r="E184" t="str">
            <v xml:space="preserve">0% YESCAPITAL 12OCT2020 P/C (11APR2019)         </v>
          </cell>
          <cell r="F184">
            <v>44116</v>
          </cell>
          <cell r="G184" t="str">
            <v>0.00</v>
          </cell>
          <cell r="H184" t="str">
            <v>12-Oct-2020</v>
          </cell>
          <cell r="I184" t="str">
            <v>0.00% YES CAPITAL INDIA PVT LTD (12-Oct-2020)</v>
          </cell>
          <cell r="J184" t="str">
            <v>0.00% Yes Capital India Pvt Ltd (12-Oct-2020)</v>
          </cell>
          <cell r="K184" t="str">
            <v>0.00% Yes Capital India Pvt Ltd (12-Oct-2020) **</v>
          </cell>
        </row>
        <row r="185">
          <cell r="B185" t="str">
            <v>INE458O07036</v>
          </cell>
          <cell r="C185" t="str">
            <v>CFLT</v>
          </cell>
          <cell r="D185" t="str">
            <v xml:space="preserve">RENEW WIND ENERGY DELHI PVT LTD                 </v>
          </cell>
          <cell r="E185" t="str">
            <v xml:space="preserve">9.41% QUARTERLY RENEW WIND DELHI 30SEP2030 (P/C </v>
          </cell>
          <cell r="F185">
            <v>47756</v>
          </cell>
          <cell r="G185" t="str">
            <v>9.41</v>
          </cell>
          <cell r="H185" t="str">
            <v>30-Sep-2030</v>
          </cell>
          <cell r="I185" t="str">
            <v>9.41% RENEW WIND ENERGY DELHI PVT LTD (30-Sep-2030)</v>
          </cell>
          <cell r="J185" t="str">
            <v>9.41% Renew Wind Energy Delhi Pvt Ltd (30-Sep-2030)</v>
          </cell>
          <cell r="K185" t="str">
            <v>9.41% Renew Wind Energy Delhi Pvt Ltd (30-Sep-2030) **</v>
          </cell>
        </row>
        <row r="186">
          <cell r="B186" t="str">
            <v>INE507R07033</v>
          </cell>
          <cell r="C186" t="str">
            <v>CFLT</v>
          </cell>
          <cell r="D186" t="str">
            <v xml:space="preserve">OPJ TRADING PRIVATE LTD                         </v>
          </cell>
          <cell r="E186" t="str">
            <v>13% OPJ TRADING 16OCT2020 (P/C 16OCT2018 16OCT20</v>
          </cell>
          <cell r="F186">
            <v>44120</v>
          </cell>
          <cell r="G186" t="str">
            <v>13.50</v>
          </cell>
          <cell r="H186" t="str">
            <v>16-Oct-2020</v>
          </cell>
          <cell r="I186" t="str">
            <v>13.50% OPJ TRADING PRIVATE LTD (16-Oct-2020)</v>
          </cell>
          <cell r="J186" t="str">
            <v>13.50% Opj Trading Private Ltd (16-Oct-2020)</v>
          </cell>
          <cell r="K186" t="str">
            <v>13.50% Opj Trading Private Ltd (16-Oct-2020) **</v>
          </cell>
        </row>
        <row r="187">
          <cell r="B187" t="str">
            <v>INE657N07415</v>
          </cell>
          <cell r="C187" t="str">
            <v>CRPN</v>
          </cell>
          <cell r="D187" t="str">
            <v xml:space="preserve">EDELWEISS COMMODITIES SERVICES LTD              </v>
          </cell>
          <cell r="E187" t="str">
            <v xml:space="preserve">8.40% EDELWEISS COMM (26OCT2020 P/C 25OCT2019)  </v>
          </cell>
          <cell r="F187">
            <v>44130</v>
          </cell>
          <cell r="G187" t="str">
            <v>8.40</v>
          </cell>
          <cell r="H187" t="str">
            <v>26-Oct-2020</v>
          </cell>
          <cell r="I187" t="str">
            <v>8.40% EDELWEISS COMMODITIES SERVICES LTD (26-Oct-2020)</v>
          </cell>
          <cell r="J187" t="str">
            <v>8.40% Edelweiss Commodities Services Ltd (26-Oct-2020)</v>
          </cell>
          <cell r="K187" t="str">
            <v>8.40% Edelweiss Commodities Services Ltd (26-Oct-2020) **</v>
          </cell>
        </row>
        <row r="188">
          <cell r="B188" t="str">
            <v>INE575P08024</v>
          </cell>
          <cell r="C188" t="str">
            <v>CRPN</v>
          </cell>
          <cell r="D188" t="str">
            <v xml:space="preserve">STAR HEALTH &amp; ALLIED INSURANCE CO LTD           </v>
          </cell>
          <cell r="E188" t="str">
            <v xml:space="preserve">10.20% STARHEALTH 31OCT2024 (CO 31OCT2022)      </v>
          </cell>
          <cell r="F188">
            <v>45596</v>
          </cell>
          <cell r="G188" t="str">
            <v>10.20</v>
          </cell>
          <cell r="H188" t="str">
            <v>31-Oct-2024</v>
          </cell>
          <cell r="I188" t="str">
            <v>10.20% STAR HEALTH &amp; ALLIED INSURANCE CO LTD (31-Oct-2024)</v>
          </cell>
          <cell r="J188" t="str">
            <v>10.20% Star Health &amp; Allied Insurance Co Ltd (31-Oct-2024)</v>
          </cell>
          <cell r="K188" t="str">
            <v>10.20% Star Health &amp; Allied Insurance Co Ltd (31-Oct-2024) **</v>
          </cell>
        </row>
        <row r="189">
          <cell r="B189" t="str">
            <v>INE205A07048</v>
          </cell>
          <cell r="C189" t="str">
            <v>CRPN</v>
          </cell>
          <cell r="D189" t="str">
            <v xml:space="preserve">VEDANTA LTD                                     </v>
          </cell>
          <cell r="E189" t="str">
            <v xml:space="preserve">8.67784% VEDANTA (20APR2020)                    </v>
          </cell>
          <cell r="F189">
            <v>43941</v>
          </cell>
          <cell r="G189" t="str">
            <v>8.68</v>
          </cell>
          <cell r="H189" t="str">
            <v>20-Apr-2020</v>
          </cell>
          <cell r="I189" t="str">
            <v>8.68% VEDANTA LTD (20-Apr-2020)</v>
          </cell>
          <cell r="J189" t="str">
            <v>8.68% Vedanta Ltd (20-Apr-2020)</v>
          </cell>
          <cell r="K189" t="str">
            <v>8.68% Vedanta Ltd (20-Apr-2020) **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>
            <v>43373</v>
          </cell>
          <cell r="G190" t="str">
            <v>10.00</v>
          </cell>
          <cell r="H190" t="str">
            <v>30-Sep-2018</v>
          </cell>
          <cell r="I190" t="e">
            <v>#N/A</v>
          </cell>
          <cell r="J190" t="e">
            <v>#N/A</v>
          </cell>
          <cell r="K190" t="e">
            <v>#N/A</v>
          </cell>
        </row>
        <row r="191">
          <cell r="B191" t="str">
            <v>INE115A07HN3</v>
          </cell>
          <cell r="C191" t="str">
            <v>CRPN</v>
          </cell>
          <cell r="D191" t="str">
            <v xml:space="preserve">LIC HOUSING FINANCE LTD                         </v>
          </cell>
          <cell r="E191" t="str">
            <v xml:space="preserve">8.65% LICHSG (8FEB2019)                         </v>
          </cell>
          <cell r="F191">
            <v>43504</v>
          </cell>
          <cell r="G191" t="str">
            <v>8.65</v>
          </cell>
          <cell r="H191" t="str">
            <v>08-Feb-2019</v>
          </cell>
          <cell r="I191" t="str">
            <v>8.65% LIC HOUSING FINANCE LTD (08-Feb-2019)</v>
          </cell>
          <cell r="J191" t="str">
            <v>8.65% Lic Housing Finance Ltd (08-Feb-2019)</v>
          </cell>
          <cell r="K191" t="str">
            <v>8.65% Lic Housing Finance Ltd (08-Feb-2019) **</v>
          </cell>
        </row>
        <row r="192">
          <cell r="B192" t="str">
            <v>INE155A08274</v>
          </cell>
          <cell r="C192" t="str">
            <v>CRPN</v>
          </cell>
          <cell r="D192" t="str">
            <v xml:space="preserve">TATA MOTORS LTD                                 </v>
          </cell>
          <cell r="E192" t="str">
            <v xml:space="preserve">8.25% TAMO (28JAN2019)                          </v>
          </cell>
          <cell r="F192">
            <v>43493</v>
          </cell>
          <cell r="G192" t="str">
            <v>8.25</v>
          </cell>
          <cell r="H192" t="str">
            <v>28-Jan-2019</v>
          </cell>
          <cell r="I192" t="str">
            <v>8.25% TATA MOTORS LTD (28-Jan-2019)</v>
          </cell>
          <cell r="J192" t="str">
            <v>8.25% Tata Motors Ltd (28-Jan-2019)</v>
          </cell>
          <cell r="K192" t="str">
            <v>8.25% Tata Motors Ltd (28-Jan-2019) **</v>
          </cell>
        </row>
        <row r="193">
          <cell r="B193" t="str">
            <v>INE667A08104</v>
          </cell>
          <cell r="C193" t="str">
            <v>PERP</v>
          </cell>
          <cell r="D193" t="str">
            <v xml:space="preserve">SYNDICATE BANK                                  </v>
          </cell>
          <cell r="E193" t="str">
            <v xml:space="preserve">9.80% SYNDICATE BANK AT1 (CO 25JUL2022)         </v>
          </cell>
          <cell r="F193">
            <v>44767</v>
          </cell>
          <cell r="G193" t="str">
            <v>9.80</v>
          </cell>
          <cell r="H193" t="str">
            <v>25-Jul-2022</v>
          </cell>
          <cell r="I193" t="str">
            <v>9.80% SYNDICATE BANK (25-Jul-2022)</v>
          </cell>
          <cell r="J193" t="str">
            <v>9.80% Syndicate Bank (25-Jul-2022)</v>
          </cell>
          <cell r="K193" t="str">
            <v>9.80% Syndicate Bank (25-Jul-2022) **</v>
          </cell>
        </row>
        <row r="194">
          <cell r="B194" t="str">
            <v>INE434A08067</v>
          </cell>
          <cell r="C194" t="str">
            <v>PERP</v>
          </cell>
          <cell r="D194" t="str">
            <v xml:space="preserve">ANDHRA BANK                                     </v>
          </cell>
          <cell r="E194" t="str">
            <v xml:space="preserve">10.99% ANDHRA BANK AT1 (CO 05AUG2021)           </v>
          </cell>
          <cell r="F194">
            <v>44413</v>
          </cell>
          <cell r="G194" t="str">
            <v>10.99</v>
          </cell>
          <cell r="H194" t="str">
            <v>05-Aug-2021</v>
          </cell>
          <cell r="I194" t="str">
            <v>10.99% ANDHRA BANK (05-Aug-2021)</v>
          </cell>
          <cell r="J194" t="str">
            <v>10.99% Andhra Bank (05-Aug-2021)</v>
          </cell>
          <cell r="K194" t="str">
            <v>10.99% Andhra Bank (05-Aug-2021) **</v>
          </cell>
        </row>
        <row r="195">
          <cell r="B195" t="str">
            <v>INE434A09149</v>
          </cell>
          <cell r="C195" t="str">
            <v>PERP</v>
          </cell>
          <cell r="D195" t="str">
            <v xml:space="preserve">ANDHRA BANK                                     </v>
          </cell>
          <cell r="E195" t="str">
            <v xml:space="preserve">9.55% ANDHRA BANK AT1 (CO 26DEC2019)            </v>
          </cell>
          <cell r="F195">
            <v>43825</v>
          </cell>
          <cell r="G195" t="str">
            <v>9.55</v>
          </cell>
          <cell r="H195" t="str">
            <v>26-Dec-2019</v>
          </cell>
          <cell r="I195" t="str">
            <v>9.55% ANDHRA BANK (26-Dec-2019)</v>
          </cell>
          <cell r="J195" t="str">
            <v>9.55% Andhra Bank (26-Dec-2019)</v>
          </cell>
          <cell r="K195" t="str">
            <v>9.55% Andhra Bank (26-Dec-2019) **</v>
          </cell>
        </row>
        <row r="196">
          <cell r="B196" t="str">
            <v>INE434A08083</v>
          </cell>
          <cell r="C196" t="str">
            <v>PERP</v>
          </cell>
          <cell r="D196" t="str">
            <v xml:space="preserve">ANDHRA BANK                                     </v>
          </cell>
          <cell r="E196" t="str">
            <v xml:space="preserve">9.20% ANDHRA BANK AT1 (CO 31OCT2022)            </v>
          </cell>
          <cell r="F196">
            <v>44865</v>
          </cell>
          <cell r="G196" t="str">
            <v>9.20</v>
          </cell>
          <cell r="H196" t="str">
            <v>31-Oct-2022</v>
          </cell>
          <cell r="I196" t="str">
            <v>9.20% ANDHRA BANK (31-Oct-2022)</v>
          </cell>
          <cell r="J196" t="str">
            <v>9.20% Andhra Bank (31-Oct-2022)</v>
          </cell>
          <cell r="K196" t="str">
            <v>9.20% Andhra Bank (31-Oct-2022) **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>
            <v>44852</v>
          </cell>
          <cell r="G197" t="str">
            <v>9.00</v>
          </cell>
          <cell r="H197" t="str">
            <v>18-Oct-2022</v>
          </cell>
          <cell r="I197" t="e">
            <v>#N/A</v>
          </cell>
          <cell r="J197" t="e">
            <v>#N/A</v>
          </cell>
          <cell r="K197" t="e">
            <v>#N/A</v>
          </cell>
        </row>
        <row r="198">
          <cell r="B198" t="str">
            <v>INE667A08070</v>
          </cell>
          <cell r="C198" t="str">
            <v>PERP</v>
          </cell>
          <cell r="D198" t="str">
            <v xml:space="preserve">SYNDICATE BANK                                  </v>
          </cell>
          <cell r="E198" t="str">
            <v xml:space="preserve">11.25% SYNDICATE BANK (CO 15JUL2021)            </v>
          </cell>
          <cell r="F198">
            <v>44392</v>
          </cell>
          <cell r="G198" t="str">
            <v>11.25</v>
          </cell>
          <cell r="H198" t="str">
            <v>15-Jul-2021</v>
          </cell>
          <cell r="I198" t="str">
            <v>11.25% SYNDICATE BANK (15-Jul-2021)</v>
          </cell>
          <cell r="J198" t="str">
            <v>11.25% Syndicate Bank (15-Jul-2021)</v>
          </cell>
          <cell r="K198" t="str">
            <v>11.25% Syndicate Bank (15-Jul-2021) **</v>
          </cell>
        </row>
        <row r="199">
          <cell r="B199" t="str">
            <v>INE705A08094</v>
          </cell>
          <cell r="C199" t="str">
            <v>PERP</v>
          </cell>
          <cell r="D199" t="str">
            <v xml:space="preserve">VIJAYA BANK                                     </v>
          </cell>
          <cell r="E199" t="str">
            <v xml:space="preserve">10.49% VIJAYA BANK AT1 (17JAN2022)              </v>
          </cell>
          <cell r="F199">
            <v>44578</v>
          </cell>
          <cell r="G199" t="str">
            <v>10.49</v>
          </cell>
          <cell r="H199" t="str">
            <v>17-Jan-2022</v>
          </cell>
          <cell r="I199" t="str">
            <v>10.49% VIJAYA BANK (17-Jan-2022)</v>
          </cell>
          <cell r="J199" t="str">
            <v>10.49% Vijaya Bank (17-Jan-2022)</v>
          </cell>
          <cell r="K199" t="str">
            <v>10.49% Vijaya Bank (17-Jan-2022) **</v>
          </cell>
        </row>
        <row r="200">
          <cell r="B200" t="str">
            <v>INE503A08036</v>
          </cell>
          <cell r="C200" t="str">
            <v>CRPN</v>
          </cell>
          <cell r="D200" t="str">
            <v xml:space="preserve">DCB BANK LTD                                    </v>
          </cell>
          <cell r="E200" t="str">
            <v xml:space="preserve">9.85% DCB BANK 17NOV2027 (C 17NOV2022)          </v>
          </cell>
          <cell r="F200">
            <v>46708</v>
          </cell>
          <cell r="G200" t="str">
            <v>9.85</v>
          </cell>
          <cell r="H200" t="str">
            <v>17-Nov-2027</v>
          </cell>
          <cell r="I200" t="str">
            <v>9.85% DCB BANK LTD (17-Nov-2027)</v>
          </cell>
          <cell r="J200" t="str">
            <v>9.85% DCB Bank Ltd (17-Nov-2027)</v>
          </cell>
          <cell r="K200" t="str">
            <v>9.85% DCB Bank Ltd (17-Nov-2027) **</v>
          </cell>
        </row>
        <row r="201">
          <cell r="B201" t="str">
            <v>INE351E08024</v>
          </cell>
          <cell r="C201" t="str">
            <v>CRPN</v>
          </cell>
          <cell r="D201" t="str">
            <v xml:space="preserve">DLF HOME DEVELOPERS LTD                         </v>
          </cell>
          <cell r="E201" t="str">
            <v>9.20% DLF HOME DEV SERIES II 21NOV2019 (C 18JUN2</v>
          </cell>
          <cell r="F201">
            <v>43790</v>
          </cell>
          <cell r="G201" t="str">
            <v>9.20</v>
          </cell>
          <cell r="H201" t="str">
            <v>21-Nov-2019</v>
          </cell>
          <cell r="I201" t="str">
            <v>9.20% DLF HOME DEVELOPERS LTD (21-Nov-2019)</v>
          </cell>
          <cell r="J201" t="str">
            <v>9.20% Dlf Home Developers Ltd Series II (21-Nov-2019)</v>
          </cell>
          <cell r="K201" t="str">
            <v>9.20% Dlf Home Developers Ltd Series II (21-Nov-2019) **</v>
          </cell>
        </row>
        <row r="202">
          <cell r="B202" t="str">
            <v>INE804K07013</v>
          </cell>
          <cell r="C202" t="str">
            <v>CRPN</v>
          </cell>
          <cell r="D202" t="str">
            <v xml:space="preserve">RELIANCE BIG ENTERTAINMENT PVT LTD              </v>
          </cell>
          <cell r="E202" t="str">
            <v xml:space="preserve">11.28% RELIANCEBIG 26APR2019                    </v>
          </cell>
          <cell r="F202">
            <v>43581</v>
          </cell>
          <cell r="G202" t="str">
            <v>11.28</v>
          </cell>
          <cell r="H202" t="str">
            <v>26-Apr-2019</v>
          </cell>
          <cell r="I202" t="str">
            <v>11.28% RELIANCE BIG ENTERTAINMENT PVT LTD (26-Apr-2019)</v>
          </cell>
          <cell r="J202" t="str">
            <v>11.28% Reliance Big Entertainment Pvt Ltd (26-Apr-2019)</v>
          </cell>
          <cell r="K202" t="str">
            <v>11.28% Reliance Big Entertainment Pvt Ltd (26-Apr-2019) **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>
            <v>43448</v>
          </cell>
          <cell r="G203" t="str">
            <v>0.00</v>
          </cell>
          <cell r="H203" t="str">
            <v>14-Dec-2018</v>
          </cell>
          <cell r="I203" t="e">
            <v>#N/A</v>
          </cell>
          <cell r="J203" t="e">
            <v>#N/A</v>
          </cell>
          <cell r="K203" t="e">
            <v>#N/A</v>
          </cell>
        </row>
        <row r="204">
          <cell r="B204" t="str">
            <v>INE351E08040</v>
          </cell>
          <cell r="C204" t="str">
            <v>CRPN</v>
          </cell>
          <cell r="D204" t="str">
            <v xml:space="preserve">DLF HOME DEVELOPERS LTD                         </v>
          </cell>
          <cell r="E204" t="str">
            <v>9.20% DLF HOME DEV SERIES IV 21NOV2019 (C 19AUG2</v>
          </cell>
          <cell r="F204">
            <v>43790</v>
          </cell>
          <cell r="G204" t="str">
            <v>9.20</v>
          </cell>
          <cell r="H204" t="str">
            <v>21-Nov-2019</v>
          </cell>
          <cell r="I204" t="str">
            <v>9.20% DLF HOME DEVELOPERS LTD (21-Nov-2019)</v>
          </cell>
          <cell r="J204" t="str">
            <v>9.20% Dlf Home Developers Ltd Series IV (21-Nov-2019)</v>
          </cell>
          <cell r="K204" t="str">
            <v>9.20% Dlf Home Developers Ltd Series IV (21-Nov-2019) **</v>
          </cell>
        </row>
        <row r="205">
          <cell r="B205" t="str">
            <v>INE351E08032</v>
          </cell>
          <cell r="C205" t="str">
            <v>CRPN</v>
          </cell>
          <cell r="D205" t="str">
            <v xml:space="preserve">DLF HOME DEVELOPERS LTD                         </v>
          </cell>
          <cell r="E205" t="str">
            <v>9.20% DLF HOME DEV SERIES III 21NOV2019 (C 18JUL</v>
          </cell>
          <cell r="F205">
            <v>43790</v>
          </cell>
          <cell r="G205" t="str">
            <v>9.20</v>
          </cell>
          <cell r="H205" t="str">
            <v>21-Nov-2019</v>
          </cell>
          <cell r="I205" t="str">
            <v>9.20% DLF HOME DEVELOPERS LTD (21-Nov-2019)</v>
          </cell>
          <cell r="J205" t="str">
            <v>9.20% Dlf Home Developers Ltd III (21-Nov-2019)</v>
          </cell>
          <cell r="K205" t="str">
            <v>9.20% Dlf Home Developers Ltd III (21-Nov-2019) **</v>
          </cell>
        </row>
        <row r="206">
          <cell r="B206" t="str">
            <v>INE608A08025</v>
          </cell>
          <cell r="C206" t="str">
            <v>PERP</v>
          </cell>
          <cell r="D206" t="str">
            <v xml:space="preserve">PUNJAB &amp; SINDH BANK LTD                         </v>
          </cell>
          <cell r="E206" t="str">
            <v xml:space="preserve">10.90% P&amp;S BANK AT1 (CO 07MAY2022)              </v>
          </cell>
          <cell r="F206">
            <v>44688</v>
          </cell>
          <cell r="G206" t="str">
            <v>10.90</v>
          </cell>
          <cell r="H206" t="str">
            <v>07-May-2022</v>
          </cell>
          <cell r="I206" t="str">
            <v>10.90% PUNJAB &amp; SINDH BANK LTD (07-May-2022)</v>
          </cell>
          <cell r="J206" t="str">
            <v>10.90% Punjab &amp; Sindh Bank Ltd (07-May-2022)</v>
          </cell>
          <cell r="K206" t="str">
            <v>10.90% Punjab &amp; Sindh Bank Ltd (07-May-2022) **</v>
          </cell>
        </row>
        <row r="207">
          <cell r="B207" t="str">
            <v>INE351E08016</v>
          </cell>
          <cell r="C207" t="str">
            <v>CRPN</v>
          </cell>
          <cell r="D207" t="str">
            <v xml:space="preserve">DLF HOME DEVELOPERS LTD                         </v>
          </cell>
          <cell r="E207" t="str">
            <v>9.20% DLF HOME DEV SERIES I 21NOV2019 (C 18MAY20</v>
          </cell>
          <cell r="F207">
            <v>43790</v>
          </cell>
          <cell r="G207" t="str">
            <v>9.20</v>
          </cell>
          <cell r="H207" t="str">
            <v>21-Nov-2019</v>
          </cell>
          <cell r="I207" t="str">
            <v>9.20% DLF HOME DEVELOPERS LTD (21-Nov-2019)</v>
          </cell>
          <cell r="J207" t="str">
            <v>9.20% Dlf Home Developers Ltd Series I (21-Nov-2019)</v>
          </cell>
          <cell r="K207" t="str">
            <v>9.20% Dlf Home Developers Ltd Series I (21-Nov-2019) **</v>
          </cell>
        </row>
        <row r="208">
          <cell r="B208" t="str">
            <v>INE235P07167</v>
          </cell>
          <cell r="C208" t="str">
            <v>CRPN</v>
          </cell>
          <cell r="D208" t="str">
            <v xml:space="preserve">L&amp;T INFRASTRUCTURE DEBT FUND LTD                </v>
          </cell>
          <cell r="E208" t="str">
            <v xml:space="preserve">8.70% L&amp;T INFRA DEBT (24FEB2021)                </v>
          </cell>
          <cell r="F208">
            <v>44251</v>
          </cell>
          <cell r="G208" t="str">
            <v>8.70</v>
          </cell>
          <cell r="H208" t="str">
            <v>24-Feb-2021</v>
          </cell>
          <cell r="I208" t="str">
            <v>8.70% L&amp;T INFRASTRUCTURE DEBT FUND LTD (24-Feb-2021)</v>
          </cell>
          <cell r="J208" t="str">
            <v>8.70% L&amp;T Infrastructure Debt Fund Ltd (24-Feb-2021)</v>
          </cell>
          <cell r="K208" t="str">
            <v>8.70% L&amp;T Infrastructure Debt Fund Ltd (24-Feb-2021) **</v>
          </cell>
        </row>
        <row r="209">
          <cell r="B209" t="str">
            <v>INE895D08725</v>
          </cell>
          <cell r="C209" t="str">
            <v>CRPN</v>
          </cell>
          <cell r="D209" t="str">
            <v xml:space="preserve">TATA SONS PVT LTD                               </v>
          </cell>
          <cell r="E209" t="str">
            <v xml:space="preserve">7.85% TATA SONS (31JAN2021)                     </v>
          </cell>
          <cell r="F209">
            <v>44227</v>
          </cell>
          <cell r="G209" t="str">
            <v>7.85</v>
          </cell>
          <cell r="H209" t="str">
            <v>31-Jan-2021</v>
          </cell>
          <cell r="I209" t="str">
            <v>7.85% TATA SONS PVT LTD (31-Jan-2021)</v>
          </cell>
          <cell r="J209" t="str">
            <v>7.85% Tata Sons Pvt Ltd (31-Jan-2021)</v>
          </cell>
          <cell r="K209" t="str">
            <v>7.85% Tata Sons Pvt Ltd (31-Jan-2021) **</v>
          </cell>
        </row>
        <row r="210">
          <cell r="B210" t="str">
            <v>INE311S08135</v>
          </cell>
          <cell r="C210" t="str">
            <v>CRPN</v>
          </cell>
          <cell r="D210" t="str">
            <v xml:space="preserve">MA MULTI-TRADE PVT LTD                          </v>
          </cell>
          <cell r="E210" t="str">
            <v xml:space="preserve">10% MA MULTI 27NOV2020                          </v>
          </cell>
          <cell r="F210">
            <v>44162</v>
          </cell>
          <cell r="G210" t="str">
            <v>10.00</v>
          </cell>
          <cell r="H210" t="str">
            <v>27-Nov-2020</v>
          </cell>
          <cell r="I210" t="str">
            <v>10.00% MA MULTI-TRADE PVT LTD (27-Nov-2020)</v>
          </cell>
          <cell r="J210" t="str">
            <v>10.00% Ma Multi-Trade Pvt Ltd (27-Nov-2020)</v>
          </cell>
          <cell r="K210" t="str">
            <v>10.00% Ma Multi-Trade Pvt Ltd (27-Nov-2020) **</v>
          </cell>
        </row>
        <row r="211">
          <cell r="B211" t="str">
            <v>INE477A07274</v>
          </cell>
          <cell r="C211" t="str">
            <v>CRPN</v>
          </cell>
          <cell r="D211" t="str">
            <v xml:space="preserve">CAN FIN HOMES LTD                               </v>
          </cell>
          <cell r="E211" t="str">
            <v xml:space="preserve">7.64% CAN FIN HOMES (28FEB2021)                 </v>
          </cell>
          <cell r="F211">
            <v>44255</v>
          </cell>
          <cell r="G211">
            <v>7.64</v>
          </cell>
          <cell r="H211" t="str">
            <v>28-Feb-2021</v>
          </cell>
          <cell r="I211" t="str">
            <v>7.64% CAN FIN HOMES LTD (28-Feb-2021)</v>
          </cell>
          <cell r="J211" t="str">
            <v>7.64% Can Fin Homes Ltd (28-Feb-2021)</v>
          </cell>
          <cell r="K211" t="str">
            <v>7.64% Can Fin Homes Ltd (28-Feb-2021) **</v>
          </cell>
        </row>
        <row r="212">
          <cell r="B212" t="str">
            <v>INE537P07117</v>
          </cell>
          <cell r="C212" t="str">
            <v>CRPN</v>
          </cell>
          <cell r="D212" t="str">
            <v xml:space="preserve">INDIA INFRADEBT LTD                             </v>
          </cell>
          <cell r="E212" t="str">
            <v xml:space="preserve">8.62% INDIA INFRADEBT (08MAR2021)               </v>
          </cell>
          <cell r="F212">
            <v>44263</v>
          </cell>
          <cell r="G212">
            <v>8.6199999999999992</v>
          </cell>
          <cell r="H212" t="str">
            <v>08-Mar-2021</v>
          </cell>
          <cell r="I212" t="str">
            <v>8.62% INDIA INFRADEBT LTD (08-Mar-2021)</v>
          </cell>
          <cell r="J212" t="str">
            <v>8.62% India Infradebt Ltd (08-Mar-2021)</v>
          </cell>
          <cell r="K212" t="str">
            <v>8.62% India Infradebt Ltd (08-Mar-2021) **</v>
          </cell>
        </row>
        <row r="213">
          <cell r="B213" t="str">
            <v>INE031A08541</v>
          </cell>
          <cell r="C213" t="str">
            <v>CRPN</v>
          </cell>
          <cell r="D213" t="str">
            <v xml:space="preserve">HOUSING &amp; URBAN DEVELOPMENT CORP LTD            </v>
          </cell>
          <cell r="E213" t="str">
            <v xml:space="preserve">7.14% HUDCO (22DEC2020)                         </v>
          </cell>
          <cell r="F213">
            <v>44187</v>
          </cell>
          <cell r="G213">
            <v>7.14</v>
          </cell>
          <cell r="H213" t="str">
            <v>22-Dec-2020</v>
          </cell>
          <cell r="I213" t="str">
            <v>7.14% HOUSING &amp; URBAN DEVELOPMENT CORP LTD (22-Dec-2020)</v>
          </cell>
          <cell r="J213" t="str">
            <v>7.14% Housing &amp; Urban Development Corp Ltd (22-Dec-2020)</v>
          </cell>
          <cell r="K213" t="str">
            <v>7.14% Housing &amp; Urban Development Corp Ltd (22-Dec-2020) **</v>
          </cell>
        </row>
        <row r="214">
          <cell r="B214" t="str">
            <v>INE001A07OO9</v>
          </cell>
          <cell r="C214" t="str">
            <v>CRPN</v>
          </cell>
          <cell r="D214" t="str">
            <v xml:space="preserve">HOUSING DEVELOPMENT FINANCE CORP LTD            </v>
          </cell>
          <cell r="E214" t="str">
            <v xml:space="preserve">8.75% HDFC (04MAR2021)                          </v>
          </cell>
          <cell r="F214">
            <v>44259</v>
          </cell>
          <cell r="G214">
            <v>8.75</v>
          </cell>
          <cell r="H214" t="str">
            <v>04-Mar-2021</v>
          </cell>
          <cell r="I214" t="str">
            <v>8.75% HOUSING DEVELOPMENT FINANCE CORP LTD (04-Mar-2021)</v>
          </cell>
          <cell r="J214" t="str">
            <v>8.75% Housing Development Finance Corp Ltd (04-Mar-2021)</v>
          </cell>
          <cell r="K214" t="str">
            <v>8.75% Housing Development Finance Corp Ltd (04-Mar-2021) **</v>
          </cell>
        </row>
        <row r="215">
          <cell r="B215" t="str">
            <v>INE514E08928</v>
          </cell>
          <cell r="C215" t="str">
            <v>CRPN</v>
          </cell>
          <cell r="D215" t="str">
            <v xml:space="preserve">EXPORT-IMPORT BANK OF INDIA                     </v>
          </cell>
          <cell r="E215" t="str">
            <v xml:space="preserve">9.15% EXIM (25FEB2021)                          </v>
          </cell>
          <cell r="F215">
            <v>44252</v>
          </cell>
          <cell r="G215">
            <v>9.15</v>
          </cell>
          <cell r="H215" t="str">
            <v>25-Feb-2021</v>
          </cell>
          <cell r="I215" t="str">
            <v>9.15% EXPORT-IMPORT BANK OF INDIA (25-Feb-2021)</v>
          </cell>
          <cell r="J215" t="str">
            <v>9.15% Export-Import Bank Of India (25-Feb-2021)</v>
          </cell>
          <cell r="K215" t="str">
            <v>9.15% Export-Import Bank Of India (25-Feb-2021) **</v>
          </cell>
        </row>
        <row r="216">
          <cell r="B216" t="str">
            <v>INE752E07ER3</v>
          </cell>
          <cell r="C216" t="str">
            <v>CRPN</v>
          </cell>
          <cell r="D216" t="str">
            <v xml:space="preserve">POWER GRID CORP OF INDIA LTD                    </v>
          </cell>
          <cell r="E216" t="str">
            <v xml:space="preserve">9.47% PGC (31MAR2021)                           </v>
          </cell>
          <cell r="F216">
            <v>44286</v>
          </cell>
          <cell r="G216">
            <v>9.4700000000000006</v>
          </cell>
          <cell r="H216" t="str">
            <v>31-Mar-2021</v>
          </cell>
          <cell r="I216" t="str">
            <v>9.47% POWER GRID CORP OF INDIA LTD (31-Mar-2021)</v>
          </cell>
          <cell r="J216" t="str">
            <v>9.47% Power Grid Corp Of India Ltd (31-Mar-2021)</v>
          </cell>
          <cell r="K216" t="str">
            <v>9.47% Power Grid Corp Of India Ltd (31-Mar-2021) **</v>
          </cell>
        </row>
        <row r="217">
          <cell r="B217" t="str">
            <v>INE134E07505</v>
          </cell>
          <cell r="C217" t="str">
            <v>CRPN</v>
          </cell>
          <cell r="D217" t="str">
            <v xml:space="preserve">POWER FINANCE CORP LTD                          </v>
          </cell>
          <cell r="E217" t="str">
            <v xml:space="preserve">9.70% PFC (30JAN2021)                           </v>
          </cell>
          <cell r="F217">
            <v>44226</v>
          </cell>
          <cell r="G217">
            <v>9.6999999999999993</v>
          </cell>
          <cell r="H217" t="str">
            <v>30-Jan-2021</v>
          </cell>
          <cell r="I217" t="str">
            <v>9.7% POWER FINANCE CORP LTD (30-Jan-2021)</v>
          </cell>
          <cell r="J217" t="str">
            <v>9.7% Power Finance Corp Ltd (30-Jan-2021)</v>
          </cell>
          <cell r="K217" t="str">
            <v>9.7% Power Finance Corp Ltd (30-Jan-2021) **</v>
          </cell>
        </row>
        <row r="218">
          <cell r="B218" t="str">
            <v>INE733E07JZ5</v>
          </cell>
          <cell r="C218" t="str">
            <v>CRPN</v>
          </cell>
          <cell r="D218" t="str">
            <v xml:space="preserve">NTPC LTD                                        </v>
          </cell>
          <cell r="E218" t="str">
            <v xml:space="preserve">8.33% NTPC (24FEB2021)                          </v>
          </cell>
          <cell r="F218">
            <v>44251</v>
          </cell>
          <cell r="G218">
            <v>8.33</v>
          </cell>
          <cell r="H218" t="str">
            <v>24-Feb-2021</v>
          </cell>
          <cell r="I218" t="str">
            <v>8.33% NTPC LTD (24-Feb-2021)</v>
          </cell>
          <cell r="J218" t="str">
            <v>8.33% NTPC Ltd (24-Feb-2021)</v>
          </cell>
          <cell r="K218" t="str">
            <v>8.33% NTPC Ltd (24-Feb-2021) **</v>
          </cell>
        </row>
        <row r="219">
          <cell r="B219" t="str">
            <v>INE514E08951</v>
          </cell>
          <cell r="C219" t="str">
            <v>CRPN</v>
          </cell>
          <cell r="D219" t="str">
            <v xml:space="preserve">EXPORT-IMPORT BANK OF INDIA                     </v>
          </cell>
          <cell r="E219" t="str">
            <v xml:space="preserve">9.15% EXIM (18MAR2021)                          </v>
          </cell>
          <cell r="F219">
            <v>44273</v>
          </cell>
          <cell r="G219">
            <v>9.15</v>
          </cell>
          <cell r="H219" t="str">
            <v>18-Mar-2021</v>
          </cell>
          <cell r="I219" t="str">
            <v>9.15% EXPORT-IMPORT BANK OF INDIA (18-Mar-2021)</v>
          </cell>
          <cell r="J219" t="str">
            <v>9.15% Export-Import Bank Of India (18-Mar-2021)</v>
          </cell>
          <cell r="K219" t="str">
            <v>9.15% Export-Import Bank Of India (18-Mar-2021) **</v>
          </cell>
        </row>
        <row r="220">
          <cell r="B220" t="str">
            <v>INE848E07419</v>
          </cell>
          <cell r="C220" t="str">
            <v>CRPN</v>
          </cell>
          <cell r="D220" t="str">
            <v xml:space="preserve">NHPC LTD                                        </v>
          </cell>
          <cell r="E220" t="str">
            <v xml:space="preserve">8.78% NHPC (11FEB2021)                          </v>
          </cell>
          <cell r="F220">
            <v>44238</v>
          </cell>
          <cell r="G220">
            <v>8.7799999999999994</v>
          </cell>
          <cell r="H220" t="str">
            <v>11-Feb-2021</v>
          </cell>
          <cell r="I220" t="str">
            <v>8.78% NHPC LTD (11-Feb-2021)</v>
          </cell>
          <cell r="J220" t="str">
            <v>8.78% NHPC Ltd (11-Feb-2021)</v>
          </cell>
          <cell r="K220" t="str">
            <v>8.78% NHPC Ltd (11-Feb-2021) **</v>
          </cell>
        </row>
        <row r="221">
          <cell r="B221" t="str">
            <v>INE244N07065</v>
          </cell>
          <cell r="C221" t="str">
            <v>CRPN</v>
          </cell>
          <cell r="D221" t="str">
            <v xml:space="preserve">MAHINDRA VEHICLE MANUFACTURES LTD               </v>
          </cell>
          <cell r="E221" t="str">
            <v xml:space="preserve">8.19% MVML (23FEB2021)                          </v>
          </cell>
          <cell r="F221">
            <v>44250</v>
          </cell>
          <cell r="G221">
            <v>8.19</v>
          </cell>
          <cell r="H221" t="str">
            <v>23-Feb-2021</v>
          </cell>
          <cell r="I221" t="str">
            <v>8.19% MAHINDRA VEHICLE MANUFACTURES LTD (23-Feb-2021)</v>
          </cell>
          <cell r="J221" t="str">
            <v>8.19% Mahindra Vehicle Manufactures Ltd (23-Feb-2021)</v>
          </cell>
          <cell r="K221" t="str">
            <v>8.19% Mahindra Vehicle Manufactures Ltd (23-Feb-2021) **</v>
          </cell>
        </row>
        <row r="222">
          <cell r="B222" t="str">
            <v>INE333T07048</v>
          </cell>
          <cell r="C222" t="str">
            <v>CRPN</v>
          </cell>
          <cell r="D222" t="str">
            <v xml:space="preserve">RELIANCE BIG PVT LTD                            </v>
          </cell>
          <cell r="E222" t="str">
            <v xml:space="preserve">11.49% RBPL SERIES 1 (14JAN2021 P/C QUARTERLY)  </v>
          </cell>
          <cell r="F222">
            <v>44210</v>
          </cell>
          <cell r="G222">
            <v>11.49</v>
          </cell>
          <cell r="H222" t="str">
            <v>14-Jan-2021</v>
          </cell>
          <cell r="I222" t="str">
            <v>11.49% RELIANCE BIG PVT LTD (14-Jan-2021)</v>
          </cell>
          <cell r="J222" t="str">
            <v>11.49% Reliance Big Pvt Ltd  Series 1 (14-Jan-2021)</v>
          </cell>
          <cell r="K222" t="str">
            <v>11.49% Reliance Big Pvt Ltd  Series 1 (14-Jan-2021) **</v>
          </cell>
        </row>
        <row r="223">
          <cell r="B223" t="str">
            <v>INE333T07055</v>
          </cell>
          <cell r="C223" t="str">
            <v>CRPN</v>
          </cell>
          <cell r="D223" t="str">
            <v xml:space="preserve">RELIANCE BIG PVT LTD                            </v>
          </cell>
          <cell r="E223" t="str">
            <v xml:space="preserve">11.49% RBPL SERIES 2 (14JAN2021 P/C QUARTERLY)  </v>
          </cell>
          <cell r="F223">
            <v>44210</v>
          </cell>
          <cell r="G223">
            <v>11.49</v>
          </cell>
          <cell r="H223" t="str">
            <v>14-Jan-2021</v>
          </cell>
          <cell r="I223" t="str">
            <v>11.49% RELIANCE BIG PVT LTD (14-Jan-2021)</v>
          </cell>
          <cell r="J223" t="str">
            <v>11.49% Reliance Big Pvt Ltd Series 2 (14-Jan-2021)</v>
          </cell>
          <cell r="K223" t="str">
            <v>11.49% Reliance Big Pvt Ltd Series 2 (14-Jan-2021) **</v>
          </cell>
        </row>
        <row r="224">
          <cell r="B224" t="str">
            <v>INE333T07063</v>
          </cell>
          <cell r="C224" t="str">
            <v>CRPN</v>
          </cell>
          <cell r="D224" t="str">
            <v xml:space="preserve">RELIANCE BIG PVT LTD                            </v>
          </cell>
          <cell r="E224" t="str">
            <v xml:space="preserve">11.49% RBPL SERIES 3 (14JAN2021 P/C QUARTERLY)  </v>
          </cell>
          <cell r="F224">
            <v>44210</v>
          </cell>
          <cell r="G224">
            <v>11.49</v>
          </cell>
          <cell r="H224" t="str">
            <v>14-Jan-2021</v>
          </cell>
          <cell r="I224" t="str">
            <v>11.49% RELIANCE BIG PVT LTD (14-Jan-2021)</v>
          </cell>
          <cell r="J224" t="str">
            <v>11.49% Reliance Big Pvt Ltd Series 3 (14-Jan-2021)</v>
          </cell>
          <cell r="K224" t="str">
            <v>11.49% Reliance Big Pvt Ltd Series 3 (14-Jan-2021) **</v>
          </cell>
        </row>
        <row r="225">
          <cell r="B225" t="str">
            <v>INE428K07011</v>
          </cell>
          <cell r="C225" t="str">
            <v>CRPN</v>
          </cell>
          <cell r="D225" t="str">
            <v xml:space="preserve">RELIANCE INFRASTRUCTURE CONSULTING &amp; ENGINEERS  </v>
          </cell>
          <cell r="E225" t="str">
            <v>11.49% RICEPL (15JAN2021 P/C 14DEC2018 16DEC2019</v>
          </cell>
          <cell r="F225">
            <v>44211</v>
          </cell>
          <cell r="G225">
            <v>11.49</v>
          </cell>
          <cell r="H225" t="str">
            <v>15-Jan-2021</v>
          </cell>
          <cell r="I225" t="str">
            <v>11.49% RELIANCE INFRASTRUCTURE CONSULTING &amp; ENGINEERS (15-Jan-2021)</v>
          </cell>
          <cell r="J225" t="str">
            <v>11.49% Reliance Infrastructure Consulting &amp; Engineers (15-Jan-2021)</v>
          </cell>
          <cell r="K225" t="str">
            <v>11.49% Reliance Infrastructure Consulting &amp; Engineers (15-Jan-2021) **</v>
          </cell>
        </row>
        <row r="226">
          <cell r="B226" t="str">
            <v>INE134E08DM5</v>
          </cell>
          <cell r="C226" t="str">
            <v>CRPN</v>
          </cell>
          <cell r="D226" t="str">
            <v xml:space="preserve">POWER FINANCE CORP LTD                          </v>
          </cell>
          <cell r="E226" t="str">
            <v xml:space="preserve">9.18% PFC (15APR2021)                           </v>
          </cell>
          <cell r="F226">
            <v>44301</v>
          </cell>
          <cell r="G226">
            <v>9.18</v>
          </cell>
          <cell r="H226" t="str">
            <v>15-Apr-2021</v>
          </cell>
          <cell r="I226" t="str">
            <v>9.18% POWER FINANCE CORP LTD (15-Apr-2021)</v>
          </cell>
          <cell r="J226" t="str">
            <v>9.18% Power Finance Corp Ltd (15-Apr-2021)</v>
          </cell>
          <cell r="K226" t="str">
            <v>9.18% Power Finance Corp Ltd (15-Apr-2021) **</v>
          </cell>
        </row>
        <row r="227">
          <cell r="B227" t="str">
            <v>INE261F08956</v>
          </cell>
          <cell r="C227" t="str">
            <v>CRPN</v>
          </cell>
          <cell r="D227" t="str">
            <v>NATIONAL BANK FOR AGRICULTURE AND RURAL DEVELOPMENT</v>
          </cell>
          <cell r="E227" t="str">
            <v xml:space="preserve">7.40% NABARD (01FEB2021)                        </v>
          </cell>
          <cell r="F227">
            <v>44228</v>
          </cell>
          <cell r="G227" t="str">
            <v>7.40</v>
          </cell>
          <cell r="H227" t="str">
            <v>01-Feb-2021</v>
          </cell>
          <cell r="I227" t="str">
            <v>7.40% NATIONAL BANK FOR AGRICULTURE AND RURAL DEVELOPMENT (01-Feb-2021)</v>
          </cell>
          <cell r="J227" t="str">
            <v>7.40% National Bank For Agriculture And Rural Development (01-Feb-2021)</v>
          </cell>
          <cell r="K227" t="str">
            <v>7.40% National Bank For Agriculture And Rural Development (01-Feb-2021) **</v>
          </cell>
        </row>
        <row r="228">
          <cell r="B228" t="str">
            <v>INE002A08526</v>
          </cell>
          <cell r="C228" t="str">
            <v>CRPN</v>
          </cell>
          <cell r="D228" t="str">
            <v xml:space="preserve">RELIANCE INDUSTRIES LTD                         </v>
          </cell>
          <cell r="E228" t="str">
            <v xml:space="preserve">7.07% RIL (24DEC2020)                           </v>
          </cell>
          <cell r="F228">
            <v>44189</v>
          </cell>
          <cell r="G228">
            <v>7.07</v>
          </cell>
          <cell r="H228" t="str">
            <v>24-Dec-2020</v>
          </cell>
          <cell r="I228" t="str">
            <v>7.07% RELIANCE INDUSTRIES LTD (24-Dec-2020)</v>
          </cell>
          <cell r="J228" t="str">
            <v>7.07% Reliance Industries Ltd (24-Dec-2020)</v>
          </cell>
          <cell r="K228" t="str">
            <v>7.07% Reliance Industries Ltd (24-Dec-2020)</v>
          </cell>
        </row>
        <row r="229">
          <cell r="B229" t="str">
            <v>INE020B08AN6</v>
          </cell>
          <cell r="C229" t="str">
            <v>CRPN</v>
          </cell>
          <cell r="D229" t="str">
            <v xml:space="preserve">RURAL ELECTRIFICATION CORP LTD                  </v>
          </cell>
          <cell r="E229" t="str">
            <v xml:space="preserve">6.99% REC (31DEC2020)                           </v>
          </cell>
          <cell r="F229">
            <v>44196</v>
          </cell>
          <cell r="G229">
            <v>6.99</v>
          </cell>
          <cell r="H229" t="str">
            <v>31-Dec-2020</v>
          </cell>
          <cell r="I229" t="str">
            <v>6.99% RURAL ELECTRIFICATION CORP LTD (31-Dec-2020)</v>
          </cell>
          <cell r="J229" t="str">
            <v>6.99% Rural Electrification Corp Ltd (31-Dec-2020)</v>
          </cell>
          <cell r="K229" t="str">
            <v>6.99% Rural Electrification Corp Ltd (31-Dec-2020) **</v>
          </cell>
        </row>
        <row r="230">
          <cell r="B230" t="str">
            <v>INE115A07JB4</v>
          </cell>
          <cell r="C230" t="str">
            <v>CRPN</v>
          </cell>
          <cell r="D230" t="str">
            <v xml:space="preserve">LIC HOUSING FINANCE LTD                         </v>
          </cell>
          <cell r="E230" t="str">
            <v xml:space="preserve">8.75% LIC HOUSING FINANCE (12FEB2021)           </v>
          </cell>
          <cell r="F230">
            <v>44239</v>
          </cell>
          <cell r="G230">
            <v>8.75</v>
          </cell>
          <cell r="H230" t="str">
            <v>12-Feb-2021</v>
          </cell>
          <cell r="I230" t="str">
            <v>8.75% LIC HOUSING FINANCE LTD (12-Feb-2021)</v>
          </cell>
          <cell r="J230" t="str">
            <v>8.75% Lic Housing Finance Ltd (12-Feb-2021)</v>
          </cell>
          <cell r="K230" t="str">
            <v>8.75% Lic Housing Finance Ltd (12-Feb-2021) **</v>
          </cell>
        </row>
        <row r="231">
          <cell r="B231" t="str">
            <v>INE115A07IO9</v>
          </cell>
          <cell r="C231" t="str">
            <v>CRPN</v>
          </cell>
          <cell r="D231" t="str">
            <v xml:space="preserve">LIC HOUSING FINANCE LTD                         </v>
          </cell>
          <cell r="E231" t="str">
            <v xml:space="preserve">8.50% LIC HOUSING FINANCE (05JAN2021)           </v>
          </cell>
          <cell r="F231">
            <v>44201</v>
          </cell>
          <cell r="G231" t="str">
            <v>8.50</v>
          </cell>
          <cell r="H231" t="str">
            <v>05-Jan-2021</v>
          </cell>
          <cell r="I231" t="str">
            <v>8.50% LIC HOUSING FINANCE LTD (05-Jan-2021)</v>
          </cell>
          <cell r="J231" t="str">
            <v>8.50% Lic Housing Finance Ltd (05-Jan-2021)</v>
          </cell>
          <cell r="K231" t="str">
            <v>8.50% Lic Housing Finance Ltd (05-Jan-2021) **</v>
          </cell>
        </row>
        <row r="232">
          <cell r="B232" t="str">
            <v>INE852O07048</v>
          </cell>
          <cell r="C232" t="str">
            <v>CFLT</v>
          </cell>
          <cell r="D232" t="str">
            <v xml:space="preserve">APTUS VALUE HOUSING FINANCE INDIA LTD           </v>
          </cell>
          <cell r="E232" t="str">
            <v xml:space="preserve">10% APTUS TRANCHE I 26DEC2024 (P/C 26DEC2022)   </v>
          </cell>
          <cell r="F232">
            <v>45652</v>
          </cell>
          <cell r="G232" t="str">
            <v>10.00</v>
          </cell>
          <cell r="H232" t="str">
            <v>26-Dec-2024</v>
          </cell>
          <cell r="I232" t="str">
            <v>10.00% APTUS VALUE HOUSING FINANCE INDIA LTD (26-Dec-2024)</v>
          </cell>
          <cell r="J232" t="str">
            <v>10.00% Aptus Value Housing Finance India Ltd (26-Dec-2024)</v>
          </cell>
          <cell r="K232" t="str">
            <v>10.00% Aptus Value Housing Finance India Ltd (26-Dec-2024) **</v>
          </cell>
        </row>
        <row r="233">
          <cell r="B233" t="str">
            <v>INE209W07010</v>
          </cell>
          <cell r="C233" t="str">
            <v>CRPN</v>
          </cell>
          <cell r="D233" t="str">
            <v xml:space="preserve">NARMADA WIND ENERGY PVT LTD                     </v>
          </cell>
          <cell r="E233" t="str">
            <v>9.60 RENEW NARMADA TRANCHE 1 31MAR2023 (CO 28DEC</v>
          </cell>
          <cell r="F233">
            <v>45016</v>
          </cell>
          <cell r="G233" t="str">
            <v>9.60</v>
          </cell>
          <cell r="H233" t="str">
            <v>31-Mar-2023</v>
          </cell>
          <cell r="I233" t="str">
            <v>9.60% NARMADA WIND ENERGY PVT LTD (31-Mar-2023)</v>
          </cell>
          <cell r="J233" t="str">
            <v>9.60% Narmada Wind Energy Pvt Ltd (31-Mar-2023)</v>
          </cell>
          <cell r="K233" t="str">
            <v>9.60% Narmada Wind Energy Pvt Ltd (31-Mar-2023) **</v>
          </cell>
        </row>
        <row r="234">
          <cell r="B234" t="str">
            <v>INE964Q07012</v>
          </cell>
          <cell r="C234" t="str">
            <v>CRPN</v>
          </cell>
          <cell r="D234" t="str">
            <v xml:space="preserve">RENEW WIND ENERGY (RAJASTHAN ONE) PVT LTD       </v>
          </cell>
          <cell r="E234" t="str">
            <v>9.60% RENEW RAJ ONE 31MAR2023 (CO 28DEC21 28MAR2</v>
          </cell>
          <cell r="F234">
            <v>45016</v>
          </cell>
          <cell r="G234" t="str">
            <v>9.60</v>
          </cell>
          <cell r="H234" t="str">
            <v>31-Mar-2023</v>
          </cell>
          <cell r="I234" t="str">
            <v>9.60% RENEW WIND ENERGY (RAJASTHAN ONE) PVT LTD (31-Mar-2023)</v>
          </cell>
          <cell r="J234" t="str">
            <v>9.60% Renew Wind Energy (Rajasthan One) Pvt Ltd (31-Mar-2023)</v>
          </cell>
          <cell r="K234" t="str">
            <v>9.60% Renew Wind Energy (Rajasthan One) Pvt Ltd (31-Mar-2023) **</v>
          </cell>
        </row>
        <row r="235">
          <cell r="B235" t="str">
            <v>INE296A07QB7</v>
          </cell>
          <cell r="C235" t="str">
            <v>CRPN</v>
          </cell>
          <cell r="D235" t="str">
            <v xml:space="preserve">BAJAJ FINANCE LTD                               </v>
          </cell>
          <cell r="E235" t="str">
            <v xml:space="preserve">7.50% BAJAJ FINANCE (10AUG2020)                 </v>
          </cell>
          <cell r="F235">
            <v>44053</v>
          </cell>
          <cell r="G235" t="str">
            <v>7.50</v>
          </cell>
          <cell r="H235" t="str">
            <v>10-Aug-2020</v>
          </cell>
          <cell r="I235" t="str">
            <v>7.50% BAJAJ FINANCE LTD (10-Aug-2020)</v>
          </cell>
          <cell r="J235" t="str">
            <v>7.50% Bajaj Finance Ltd (10-Aug-2020)</v>
          </cell>
          <cell r="K235" t="str">
            <v>7.50% Bajaj Finance Ltd (10-Aug-2020) **</v>
          </cell>
        </row>
        <row r="236">
          <cell r="B236" t="str">
            <v>INE245A08042</v>
          </cell>
          <cell r="C236" t="str">
            <v>PERP</v>
          </cell>
          <cell r="D236" t="str">
            <v xml:space="preserve">THE TATA POWER CO LTD                           </v>
          </cell>
          <cell r="E236" t="str">
            <v xml:space="preserve">10.75% TATA POWER PERP (CO 21AUG2022) (STEP UP) </v>
          </cell>
          <cell r="F236">
            <v>44794</v>
          </cell>
          <cell r="G236">
            <v>10.75</v>
          </cell>
          <cell r="H236" t="str">
            <v>21-Aug-2022</v>
          </cell>
          <cell r="I236" t="str">
            <v>10.75% THE TATA POWER CO LTD (21-Aug-2022)</v>
          </cell>
          <cell r="J236" t="str">
            <v>10.75% The Tata Power Co Ltd (21-Aug-2022)</v>
          </cell>
          <cell r="K236" t="str">
            <v>10.75% The Tata Power Co Ltd (21-Aug-2022) **</v>
          </cell>
        </row>
        <row r="237">
          <cell r="B237" t="str">
            <v>INE752E07NN3</v>
          </cell>
          <cell r="C237" t="str">
            <v>CRPN</v>
          </cell>
          <cell r="D237" t="str">
            <v xml:space="preserve">POWER GRID CORP OF INDIA LTD                    </v>
          </cell>
          <cell r="E237" t="str">
            <v xml:space="preserve">8.13% PGC (23APR2021)                           </v>
          </cell>
          <cell r="F237">
            <v>44309</v>
          </cell>
          <cell r="G237">
            <v>8.1300000000000008</v>
          </cell>
          <cell r="H237" t="str">
            <v>23-Apr-2021</v>
          </cell>
          <cell r="I237" t="str">
            <v>8.13% POWER GRID CORP OF INDIA LTD (23-Apr-2021)</v>
          </cell>
          <cell r="J237" t="str">
            <v>8.13% Power Grid Corp Of India Ltd (23-Apr-2021)</v>
          </cell>
          <cell r="K237" t="str">
            <v>8.13% Power Grid Corp Of India Ltd (23-Apr-2021) **</v>
          </cell>
        </row>
        <row r="238">
          <cell r="B238" t="str">
            <v>INE503A08044</v>
          </cell>
          <cell r="C238" t="str">
            <v>CRPN</v>
          </cell>
          <cell r="D238" t="str">
            <v xml:space="preserve">DCB BANK LTD                                    </v>
          </cell>
          <cell r="E238" t="str">
            <v xml:space="preserve">9.85% DCB BANK 12JAN2028 (CO 12JAN2023)         </v>
          </cell>
          <cell r="F238">
            <v>46764</v>
          </cell>
          <cell r="G238">
            <v>9.85</v>
          </cell>
          <cell r="H238" t="str">
            <v>12-Jan-2028</v>
          </cell>
          <cell r="I238" t="str">
            <v>9.85% DCB BANK LTD (12-Jan-2028)</v>
          </cell>
          <cell r="J238" t="str">
            <v>9.85% DCB Bank Ltd (12-Jan-2028)</v>
          </cell>
          <cell r="K238" t="str">
            <v>9.85% DCB Bank Ltd (12-Jan-2028) **</v>
          </cell>
        </row>
        <row r="239">
          <cell r="B239" t="str">
            <v>INE160A08100</v>
          </cell>
          <cell r="C239" t="str">
            <v>PERP</v>
          </cell>
          <cell r="D239" t="str">
            <v xml:space="preserve">PUNJAB NATIONAL BANK                            </v>
          </cell>
          <cell r="E239" t="str">
            <v xml:space="preserve">8.95% PNB AT1 (CO 03MAR2022)                    </v>
          </cell>
          <cell r="F239">
            <v>44623</v>
          </cell>
          <cell r="G239">
            <v>8.9499999999999993</v>
          </cell>
          <cell r="H239" t="str">
            <v>03-Mar-2022</v>
          </cell>
          <cell r="I239" t="str">
            <v>8.95% PUNJAB NATIONAL BANK (03-Mar-2022)</v>
          </cell>
          <cell r="J239" t="str">
            <v>8.95% Punjab National Bank (03-Mar-2022)</v>
          </cell>
          <cell r="K239" t="str">
            <v>8.95% Punjab National Bank (03-Mar-2022) **</v>
          </cell>
        </row>
        <row r="240">
          <cell r="B240" t="str">
            <v>INE110L08011</v>
          </cell>
          <cell r="C240" t="str">
            <v>CRPN</v>
          </cell>
          <cell r="D240" t="str">
            <v xml:space="preserve">RELIANCE JIO INFOCOMM LIMITED                   </v>
          </cell>
          <cell r="E240" t="str">
            <v xml:space="preserve">8.95% RELIANCE JIO (15SEP2020)                  </v>
          </cell>
          <cell r="F240">
            <v>44089</v>
          </cell>
          <cell r="G240">
            <v>8.9499999999999993</v>
          </cell>
          <cell r="H240" t="str">
            <v>15-Sep-2020</v>
          </cell>
          <cell r="I240" t="str">
            <v>8.95% RELIANCE JIO INFOCOMM LIMITED (15-Sep-2020)</v>
          </cell>
          <cell r="J240" t="str">
            <v>8.95% Reliance Jio Infocomm Limited (15-Sep-2020)</v>
          </cell>
          <cell r="K240" t="str">
            <v>8.95% Reliance Jio Infocomm Limited (15-Sep-2020) **</v>
          </cell>
        </row>
        <row r="241">
          <cell r="B241" t="str">
            <v>INE155A08365</v>
          </cell>
          <cell r="C241" t="str">
            <v>CRPN</v>
          </cell>
          <cell r="D241" t="str">
            <v xml:space="preserve">TATA MOTORS LTD                                 </v>
          </cell>
          <cell r="E241" t="str">
            <v xml:space="preserve">7.40% TAMO (29JUN2021)                          </v>
          </cell>
          <cell r="F241">
            <v>44376</v>
          </cell>
          <cell r="G241">
            <v>7.4</v>
          </cell>
          <cell r="H241" t="str">
            <v>29-Jun-2021</v>
          </cell>
          <cell r="I241" t="str">
            <v>7.4% TATA MOTORS LTD (29-Jun-2021)</v>
          </cell>
          <cell r="J241" t="str">
            <v>7.4% Tata Motors Ltd (29-Jun-2021)</v>
          </cell>
          <cell r="K241" t="str">
            <v>7.4% Tata Motors Ltd (29-Jun-2021) **</v>
          </cell>
        </row>
        <row r="242">
          <cell r="B242" t="str">
            <v>INE115A07MT0</v>
          </cell>
          <cell r="C242" t="str">
            <v>CRPN</v>
          </cell>
          <cell r="D242" t="str">
            <v xml:space="preserve">LIC HOUSING FINANCE LTD                         </v>
          </cell>
          <cell r="E242" t="str">
            <v xml:space="preserve">7.88% LIC HOUSING FINANCE (28JAN2021)           </v>
          </cell>
          <cell r="F242">
            <v>44224</v>
          </cell>
          <cell r="G242">
            <v>7.88</v>
          </cell>
          <cell r="H242" t="str">
            <v>28-Jan-2021</v>
          </cell>
          <cell r="I242" t="str">
            <v>7.88% LIC HOUSING FINANCE LTD (28-Jan-2021)</v>
          </cell>
          <cell r="J242" t="str">
            <v>7.88% LIC Housing Finance Ltd (28-Jan-2021)</v>
          </cell>
          <cell r="K242" t="str">
            <v>7.88% LIC Housing Finance Ltd (28-Jan-2021) **</v>
          </cell>
        </row>
        <row r="243">
          <cell r="B243" t="str">
            <v>INE115A07AL2</v>
          </cell>
          <cell r="C243" t="str">
            <v>CRPN</v>
          </cell>
          <cell r="D243" t="str">
            <v xml:space="preserve">LIC HOUSING FINANCE LTD                         </v>
          </cell>
          <cell r="E243" t="str">
            <v xml:space="preserve">9.60% LIC HOUSING FINANCE (07MAR2021)           </v>
          </cell>
          <cell r="F243">
            <v>44262</v>
          </cell>
          <cell r="G243" t="str">
            <v>9.60</v>
          </cell>
          <cell r="H243" t="str">
            <v>07-Mar-2021</v>
          </cell>
          <cell r="I243" t="str">
            <v>9.60% LIC HOUSING FINANCE LTD (07-Mar-2021)</v>
          </cell>
          <cell r="J243" t="str">
            <v>9.60% LIC Housing Finance Ltd (07-Mar-2021)</v>
          </cell>
          <cell r="K243" t="str">
            <v>9.60% LIC Housing Finance Ltd (07-Mar-2021) **</v>
          </cell>
        </row>
        <row r="244">
          <cell r="B244" t="str">
            <v>INE883A07174</v>
          </cell>
          <cell r="C244" t="str">
            <v>CRPN</v>
          </cell>
          <cell r="D244" t="str">
            <v xml:space="preserve">MRF LTD                                         </v>
          </cell>
          <cell r="E244" t="str">
            <v xml:space="preserve">10.09% MRF LTD (27MAY2021)                      </v>
          </cell>
          <cell r="F244">
            <v>44343</v>
          </cell>
          <cell r="G244">
            <v>10.09</v>
          </cell>
          <cell r="H244" t="str">
            <v>27-May-2021</v>
          </cell>
          <cell r="I244" t="str">
            <v>10.09% MRF LTD (27-May-2021)</v>
          </cell>
          <cell r="J244" t="str">
            <v>10.09% MRF Ltd (27-May-2021)</v>
          </cell>
          <cell r="K244" t="str">
            <v>10.09% MRF Ltd (27-May-2021) **</v>
          </cell>
        </row>
        <row r="245">
          <cell r="B245" t="str">
            <v>INE852O07055</v>
          </cell>
          <cell r="C245" t="str">
            <v>CFLT</v>
          </cell>
          <cell r="D245" t="str">
            <v xml:space="preserve">APTUS VALUE HOUSING FINANCE INDIA LTD           </v>
          </cell>
          <cell r="E245" t="str">
            <v xml:space="preserve">10% APTUS TRANCHE II 24JAN2025 (P/C 25JAN2023)  </v>
          </cell>
          <cell r="F245">
            <v>45681</v>
          </cell>
          <cell r="G245" t="str">
            <v>10.00</v>
          </cell>
          <cell r="H245" t="str">
            <v>24-Jan-2025</v>
          </cell>
          <cell r="I245" t="str">
            <v>10.00% APTUS VALUE HOUSING FINANCE INDIA LTD (24-Jan-2025)</v>
          </cell>
          <cell r="J245" t="str">
            <v>10.00% Aptus Value Housing Finance India Ltd (24-Jan-2025)</v>
          </cell>
          <cell r="K245" t="str">
            <v>10.00% Aptus Value Housing Finance India Ltd (24-Jan-2025) **</v>
          </cell>
        </row>
        <row r="246">
          <cell r="B246" t="str">
            <v>INE377Y07029</v>
          </cell>
          <cell r="C246" t="str">
            <v>ZERO</v>
          </cell>
          <cell r="D246" t="str">
            <v xml:space="preserve">BAJAJ HOUSING FINANCE LTD                       </v>
          </cell>
          <cell r="E246" t="str">
            <v xml:space="preserve">0% BAJAJ HSG FIN IS 2 (6APR2021)                </v>
          </cell>
          <cell r="F246">
            <v>44292</v>
          </cell>
          <cell r="G246" t="str">
            <v>0.00</v>
          </cell>
          <cell r="H246" t="str">
            <v>06-Apr-2021</v>
          </cell>
          <cell r="I246" t="str">
            <v>0.00% BAJAJ HOUSING FINANCE LTD (06-Apr-2021)</v>
          </cell>
          <cell r="J246" t="str">
            <v>0.00% Bajaj Housing Finance Ltd (06-Apr-2021)</v>
          </cell>
          <cell r="K246" t="str">
            <v>0.00% Bajaj Housing Finance Ltd (06-Apr-2021) **</v>
          </cell>
        </row>
        <row r="247">
          <cell r="B247" t="e">
            <v>#N/A</v>
          </cell>
          <cell r="C247" t="e">
            <v>#N/A</v>
          </cell>
          <cell r="D247" t="e">
            <v>#N/A</v>
          </cell>
          <cell r="E247" t="e">
            <v>#N/A</v>
          </cell>
          <cell r="F247">
            <v>43441</v>
          </cell>
          <cell r="G247" t="str">
            <v>10.00</v>
          </cell>
          <cell r="H247" t="str">
            <v>07-Dec-2018</v>
          </cell>
          <cell r="I247" t="e">
            <v>#N/A</v>
          </cell>
          <cell r="J247" t="e">
            <v>#N/A</v>
          </cell>
          <cell r="K247" t="e">
            <v>#N/A</v>
          </cell>
        </row>
        <row r="248">
          <cell r="B248" t="e">
            <v>#N/A</v>
          </cell>
          <cell r="C248" t="e">
            <v>#N/A</v>
          </cell>
          <cell r="D248" t="e">
            <v>#N/A</v>
          </cell>
          <cell r="E248" t="e">
            <v>#N/A</v>
          </cell>
          <cell r="F248">
            <v>43714</v>
          </cell>
          <cell r="G248" t="str">
            <v>7.00</v>
          </cell>
          <cell r="H248" t="str">
            <v>06-Sep-2019</v>
          </cell>
          <cell r="I248" t="e">
            <v>#N/A</v>
          </cell>
          <cell r="J248" t="e">
            <v>#N/A</v>
          </cell>
          <cell r="K248" t="e">
            <v>#N/A</v>
          </cell>
        </row>
        <row r="249">
          <cell r="B249" t="str">
            <v>INE134E08IH4</v>
          </cell>
          <cell r="C249" t="str">
            <v>CRPN</v>
          </cell>
          <cell r="D249" t="str">
            <v xml:space="preserve">POWER FINANCE CORP LTD                          </v>
          </cell>
          <cell r="E249" t="str">
            <v xml:space="preserve">7.50% PFC (16AUG2021)                           </v>
          </cell>
          <cell r="F249">
            <v>44424</v>
          </cell>
          <cell r="G249" t="str">
            <v>7.50</v>
          </cell>
          <cell r="H249" t="str">
            <v>16-Aug-2021</v>
          </cell>
          <cell r="I249" t="str">
            <v>7.50% POWER FINANCE CORP LTD (16-Aug-2021)</v>
          </cell>
          <cell r="J249" t="str">
            <v>7.50% Power Finance Corp Ltd (16-Aug-2021)</v>
          </cell>
          <cell r="K249" t="str">
            <v>7.50% Power Finance Corp Ltd (16-Aug-2021) **</v>
          </cell>
        </row>
        <row r="250">
          <cell r="B250" t="str">
            <v>INE134E08IW3</v>
          </cell>
          <cell r="C250" t="str">
            <v>CRPN</v>
          </cell>
          <cell r="D250" t="str">
            <v xml:space="preserve">POWER FINANCE CORP LTD                          </v>
          </cell>
          <cell r="E250" t="str">
            <v xml:space="preserve">7.50% PFC (17SEP2020)                           </v>
          </cell>
          <cell r="F250">
            <v>44091</v>
          </cell>
          <cell r="G250" t="str">
            <v>7.50</v>
          </cell>
          <cell r="H250" t="str">
            <v>17-Sep-2020</v>
          </cell>
          <cell r="I250" t="str">
            <v>7.50% POWER FINANCE CORP LTD (17-Sep-2020)</v>
          </cell>
          <cell r="J250" t="str">
            <v>7.50% Power Finance Corp Ltd (17-Sep-2020)</v>
          </cell>
          <cell r="K250" t="str">
            <v>7.50% Power Finance Corp Ltd (17-Sep-2020) **</v>
          </cell>
        </row>
        <row r="251">
          <cell r="B251" t="str">
            <v>INE752E07GX6</v>
          </cell>
          <cell r="C251" t="str">
            <v>CRPN</v>
          </cell>
          <cell r="D251" t="str">
            <v xml:space="preserve">POWER GRID CORP OF INDIA LTD                    </v>
          </cell>
          <cell r="E251" t="str">
            <v xml:space="preserve">8.84% PGC (29MAR2021)                           </v>
          </cell>
          <cell r="F251">
            <v>44284</v>
          </cell>
          <cell r="G251">
            <v>8.84</v>
          </cell>
          <cell r="H251" t="str">
            <v>29-Mar-2021</v>
          </cell>
          <cell r="I251" t="str">
            <v>8.84% POWER GRID CORP OF INDIA LTD (29-Mar-2021)</v>
          </cell>
          <cell r="J251" t="str">
            <v>8.84% Power Grid Corp Of India Ltd (29-Mar-2021)</v>
          </cell>
          <cell r="K251" t="str">
            <v>8.84% Power Grid Corp Of India Ltd (29-Mar-2021) **</v>
          </cell>
        </row>
        <row r="252">
          <cell r="B252" t="e">
            <v>#N/A</v>
          </cell>
          <cell r="C252" t="e">
            <v>#N/A</v>
          </cell>
          <cell r="D252" t="e">
            <v>#N/A</v>
          </cell>
          <cell r="E252" t="e">
            <v>#N/A</v>
          </cell>
          <cell r="F252">
            <v>44188</v>
          </cell>
          <cell r="G252">
            <v>8.32</v>
          </cell>
          <cell r="H252" t="str">
            <v>23-Dec-2020</v>
          </cell>
          <cell r="I252" t="e">
            <v>#N/A</v>
          </cell>
          <cell r="J252" t="e">
            <v>#N/A</v>
          </cell>
          <cell r="K252" t="e">
            <v>#N/A</v>
          </cell>
        </row>
        <row r="253">
          <cell r="B253" t="str">
            <v>INE941D08065</v>
          </cell>
          <cell r="C253" t="str">
            <v>CRPN</v>
          </cell>
          <cell r="D253" t="str">
            <v xml:space="preserve">SIKKA PORTS &amp; TERMINALS LIMITED                 </v>
          </cell>
          <cell r="E253" t="str">
            <v xml:space="preserve">10.25% SPTL (22AUG2021)                         </v>
          </cell>
          <cell r="F253">
            <v>44430</v>
          </cell>
          <cell r="G253">
            <v>10.25</v>
          </cell>
          <cell r="H253" t="str">
            <v>22-Aug-2021</v>
          </cell>
          <cell r="I253" t="str">
            <v>10.25% SIKKA PORTS &amp; TERMINALS LIMITED (22-Aug-2021)</v>
          </cell>
          <cell r="J253" t="str">
            <v>10.25% Sikka Ports &amp; Terminals Limited (22-Aug-2021)</v>
          </cell>
          <cell r="K253" t="str">
            <v>10.25% Sikka Ports &amp; Terminals Limited (22-Aug-2021) **</v>
          </cell>
        </row>
        <row r="254">
          <cell r="B254" t="str">
            <v>INE110L07070</v>
          </cell>
          <cell r="C254" t="str">
            <v>CRPN</v>
          </cell>
          <cell r="D254" t="str">
            <v xml:space="preserve">RELIANCE JIO INFOCOMM LIMITED                   </v>
          </cell>
          <cell r="E254" t="str">
            <v xml:space="preserve">8.32% RELIANCE JIO (08JUL2021)                  </v>
          </cell>
          <cell r="F254">
            <v>44385</v>
          </cell>
          <cell r="G254">
            <v>8.32</v>
          </cell>
          <cell r="H254" t="str">
            <v>08-Jul-2021</v>
          </cell>
          <cell r="I254" t="str">
            <v>8.32% RELIANCE JIO INFOCOMM LIMITED (08-Jul-2021)</v>
          </cell>
          <cell r="J254" t="str">
            <v>8.32% Reliance Jio Infocomm Limited (08-Jul-2021)</v>
          </cell>
          <cell r="K254" t="str">
            <v>8.32% Reliance Jio Infocomm Limited (08-Jul-2021) **</v>
          </cell>
        </row>
        <row r="255">
          <cell r="B255" t="str">
            <v>INE020B08AR7</v>
          </cell>
          <cell r="C255" t="str">
            <v>CRPN</v>
          </cell>
          <cell r="D255" t="str">
            <v xml:space="preserve">RURAL ELECTRIFICATION CORP LTD                  </v>
          </cell>
          <cell r="E255" t="str">
            <v xml:space="preserve">7.60% REC (17APR2021)                           </v>
          </cell>
          <cell r="F255">
            <v>44303</v>
          </cell>
          <cell r="G255" t="str">
            <v>7.60</v>
          </cell>
          <cell r="H255" t="str">
            <v>17-Apr-2021</v>
          </cell>
          <cell r="I255" t="str">
            <v>7.60% RURAL ELECTRIFICATION CORP LTD (17-Apr-2021)</v>
          </cell>
          <cell r="J255" t="str">
            <v>7.60% Rural Electrification Corp Ltd (17-Apr-2021)</v>
          </cell>
          <cell r="K255" t="str">
            <v>7.60% Rural Electrification Corp Ltd (17-Apr-2021) **</v>
          </cell>
        </row>
        <row r="256">
          <cell r="B256" t="str">
            <v>INE556F08JA8</v>
          </cell>
          <cell r="C256" t="str">
            <v>CRPN</v>
          </cell>
          <cell r="D256" t="str">
            <v xml:space="preserve">SMALL INDUSTRIES DEVELOPMENT BANK OF INDIA      </v>
          </cell>
          <cell r="E256" t="str">
            <v xml:space="preserve">7.52% SIDBI (10FEB2021)                         </v>
          </cell>
          <cell r="F256">
            <v>44237</v>
          </cell>
          <cell r="G256">
            <v>7.52</v>
          </cell>
          <cell r="H256" t="str">
            <v>10-Feb-2021</v>
          </cell>
          <cell r="I256" t="str">
            <v>7.52% SMALL INDUSTRIES DEVELOPMENT BANK OF INDIA (10-Feb-2021)</v>
          </cell>
          <cell r="J256" t="str">
            <v>7.52% Small Industries Development Bank Of India (10-Feb-2021)</v>
          </cell>
          <cell r="K256" t="str">
            <v>7.52% Small Industries Development Bank Of India (10-Feb-2021) **</v>
          </cell>
        </row>
        <row r="257">
          <cell r="B257" t="str">
            <v>INE155A08068</v>
          </cell>
          <cell r="C257" t="str">
            <v>CRPN</v>
          </cell>
          <cell r="D257" t="str">
            <v xml:space="preserve">TATA MOTORS LTD                                 </v>
          </cell>
          <cell r="E257" t="str">
            <v xml:space="preserve">9.70% TATA MOTORS (18JUN2020)                   </v>
          </cell>
          <cell r="F257">
            <v>44000</v>
          </cell>
          <cell r="G257" t="str">
            <v>9.70</v>
          </cell>
          <cell r="H257" t="str">
            <v>18-Jun-2020</v>
          </cell>
          <cell r="I257" t="str">
            <v>9.70% TATA MOTORS LTD (18-Jun-2020)</v>
          </cell>
          <cell r="J257" t="str">
            <v>9.70% Tata Motors Ltd (18-Jun-2020)</v>
          </cell>
          <cell r="K257" t="str">
            <v>9.70% Tata Motors Ltd (18-Jun-2020) **</v>
          </cell>
        </row>
        <row r="258">
          <cell r="B258" t="str">
            <v>INE895D08881</v>
          </cell>
          <cell r="C258" t="str">
            <v>CRPN</v>
          </cell>
          <cell r="D258" t="str">
            <v xml:space="preserve">TATA SONS PVT LTD                               </v>
          </cell>
          <cell r="E258" t="str">
            <v xml:space="preserve">8.25% TATA SONS (23MAR2021)                     </v>
          </cell>
          <cell r="F258">
            <v>44278</v>
          </cell>
          <cell r="G258">
            <v>8.25</v>
          </cell>
          <cell r="H258" t="str">
            <v>23-Mar-2021</v>
          </cell>
          <cell r="I258" t="str">
            <v>8.25% TATA SONS PVT LTD (23-Mar-2021)</v>
          </cell>
          <cell r="J258" t="str">
            <v>8.25% Tata Sons Pvt Ltd (23-Mar-2021)</v>
          </cell>
          <cell r="K258" t="str">
            <v>8.25% Tata Sons Pvt Ltd (23-Mar-2021) **</v>
          </cell>
        </row>
        <row r="259">
          <cell r="B259" t="str">
            <v>INE916DA7PI5</v>
          </cell>
          <cell r="C259" t="str">
            <v>ZERO</v>
          </cell>
          <cell r="D259" t="str">
            <v xml:space="preserve">KOTAK MAHINDRA PRIME LTD                        </v>
          </cell>
          <cell r="E259" t="str">
            <v xml:space="preserve">0% KMPL (26APR2021)                             </v>
          </cell>
          <cell r="F259">
            <v>44312</v>
          </cell>
          <cell r="G259" t="str">
            <v>0.00</v>
          </cell>
          <cell r="H259" t="str">
            <v>26-Apr-2021</v>
          </cell>
          <cell r="I259" t="str">
            <v>0.00% KOTAK MAHINDRA PRIME LTD (26-Apr-2021)</v>
          </cell>
          <cell r="J259" t="str">
            <v>0.00% Kotak Mahindra Prime Ltd (26-Apr-2021)</v>
          </cell>
          <cell r="K259" t="str">
            <v>0.00% Kotak Mahindra Prime Ltd (26-Apr-2021) **</v>
          </cell>
        </row>
        <row r="260">
          <cell r="B260" t="str">
            <v>INE756I07BU5</v>
          </cell>
          <cell r="C260" t="str">
            <v>CRPN</v>
          </cell>
          <cell r="D260" t="str">
            <v xml:space="preserve">HDB FINANCIAL SERVICES LTD                      </v>
          </cell>
          <cell r="E260" t="str">
            <v xml:space="preserve">7.9407% HDB FINANCIAL (15APR2021)               </v>
          </cell>
          <cell r="F260">
            <v>44301</v>
          </cell>
          <cell r="G260">
            <v>7.94</v>
          </cell>
          <cell r="H260" t="str">
            <v>15-Apr-2021</v>
          </cell>
          <cell r="I260" t="str">
            <v>7.94% HDB FINANCIAL SERVICES LTD (15-Apr-2021)</v>
          </cell>
          <cell r="J260" t="str">
            <v>7.94% HDB Financial Services Limited (15-Apr-2021)</v>
          </cell>
          <cell r="K260" t="str">
            <v>7.94% HDB Financial Services Limited (15-Apr-2021) **</v>
          </cell>
        </row>
        <row r="261">
          <cell r="B261" t="str">
            <v>INE115A07MP8</v>
          </cell>
          <cell r="C261" t="str">
            <v>CRPN</v>
          </cell>
          <cell r="D261" t="str">
            <v xml:space="preserve">LIC HOUSING FINANCE LTD                         </v>
          </cell>
          <cell r="E261" t="str">
            <v xml:space="preserve">7.20% LICHF (12FEB2019)                         </v>
          </cell>
          <cell r="F261">
            <v>43508</v>
          </cell>
          <cell r="G261">
            <v>7.1999999999999993</v>
          </cell>
          <cell r="H261" t="str">
            <v>12-Feb-2019</v>
          </cell>
          <cell r="I261" t="str">
            <v>7.2% LIC HOUSING FINANCE LTD (12-Feb-2019)</v>
          </cell>
          <cell r="J261" t="str">
            <v>7.2% LIC Housing Finance Ltd (12-Feb-2019)</v>
          </cell>
          <cell r="K261" t="str">
            <v>7.2% LIC Housing Finance Ltd (12-Feb-2019) **</v>
          </cell>
        </row>
        <row r="262">
          <cell r="B262" t="str">
            <v>INE001A07QA3</v>
          </cell>
          <cell r="C262" t="str">
            <v>CRPN</v>
          </cell>
          <cell r="D262" t="str">
            <v xml:space="preserve">HOUSING DEVELOPMENT FINANCE CORP LTD            </v>
          </cell>
          <cell r="E262" t="str">
            <v xml:space="preserve">7.49% HDFC (25JAN2019)                          </v>
          </cell>
          <cell r="F262">
            <v>43490</v>
          </cell>
          <cell r="G262">
            <v>7.4899999999999993</v>
          </cell>
          <cell r="H262" t="str">
            <v>25-Jan-2019</v>
          </cell>
          <cell r="I262" t="str">
            <v>7.49% HOUSING DEVELOPMENT FINANCE CORP LTD (25-Jan-2019)</v>
          </cell>
          <cell r="J262" t="str">
            <v>7.49% Housing Development Finance Corp Ltd (25-Jan-2019)</v>
          </cell>
          <cell r="K262" t="str">
            <v>7.49% Housing Development Finance Corp Ltd (25-Jan-2019) **</v>
          </cell>
        </row>
        <row r="263">
          <cell r="B263" t="str">
            <v>INE134E08JK6</v>
          </cell>
          <cell r="C263" t="str">
            <v>CRPN</v>
          </cell>
          <cell r="D263" t="str">
            <v xml:space="preserve">POWER FINANCE CORP LTD                          </v>
          </cell>
          <cell r="E263" t="str">
            <v xml:space="preserve">7.73% PFC OPTION B (05APR2021)                  </v>
          </cell>
          <cell r="F263">
            <v>44291</v>
          </cell>
          <cell r="G263">
            <v>7.7299999999999995</v>
          </cell>
          <cell r="H263" t="str">
            <v>05-Apr-2021</v>
          </cell>
          <cell r="I263" t="str">
            <v>7.73% POWER FINANCE CORP LTD (05-Apr-2021)</v>
          </cell>
          <cell r="J263" t="str">
            <v>7.73% Power Finance Corp Ltd (05-Apr-2021)</v>
          </cell>
          <cell r="K263" t="str">
            <v>7.73% Power Finance Corp Ltd (05-Apr-2021) **</v>
          </cell>
        </row>
        <row r="264">
          <cell r="B264" t="str">
            <v>INE020B08AS5</v>
          </cell>
          <cell r="C264" t="str">
            <v>CRPN</v>
          </cell>
          <cell r="D264" t="str">
            <v xml:space="preserve">RURAL ELECTRIFICATION CORP LTD                  </v>
          </cell>
          <cell r="E264" t="str">
            <v xml:space="preserve">7.70% REC (15MAR2021)                           </v>
          </cell>
          <cell r="F264">
            <v>44270</v>
          </cell>
          <cell r="G264" t="str">
            <v>7.70</v>
          </cell>
          <cell r="H264" t="str">
            <v>15-Mar-2021</v>
          </cell>
          <cell r="I264" t="str">
            <v>7.70% RURAL ELECTRIFICATION CORP LTD (15-Mar-2021)</v>
          </cell>
          <cell r="J264" t="str">
            <v>7.70% Rural Electrification Corp Ltd (15-Mar-2021)</v>
          </cell>
          <cell r="K264" t="str">
            <v>7.70% Rural Electrification Corp Ltd (15-Mar-2021) **</v>
          </cell>
        </row>
        <row r="265">
          <cell r="B265" t="str">
            <v>IN0020170174</v>
          </cell>
          <cell r="C265" t="str">
            <v xml:space="preserve">GOV </v>
          </cell>
          <cell r="D265" t="str">
            <v xml:space="preserve">7.17% GOI 2028                                  </v>
          </cell>
          <cell r="E265" t="str">
            <v xml:space="preserve">7.17% GOI 2028 ***FOR INDIA AMC ONLY***         </v>
          </cell>
          <cell r="F265">
            <v>46760</v>
          </cell>
          <cell r="H265" t="str">
            <v>08-Jan-2028</v>
          </cell>
          <cell r="I265" t="str">
            <v>7.17% GOI 2028 (08-Jan-2028)</v>
          </cell>
          <cell r="J265" t="str">
            <v>7.17% Goi 2028 (08-Jan-2028)</v>
          </cell>
          <cell r="K265" t="str">
            <v>7.17% GOI 2028 (08-Jan-2028)</v>
          </cell>
        </row>
        <row r="266">
          <cell r="B266" t="str">
            <v>INE503A08028</v>
          </cell>
          <cell r="C266" t="str">
            <v>CRPN</v>
          </cell>
          <cell r="D266" t="str">
            <v xml:space="preserve">DCB BANK LTD                                    </v>
          </cell>
          <cell r="E266" t="str">
            <v xml:space="preserve">9.85% DCB BANK (18NOV2026 CO 18NOV2021)         </v>
          </cell>
          <cell r="F266">
            <v>46344</v>
          </cell>
          <cell r="G266">
            <v>9.85</v>
          </cell>
          <cell r="H266" t="str">
            <v>18-Nov-2026</v>
          </cell>
          <cell r="I266" t="str">
            <v>9.85% DCB BANK LTD (18-Nov-2026)</v>
          </cell>
          <cell r="J266" t="str">
            <v>9.85% DCB Bank Ltd (18-Nov-2026)</v>
          </cell>
          <cell r="K266" t="str">
            <v>9.85% DCB Bank Ltd (18-Nov-2026) **</v>
          </cell>
        </row>
        <row r="267">
          <cell r="B267" t="str">
            <v>INE031A08566</v>
          </cell>
          <cell r="C267" t="str">
            <v>CRPN</v>
          </cell>
          <cell r="D267" t="str">
            <v xml:space="preserve">HOUSING &amp; URBAN DEVELOPMENT CORP LTD            </v>
          </cell>
          <cell r="E267" t="str">
            <v xml:space="preserve">7.73% HUDCO (15APR2021) (SERIES D)              </v>
          </cell>
          <cell r="F267">
            <v>44301</v>
          </cell>
          <cell r="G267">
            <v>7.7299999999999995</v>
          </cell>
          <cell r="H267" t="str">
            <v>15-Apr-2021</v>
          </cell>
          <cell r="I267" t="str">
            <v>7.73% HOUSING &amp; URBAN DEVELOPMENT CORP LTD (15-Apr-2021)</v>
          </cell>
          <cell r="J267" t="str">
            <v>7.73% Housing &amp; Urban Development Corp Ltd (15-Apr-2021)</v>
          </cell>
          <cell r="K267" t="str">
            <v>7.73% Housing &amp; Urban Development Corp Ltd (15-Apr-2021) **</v>
          </cell>
        </row>
        <row r="268">
          <cell r="B268" t="str">
            <v>INE852O07063</v>
          </cell>
          <cell r="C268" t="str">
            <v>CFLT</v>
          </cell>
          <cell r="D268" t="str">
            <v xml:space="preserve">APTUS VALUE HOUSING FINANCE INDIA LTD           </v>
          </cell>
          <cell r="E268" t="str">
            <v xml:space="preserve">10% APTUS TRANCHE III 26FEB2025 (P/C 24FEB2023) </v>
          </cell>
          <cell r="F268">
            <v>45714</v>
          </cell>
          <cell r="G268" t="str">
            <v>10.00</v>
          </cell>
          <cell r="H268" t="str">
            <v>26-Feb-2025</v>
          </cell>
          <cell r="I268" t="str">
            <v>10.00% APTUS VALUE HOUSING FINANCE INDIA LTD (26-Feb-2025)</v>
          </cell>
          <cell r="J268" t="str">
            <v>10.00% Aptus Value Housing Finance India Ltd (26-Feb-2025)</v>
          </cell>
          <cell r="K268" t="str">
            <v>10.00% Aptus Value Housing Finance India Ltd (26-Feb-2025) **</v>
          </cell>
        </row>
        <row r="269">
          <cell r="B269" t="str">
            <v>INE003S07213</v>
          </cell>
          <cell r="C269" t="str">
            <v>CRPN</v>
          </cell>
          <cell r="D269" t="str">
            <v xml:space="preserve">RENEW POWER LIMITED                             </v>
          </cell>
          <cell r="E269" t="str">
            <v>9.60% RENEW QTRLY (26FEB2021 DCO 26AUG2018 CO 26</v>
          </cell>
          <cell r="F269">
            <v>44253</v>
          </cell>
          <cell r="G269" t="str">
            <v>9.60</v>
          </cell>
          <cell r="H269" t="str">
            <v>26-Feb-2021</v>
          </cell>
          <cell r="I269" t="str">
            <v>9.60% RENEW POWER LIMITED (26-Feb-2021)</v>
          </cell>
          <cell r="J269" t="str">
            <v>9.60% Renew Power Limited (26-Feb-2021)</v>
          </cell>
          <cell r="K269" t="str">
            <v>9.60% Renew Power Limited (26-Feb-2021) **</v>
          </cell>
        </row>
        <row r="270">
          <cell r="B270" t="str">
            <v>INE459T07025</v>
          </cell>
          <cell r="C270" t="str">
            <v>CRPN</v>
          </cell>
          <cell r="D270" t="str">
            <v xml:space="preserve">VASTU HOUSING FINANCE CORP LTD                  </v>
          </cell>
          <cell r="E270" t="str">
            <v>9.95% VASTU HOUSING 27FEB2025 SERIES A (P/C 27FE</v>
          </cell>
          <cell r="F270">
            <v>45715</v>
          </cell>
          <cell r="G270">
            <v>9.9500000000000011</v>
          </cell>
          <cell r="H270" t="str">
            <v>27-Feb-2025</v>
          </cell>
          <cell r="I270" t="str">
            <v>9.95% VASTU HOUSING FINANCE CORP LTD (27-Feb-2025)</v>
          </cell>
          <cell r="J270" t="str">
            <v>9.95% Vastu Housing Finance Corp Ltd (27-Feb-2025)</v>
          </cell>
          <cell r="K270" t="str">
            <v>9.95% Vastu Housing Finance Corp Ltd (27-Feb-2025) **</v>
          </cell>
        </row>
        <row r="271">
          <cell r="B271" t="str">
            <v>INE053F07AK6</v>
          </cell>
          <cell r="C271" t="str">
            <v>CRPN</v>
          </cell>
          <cell r="D271" t="str">
            <v xml:space="preserve">INDIAN RAILWAY FINANCE CORP LTD                 </v>
          </cell>
          <cell r="E271" t="str">
            <v xml:space="preserve">7.65% IRFC (15MAR2021)                          </v>
          </cell>
          <cell r="F271">
            <v>44270</v>
          </cell>
          <cell r="G271">
            <v>7.6499999999999995</v>
          </cell>
          <cell r="H271" t="str">
            <v>15-Mar-2021</v>
          </cell>
          <cell r="I271" t="str">
            <v>7.65% INDIAN RAILWAY FINANCE CORP LTD (15-Mar-2021)</v>
          </cell>
          <cell r="J271" t="str">
            <v>7.65% Indian Railway Finance Corp Ltd (15-Mar-2021)</v>
          </cell>
          <cell r="K271" t="str">
            <v>7.65% Indian Railway Finance Corp Ltd (15-Mar-2021)</v>
          </cell>
        </row>
        <row r="272">
          <cell r="B272" t="e">
            <v>#N/A</v>
          </cell>
          <cell r="C272" t="e">
            <v>#N/A</v>
          </cell>
          <cell r="D272" t="e">
            <v>#N/A</v>
          </cell>
          <cell r="E272" t="e">
            <v>#N/A</v>
          </cell>
          <cell r="F272">
            <v>44693</v>
          </cell>
          <cell r="G272">
            <v>8.85</v>
          </cell>
          <cell r="H272" t="str">
            <v>12-May-2022</v>
          </cell>
          <cell r="I272" t="e">
            <v>#N/A</v>
          </cell>
          <cell r="J272" t="e">
            <v>#N/A</v>
          </cell>
          <cell r="K272" t="e">
            <v>#N/A</v>
          </cell>
        </row>
        <row r="273">
          <cell r="B273" t="str">
            <v>INE053F07AL4</v>
          </cell>
          <cell r="C273" t="str">
            <v>CRPN</v>
          </cell>
          <cell r="D273" t="str">
            <v xml:space="preserve">INDIAN RAILWAY FINANCE CORP LTD                 </v>
          </cell>
          <cell r="E273" t="str">
            <v xml:space="preserve">7.72% IRFC (7JUN2019)                           </v>
          </cell>
          <cell r="F273">
            <v>43623</v>
          </cell>
          <cell r="G273">
            <v>7.7200000000000006</v>
          </cell>
          <cell r="H273" t="str">
            <v>07-Jun-2019</v>
          </cell>
          <cell r="I273" t="str">
            <v>7.72% INDIAN RAILWAY FINANCE CORP LTD (07-Jun-2019)</v>
          </cell>
          <cell r="J273" t="str">
            <v>7.72% Indian Railway Finance Corp Ltd (07-Jun-2019)</v>
          </cell>
          <cell r="K273" t="str">
            <v>7.72% Indian Railway Finance Corp Ltd (07-Jun-2019) **</v>
          </cell>
        </row>
        <row r="274">
          <cell r="B274" t="str">
            <v>INE115A07MX2</v>
          </cell>
          <cell r="C274" t="str">
            <v>ZERO</v>
          </cell>
          <cell r="D274" t="str">
            <v xml:space="preserve">LIC HOUSING FINANCE LTD                         </v>
          </cell>
          <cell r="E274" t="str">
            <v xml:space="preserve">0% LIC HOUSING FINANCE (25MAR2021)              </v>
          </cell>
          <cell r="F274">
            <v>44280</v>
          </cell>
          <cell r="G274" t="str">
            <v>0.00</v>
          </cell>
          <cell r="H274" t="str">
            <v>25-Mar-2021</v>
          </cell>
          <cell r="I274" t="str">
            <v>0.00% LIC HOUSING FINANCE LTD (25-Mar-2021)</v>
          </cell>
          <cell r="J274" t="str">
            <v>0.00% LIC Housing Finance Ltd (25-Mar-2021)</v>
          </cell>
          <cell r="K274" t="str">
            <v>0.00% LIC Housing Finance Ltd (25-Mar-2021) **</v>
          </cell>
        </row>
        <row r="275">
          <cell r="B275" t="str">
            <v>INE756I07BW1</v>
          </cell>
          <cell r="C275" t="str">
            <v>ZERO</v>
          </cell>
          <cell r="D275" t="str">
            <v xml:space="preserve">HDB FINANCIAL SERVICES LTD                      </v>
          </cell>
          <cell r="E275" t="str">
            <v xml:space="preserve">0% HDB FINANCIAL (OPTION2) (06APR2021)          </v>
          </cell>
          <cell r="F275">
            <v>44292</v>
          </cell>
          <cell r="G275" t="str">
            <v>0.00</v>
          </cell>
          <cell r="H275" t="str">
            <v>06-Apr-2021</v>
          </cell>
          <cell r="I275" t="str">
            <v>0.00% HDB FINANCIAL SERVICES LTD (06-Apr-2021)</v>
          </cell>
          <cell r="J275" t="str">
            <v>0.00% HDB Financial Services Limited (06-Apr-2021)</v>
          </cell>
          <cell r="K275" t="str">
            <v>0.00% HDB Financial Services Limited (06-Apr-2021) **</v>
          </cell>
        </row>
        <row r="276">
          <cell r="B276" t="str">
            <v>INE134E08JM2</v>
          </cell>
          <cell r="C276" t="str">
            <v>CRPN</v>
          </cell>
          <cell r="D276" t="str">
            <v xml:space="preserve">POWER FINANCE CORP LTD                          </v>
          </cell>
          <cell r="E276" t="str">
            <v xml:space="preserve">7.75% PFC (15APR2021)                           </v>
          </cell>
          <cell r="F276">
            <v>44301</v>
          </cell>
          <cell r="G276">
            <v>7.75</v>
          </cell>
          <cell r="H276" t="str">
            <v>15-Apr-2021</v>
          </cell>
          <cell r="I276" t="str">
            <v>7.75% POWER FINANCE CORP LTD (15-Apr-2021)</v>
          </cell>
          <cell r="J276" t="str">
            <v>7.75% Power Finance Corp Ltd (15-Apr-2021)</v>
          </cell>
          <cell r="K276" t="str">
            <v>7.75% Power Finance Corp Ltd (15-Apr-2021) **</v>
          </cell>
        </row>
        <row r="277">
          <cell r="B277" t="str">
            <v>INE945W07019</v>
          </cell>
          <cell r="C277" t="str">
            <v>CRPN</v>
          </cell>
          <cell r="D277" t="str">
            <v xml:space="preserve">INCRED FINANCIAL SERVICES PRIVATE LIMITED       </v>
          </cell>
          <cell r="E277" t="str">
            <v xml:space="preserve">10.75% INCRED (22JUN2020)                       </v>
          </cell>
          <cell r="F277">
            <v>44004</v>
          </cell>
          <cell r="G277">
            <v>10.75</v>
          </cell>
          <cell r="H277" t="str">
            <v>22-Jun-2020</v>
          </cell>
          <cell r="I277" t="str">
            <v>10.75% INCRED FINANCIAL SERVICES PRIVATE LIMITED (22-Jun-2020)</v>
          </cell>
          <cell r="J277" t="str">
            <v>10.75% Incred Financial Services Private Limited (22-Jun-2020)</v>
          </cell>
          <cell r="K277" t="str">
            <v>10.75% Incred Financial Services Private Limited (22-Jun-2020) **</v>
          </cell>
        </row>
        <row r="278">
          <cell r="B278" t="str">
            <v>INE945W07027</v>
          </cell>
          <cell r="C278" t="str">
            <v>ZERO</v>
          </cell>
          <cell r="D278" t="str">
            <v xml:space="preserve">INCRED FINANCIAL SERVICES PRIVATE LIMITED       </v>
          </cell>
          <cell r="E278" t="str">
            <v xml:space="preserve">0% INCRED (22JUN2020 P/C 20SEP2019)             </v>
          </cell>
          <cell r="F278">
            <v>44004</v>
          </cell>
          <cell r="G278" t="str">
            <v>0.00</v>
          </cell>
          <cell r="H278" t="str">
            <v>22-Jun-2020</v>
          </cell>
          <cell r="I278" t="str">
            <v>0.00% INCRED FINANCIAL SERVICES PRIVATE LIMITED (22-Jun-2020)</v>
          </cell>
          <cell r="J278" t="str">
            <v>0.00% Incred Financial Services Private Limited (22-Jun-2020)</v>
          </cell>
          <cell r="K278" t="str">
            <v>0.00% Incred Financial Services Private Limited (22-Jun-2020) **</v>
          </cell>
        </row>
        <row r="279">
          <cell r="B279" t="str">
            <v>INE535H07AG6</v>
          </cell>
          <cell r="C279" t="str">
            <v>ZERO</v>
          </cell>
          <cell r="D279" t="str">
            <v xml:space="preserve">FULLERTON INDIA CREDIT CO LTD                   </v>
          </cell>
          <cell r="E279" t="str">
            <v xml:space="preserve">0% FULLERTON INDIA (08APR2021)                  </v>
          </cell>
          <cell r="F279">
            <v>44294</v>
          </cell>
          <cell r="G279" t="str">
            <v>0.00</v>
          </cell>
          <cell r="H279" t="str">
            <v>08-Apr-2021</v>
          </cell>
          <cell r="I279" t="str">
            <v>0.00% FULLERTON INDIA CREDIT CO LTD (08-Apr-2021)</v>
          </cell>
          <cell r="J279" t="str">
            <v>0.00% Fullerton India Credit Co Ltd (08-Apr-2021)</v>
          </cell>
          <cell r="K279" t="str">
            <v>0.00% Fullerton India Credit Co Ltd (08-Apr-2021) **</v>
          </cell>
        </row>
        <row r="280">
          <cell r="B280" t="str">
            <v>INE252T07040</v>
          </cell>
          <cell r="C280" t="str">
            <v>CRPN</v>
          </cell>
          <cell r="D280" t="str">
            <v xml:space="preserve">XANDER FINANCE PVT LTD                          </v>
          </cell>
          <cell r="E280" t="str">
            <v xml:space="preserve">9.7% XANDER FINANCE SERIES III 15MAR2021        </v>
          </cell>
          <cell r="F280">
            <v>44270</v>
          </cell>
          <cell r="G280" t="str">
            <v>9.70</v>
          </cell>
          <cell r="H280" t="str">
            <v>15-Mar-2021</v>
          </cell>
          <cell r="I280" t="str">
            <v>9.70% XANDER FINANCE PVT LTD (15-Mar-2021)</v>
          </cell>
          <cell r="J280" t="str">
            <v>9.70% Xander Finance Pvt Ltd (15-Mar-2021)</v>
          </cell>
          <cell r="K280" t="str">
            <v>9.70% Xander Finance Pvt Ltd (15-Mar-2021) **</v>
          </cell>
        </row>
        <row r="281">
          <cell r="B281" t="str">
            <v>INE774D07RY7</v>
          </cell>
          <cell r="C281" t="str">
            <v>ZERO</v>
          </cell>
          <cell r="D281" t="str">
            <v xml:space="preserve">MAHINDRA &amp; MAHINDRA FINANCIAL SERVICES LTD      </v>
          </cell>
          <cell r="E281" t="str">
            <v xml:space="preserve">0% MMFSL (07APR2021)                            </v>
          </cell>
          <cell r="F281">
            <v>44293</v>
          </cell>
          <cell r="G281" t="str">
            <v>0.00</v>
          </cell>
          <cell r="H281" t="str">
            <v>07-Apr-2021</v>
          </cell>
          <cell r="I281" t="str">
            <v>0.00% MAHINDRA &amp; MAHINDRA FINANCIAL SERVICES LTD (07-Apr-2021)</v>
          </cell>
          <cell r="J281" t="str">
            <v>0.00% Mahindra &amp; Mahindra Financial Services Ltd (07-Apr-2021)</v>
          </cell>
          <cell r="K281" t="str">
            <v>0.00% Mahindra &amp; Mahindra Financial Services Ltd (07-Apr-2021) **</v>
          </cell>
        </row>
        <row r="282">
          <cell r="B282" t="str">
            <v>INE556F08JD2</v>
          </cell>
          <cell r="C282" t="str">
            <v>CRPN</v>
          </cell>
          <cell r="D282" t="str">
            <v xml:space="preserve">SMALL INDUSTRIES DEVELOPMENT BANK OF INDIA      </v>
          </cell>
          <cell r="E282" t="str">
            <v xml:space="preserve">7.65% SIDBI (15APR2021)                         </v>
          </cell>
          <cell r="F282">
            <v>44301</v>
          </cell>
          <cell r="G282">
            <v>7.6499999999999995</v>
          </cell>
          <cell r="H282" t="str">
            <v>15-Apr-2021</v>
          </cell>
          <cell r="I282" t="str">
            <v>7.65% SMALL INDUSTRIES DEVELOPMENT BANK OF INDIA (15-Apr-2021)</v>
          </cell>
          <cell r="J282" t="str">
            <v>7.65% Small Industries Development Bank Of India (15-Apr-2021)</v>
          </cell>
          <cell r="K282" t="str">
            <v>7.65% Small Industries Development Bank Of India (15-Apr-2021) **</v>
          </cell>
        </row>
        <row r="283">
          <cell r="B283" t="str">
            <v>INE540P07194</v>
          </cell>
          <cell r="C283" t="str">
            <v>CRPN</v>
          </cell>
          <cell r="D283" t="str">
            <v xml:space="preserve">UTTAR PRADESH POWER CORP LTD                    </v>
          </cell>
          <cell r="E283" t="str">
            <v xml:space="preserve">9.75% UPPCL SUB-SERIES B 20OCT2020              </v>
          </cell>
          <cell r="F283">
            <v>44124</v>
          </cell>
          <cell r="G283">
            <v>9.75</v>
          </cell>
          <cell r="H283" t="str">
            <v>20-Oct-2020</v>
          </cell>
          <cell r="I283" t="str">
            <v>9.75% UTTAR PRADESH POWER CORP LTD (20-Oct-2020)</v>
          </cell>
          <cell r="J283" t="str">
            <v>9.75% Uttar Pradesh Power Corp Ltd (20-Oct-2020)</v>
          </cell>
          <cell r="K283" t="str">
            <v>9.75% Uttar Pradesh Power Corp Ltd (20-Oct-2020) **</v>
          </cell>
        </row>
        <row r="284">
          <cell r="B284" t="str">
            <v>INE540P07202</v>
          </cell>
          <cell r="C284" t="str">
            <v>CRPN</v>
          </cell>
          <cell r="D284" t="str">
            <v xml:space="preserve">UTTAR PRADESH POWER CORP LTD                    </v>
          </cell>
          <cell r="E284" t="str">
            <v xml:space="preserve">9.75% UPPCL SUB-SERIES C 20OCT2021              </v>
          </cell>
          <cell r="F284">
            <v>44489</v>
          </cell>
          <cell r="G284">
            <v>9.75</v>
          </cell>
          <cell r="H284" t="str">
            <v>20-Oct-2021</v>
          </cell>
          <cell r="I284" t="str">
            <v>9.75% UTTAR PRADESH POWER CORP LTD (20-Oct-2021)</v>
          </cell>
          <cell r="J284" t="str">
            <v>9.75% Uttar Pradesh Power Corp Ltd (20-Oct-2021)</v>
          </cell>
          <cell r="K284" t="str">
            <v>9.75% Uttar Pradesh Power Corp Ltd (20-Oct-2021) **</v>
          </cell>
        </row>
        <row r="285">
          <cell r="B285" t="str">
            <v>INE540P07210</v>
          </cell>
          <cell r="C285" t="str">
            <v>CRPN</v>
          </cell>
          <cell r="D285" t="str">
            <v xml:space="preserve">UTTAR PRADESH POWER CORP LTD                    </v>
          </cell>
          <cell r="E285" t="str">
            <v xml:space="preserve">9.75% UPPCL SUB-SERIES D 20OCT2022              </v>
          </cell>
          <cell r="F285">
            <v>44854</v>
          </cell>
          <cell r="G285">
            <v>9.75</v>
          </cell>
          <cell r="H285" t="str">
            <v>20-Oct-2022</v>
          </cell>
          <cell r="I285" t="str">
            <v>9.75% UTTAR PRADESH POWER CORP LTD (20-Oct-2022)</v>
          </cell>
          <cell r="J285" t="str">
            <v>9.75% Uttar Pradesh Power Corp Ltd (20-Oct-2022)</v>
          </cell>
          <cell r="K285" t="str">
            <v>9.75% Uttar Pradesh Power Corp Ltd (20-Oct-2022) **</v>
          </cell>
        </row>
        <row r="286">
          <cell r="B286" t="str">
            <v>INE146O08134</v>
          </cell>
          <cell r="C286" t="str">
            <v>CRPN</v>
          </cell>
          <cell r="D286" t="str">
            <v xml:space="preserve">HINDUJA LEYLAND FINANCE LTD                     </v>
          </cell>
          <cell r="E286" t="str">
            <v xml:space="preserve">10.15% HINDUJA LEYLAND FIN SD (27MAR2025)       </v>
          </cell>
          <cell r="F286">
            <v>45743</v>
          </cell>
          <cell r="G286">
            <v>10.15</v>
          </cell>
          <cell r="H286" t="str">
            <v>27-Mar-2025</v>
          </cell>
          <cell r="I286" t="str">
            <v>10.15% HINDUJA LEYLAND FINANCE LTD (27-Mar-2025)</v>
          </cell>
          <cell r="J286" t="str">
            <v>10.15% Hinduja Leyland Finance Ltd (27-Mar-2025)</v>
          </cell>
          <cell r="K286" t="str">
            <v>10.15% Hinduja Leyland Finance Ltd (27-Mar-2025) **</v>
          </cell>
        </row>
        <row r="287">
          <cell r="B287" t="str">
            <v>INE128S07317</v>
          </cell>
          <cell r="C287" t="str">
            <v>CRPN</v>
          </cell>
          <cell r="D287" t="str">
            <v xml:space="preserve">FIVE STAR BUSINESS FINANCE LTD                  </v>
          </cell>
          <cell r="E287" t="str">
            <v>10.21% FIVE STAR SERIES A (28MAR2023 P/C 28JAN20</v>
          </cell>
          <cell r="F287">
            <v>45013</v>
          </cell>
          <cell r="G287">
            <v>10.209999999999999</v>
          </cell>
          <cell r="H287" t="str">
            <v>28-Mar-2023</v>
          </cell>
          <cell r="I287" t="str">
            <v>10.21% FIVE STAR BUSINESS FINANCE LTD (28-Mar-2023)</v>
          </cell>
          <cell r="J287" t="str">
            <v>10.21% Five Star Business Finance Ltd (28-Mar-2023)</v>
          </cell>
          <cell r="K287" t="str">
            <v>10.21% Five Star Business Finance Ltd (28-Mar-2023) **</v>
          </cell>
        </row>
        <row r="288">
          <cell r="B288" t="str">
            <v>INE971Z07059</v>
          </cell>
          <cell r="C288" t="str">
            <v>CRPN</v>
          </cell>
          <cell r="D288" t="str">
            <v xml:space="preserve">RIVAAZ TRADE VENTURES PVT LTD                   </v>
          </cell>
          <cell r="E288" t="str">
            <v xml:space="preserve">11.5 RIVAAZ SERIES E 30MAR2023                  </v>
          </cell>
          <cell r="F288">
            <v>45015</v>
          </cell>
          <cell r="G288">
            <v>11.5</v>
          </cell>
          <cell r="H288" t="str">
            <v>30-Mar-2023</v>
          </cell>
          <cell r="I288" t="str">
            <v>11.5% RIVAAZ TRADE VENTURES PVT LTD (30-Mar-2023)</v>
          </cell>
          <cell r="J288" t="str">
            <v>11.5% Rivaaz Trade Ventures Pvt Ltd (30-Mar-2023)</v>
          </cell>
          <cell r="K288" t="str">
            <v>11.5% Rivaaz Trade Ventures Pvt Ltd (30-Mar-2023) **</v>
          </cell>
        </row>
        <row r="289">
          <cell r="B289" t="str">
            <v>INE971Z07018</v>
          </cell>
          <cell r="C289" t="str">
            <v>CRPN</v>
          </cell>
          <cell r="D289" t="str">
            <v xml:space="preserve">RIVAAZ TRADE VENTURES PVT LTD                   </v>
          </cell>
          <cell r="E289" t="str">
            <v xml:space="preserve">11.50 RIVAAZ SERIES A 30MAR2019                 </v>
          </cell>
          <cell r="F289">
            <v>43554</v>
          </cell>
          <cell r="G289">
            <v>11.5</v>
          </cell>
          <cell r="H289" t="str">
            <v>30-Mar-2019</v>
          </cell>
          <cell r="I289" t="str">
            <v>11.5% RIVAAZ TRADE VENTURES PVT LTD (30-Mar-2019)</v>
          </cell>
          <cell r="J289" t="str">
            <v>11.5% Rivaaz Trade Ventures Pvt Ltd (30-Mar-2019)</v>
          </cell>
          <cell r="K289" t="str">
            <v>11.5% Rivaaz Trade Ventures Pvt Ltd (30-Mar-2019) **</v>
          </cell>
        </row>
        <row r="290">
          <cell r="B290" t="str">
            <v>INE971Z07026</v>
          </cell>
          <cell r="C290" t="str">
            <v>CRPN</v>
          </cell>
          <cell r="D290" t="str">
            <v xml:space="preserve">RIVAAZ TRADE VENTURES PVT LTD                   </v>
          </cell>
          <cell r="E290" t="str">
            <v xml:space="preserve">11.50 RIVAAZ SERIES B 30MAR2020                 </v>
          </cell>
          <cell r="F290">
            <v>43920</v>
          </cell>
          <cell r="G290">
            <v>11.5</v>
          </cell>
          <cell r="H290" t="str">
            <v>30-Mar-2020</v>
          </cell>
          <cell r="I290" t="str">
            <v>11.5% RIVAAZ TRADE VENTURES PVT LTD (30-Mar-2020)</v>
          </cell>
          <cell r="J290" t="str">
            <v>11.5% Rivaaz Trade Ventures Pvt Ltd (30-Mar-2020)</v>
          </cell>
          <cell r="K290" t="str">
            <v>11.5% Rivaaz Trade Ventures Pvt Ltd (30-Mar-2020) **</v>
          </cell>
        </row>
        <row r="291">
          <cell r="B291" t="str">
            <v>INE971Z07034</v>
          </cell>
          <cell r="C291" t="str">
            <v>CRPN</v>
          </cell>
          <cell r="D291" t="str">
            <v xml:space="preserve">RIVAAZ TRADE VENTURES PVT LTD                   </v>
          </cell>
          <cell r="E291" t="str">
            <v xml:space="preserve">11.50 RIVAAZ SERIES C 30MAR2021                 </v>
          </cell>
          <cell r="F291">
            <v>44285</v>
          </cell>
          <cell r="G291">
            <v>11.5</v>
          </cell>
          <cell r="H291" t="str">
            <v>30-Mar-2021</v>
          </cell>
          <cell r="I291" t="str">
            <v>11.5% RIVAAZ TRADE VENTURES PVT LTD (30-Mar-2021)</v>
          </cell>
          <cell r="J291" t="str">
            <v>11.5% Rivaaz Trade Ventures Pvt Ltd (30-Mar-2021)</v>
          </cell>
          <cell r="K291" t="str">
            <v>11.5% Rivaaz Trade Ventures Pvt Ltd (30-Mar-2021) **</v>
          </cell>
        </row>
        <row r="292">
          <cell r="B292" t="str">
            <v>INE971Z07042</v>
          </cell>
          <cell r="C292" t="str">
            <v>CRPN</v>
          </cell>
          <cell r="D292" t="str">
            <v xml:space="preserve">RIVAAZ TRADE VENTURES PVT LTD                   </v>
          </cell>
          <cell r="E292" t="str">
            <v xml:space="preserve">11.50 RIVAAZ SERIES D 30MAR2022                 </v>
          </cell>
          <cell r="F292">
            <v>44650</v>
          </cell>
          <cell r="G292">
            <v>11.5</v>
          </cell>
          <cell r="H292" t="str">
            <v>30-Mar-2022</v>
          </cell>
          <cell r="I292" t="str">
            <v>11.5% RIVAAZ TRADE VENTURES PVT LTD (30-Mar-2022)</v>
          </cell>
          <cell r="J292" t="str">
            <v>11.5% Rivaaz Trade Ventures Pvt Ltd (30-Mar-2022)</v>
          </cell>
          <cell r="K292" t="str">
            <v>11.5% Rivaaz Trade Ventures Pvt Ltd (30-Mar-2022) **</v>
          </cell>
        </row>
        <row r="293">
          <cell r="B293" t="str">
            <v>INE459T07033</v>
          </cell>
          <cell r="C293" t="str">
            <v>CRPN</v>
          </cell>
          <cell r="D293" t="str">
            <v xml:space="preserve">VASTU HOUSING FINANCE CORP LTD                  </v>
          </cell>
          <cell r="E293" t="str">
            <v>9.95% VASTU HOUSING SERIES B (27FEB2025 P/C 27FE</v>
          </cell>
          <cell r="F293">
            <v>45715</v>
          </cell>
          <cell r="G293">
            <v>9.9500000000000011</v>
          </cell>
          <cell r="H293" t="str">
            <v>27-Feb-2025</v>
          </cell>
          <cell r="I293" t="str">
            <v>9.95% VASTU HOUSING FINANCE CORP LTD (27-Feb-2025)</v>
          </cell>
          <cell r="J293" t="str">
            <v>9.95% Vastu Housing Finance Corp Ltd (27-Feb-2025)</v>
          </cell>
          <cell r="K293" t="str">
            <v>9.95% Vastu Housing Finance Corp Ltd (27-Feb-2025) **</v>
          </cell>
        </row>
        <row r="294">
          <cell r="B294" t="str">
            <v>INE540P07228</v>
          </cell>
          <cell r="C294" t="str">
            <v>CRPN</v>
          </cell>
          <cell r="D294" t="str">
            <v xml:space="preserve">UTTAR PRADESH POWER CORP LTD                    </v>
          </cell>
          <cell r="E294" t="str">
            <v xml:space="preserve">9.75% UPPCL SUB-SERIES E 20OCT2023              </v>
          </cell>
          <cell r="F294">
            <v>45219</v>
          </cell>
          <cell r="G294">
            <v>9.75</v>
          </cell>
          <cell r="H294" t="str">
            <v>20-Oct-2023</v>
          </cell>
          <cell r="I294" t="str">
            <v>9.75% UTTAR PRADESH POWER CORP LTD (20-Oct-2023)</v>
          </cell>
          <cell r="J294" t="str">
            <v>9.75% Uttar Pradesh Power Corp Ltd (20-Oct-2023)</v>
          </cell>
          <cell r="K294" t="str">
            <v>9.75% Uttar Pradesh Power Corp Ltd (20-Oct-2023) **</v>
          </cell>
        </row>
        <row r="295">
          <cell r="B295" t="str">
            <v>INE922K07013</v>
          </cell>
          <cell r="C295" t="str">
            <v>CRPN</v>
          </cell>
          <cell r="D295" t="str">
            <v xml:space="preserve">INDIA SHELTER FINANCE CORP LTD                  </v>
          </cell>
          <cell r="E295" t="str">
            <v xml:space="preserve">9.99% INDIASHELTER 10FEB2022 (CO 10DEC2020)     </v>
          </cell>
          <cell r="F295">
            <v>44602</v>
          </cell>
          <cell r="G295">
            <v>9.99</v>
          </cell>
          <cell r="H295" t="str">
            <v>10-Feb-2022</v>
          </cell>
          <cell r="I295" t="str">
            <v>9.99% INDIA SHELTER FINANCE CORP LTD (10-Feb-2022)</v>
          </cell>
          <cell r="J295" t="str">
            <v>9.99% India Shelter Finance Corp Ltd (10-Feb-2022)</v>
          </cell>
          <cell r="K295" t="str">
            <v>9.99% India Shelter Finance Corp Ltd (10-Feb-2022) **</v>
          </cell>
        </row>
        <row r="296">
          <cell r="B296" t="str">
            <v>INE540P07277</v>
          </cell>
          <cell r="C296" t="str">
            <v>CRPN</v>
          </cell>
          <cell r="D296" t="str">
            <v xml:space="preserve">UTTAR PRADESH POWER CORP LTD                    </v>
          </cell>
          <cell r="E296" t="str">
            <v xml:space="preserve">10.15 UPPCL SERIES II SUB SERIES A 20JAN2020    </v>
          </cell>
          <cell r="F296">
            <v>43850</v>
          </cell>
          <cell r="G296">
            <v>10.15</v>
          </cell>
          <cell r="H296" t="str">
            <v>20-Jan-2020</v>
          </cell>
          <cell r="I296" t="str">
            <v>10.15% UTTAR PRADESH POWER CORP LTD (20-Jan-2020)</v>
          </cell>
          <cell r="J296" t="str">
            <v>10.15% Uttar Pradesh Power Corp Ltd (20-Jan-2020)</v>
          </cell>
          <cell r="K296" t="str">
            <v>10.15% Uttar Pradesh Power Corp Ltd (20-Jan-2020) **</v>
          </cell>
        </row>
        <row r="297">
          <cell r="B297" t="str">
            <v>INE540P07285</v>
          </cell>
          <cell r="C297" t="str">
            <v>CRPN</v>
          </cell>
          <cell r="D297" t="str">
            <v xml:space="preserve">UTTAR PRADESH POWER CORP LTD                    </v>
          </cell>
          <cell r="E297" t="str">
            <v xml:space="preserve">10.15 UPPCL SERIES II SUBSERIES B 20JAN2021     </v>
          </cell>
          <cell r="F297">
            <v>44216</v>
          </cell>
          <cell r="G297">
            <v>10.15</v>
          </cell>
          <cell r="H297" t="str">
            <v>20-Jan-2021</v>
          </cell>
          <cell r="I297" t="str">
            <v>10.15% UTTAR PRADESH POWER CORP LTD (20-Jan-2021)</v>
          </cell>
          <cell r="J297" t="str">
            <v>10.15% Uttar Pradesh Power Corp Ltd (20-Jan-2021)</v>
          </cell>
          <cell r="K297" t="str">
            <v>10.15% Uttar Pradesh Power Corp Ltd (20-Jan-2021) **</v>
          </cell>
        </row>
        <row r="298">
          <cell r="B298" t="str">
            <v>INE540P07293</v>
          </cell>
          <cell r="C298" t="str">
            <v>CRPN</v>
          </cell>
          <cell r="D298" t="str">
            <v xml:space="preserve">UTTAR PRADESH POWER CORP LTD                    </v>
          </cell>
          <cell r="E298" t="str">
            <v xml:space="preserve">10.15 UPPCL SERIES II SUBSERIES C 20JAN2022     </v>
          </cell>
          <cell r="F298">
            <v>44581</v>
          </cell>
          <cell r="G298">
            <v>10.15</v>
          </cell>
          <cell r="H298" t="str">
            <v>20-Jan-2022</v>
          </cell>
          <cell r="I298" t="str">
            <v>10.15% UTTAR PRADESH POWER CORP LTD (20-Jan-2022)</v>
          </cell>
          <cell r="J298" t="str">
            <v>10.15% Uttar Pradesh Power Corp Ltd (20-Jan-2022)</v>
          </cell>
          <cell r="K298" t="str">
            <v>10.15% Uttar Pradesh Power Corp Ltd (20-Jan-2022) **</v>
          </cell>
        </row>
        <row r="299">
          <cell r="B299" t="str">
            <v>INE540P07301</v>
          </cell>
          <cell r="C299" t="str">
            <v>CRPN</v>
          </cell>
          <cell r="D299" t="str">
            <v xml:space="preserve">UTTAR PRADESH POWER CORP LTD                    </v>
          </cell>
          <cell r="E299" t="str">
            <v xml:space="preserve">10.15 UPPCL SERIES II SUBSERIES D 20JAN2023     </v>
          </cell>
          <cell r="F299">
            <v>44946</v>
          </cell>
          <cell r="G299">
            <v>10.15</v>
          </cell>
          <cell r="H299" t="str">
            <v>20-Jan-2023</v>
          </cell>
          <cell r="I299" t="str">
            <v>10.15% UTTAR PRADESH POWER CORP LTD (20-Jan-2023)</v>
          </cell>
          <cell r="J299" t="str">
            <v>10.15% Uttar Pradesh Power Corp Ltd (20-Jan-2023)</v>
          </cell>
          <cell r="K299" t="str">
            <v>10.15% Uttar Pradesh Power Corp Ltd (20-Jan-2023) **</v>
          </cell>
        </row>
        <row r="300">
          <cell r="B300" t="str">
            <v>INE752E07MN5</v>
          </cell>
          <cell r="C300" t="str">
            <v>CRPN</v>
          </cell>
          <cell r="D300" t="str">
            <v xml:space="preserve">POWER GRID CORP OF INDIA LTD                    </v>
          </cell>
          <cell r="E300" t="str">
            <v xml:space="preserve">8.40% PGC (27MAY2021)                           </v>
          </cell>
          <cell r="F300">
            <v>44343</v>
          </cell>
          <cell r="G300" t="str">
            <v>8.40</v>
          </cell>
          <cell r="H300" t="str">
            <v>27-May-2021</v>
          </cell>
          <cell r="I300" t="str">
            <v>8.40% POWER GRID CORP OF INDIA LTD (27-May-2021)</v>
          </cell>
          <cell r="J300" t="str">
            <v>8.40% Power Grid Corp Of India Ltd (27-May-2021)</v>
          </cell>
          <cell r="K300" t="str">
            <v>8.40% Power Grid Corp Of India Ltd (27-May-2021) **</v>
          </cell>
        </row>
        <row r="301">
          <cell r="B301" t="str">
            <v>INE205A07030</v>
          </cell>
          <cell r="C301" t="str">
            <v>CRPN</v>
          </cell>
          <cell r="D301" t="str">
            <v xml:space="preserve">VEDANTA LTD                                     </v>
          </cell>
          <cell r="E301" t="str">
            <v xml:space="preserve">9.45% VEDANTA (17AUG2020)                       </v>
          </cell>
          <cell r="F301">
            <v>44060</v>
          </cell>
          <cell r="G301">
            <v>9.4499999999999993</v>
          </cell>
          <cell r="H301" t="str">
            <v>17-Aug-2020</v>
          </cell>
          <cell r="I301" t="str">
            <v>9.45% VEDANTA LTD (17-Aug-2020)</v>
          </cell>
          <cell r="J301" t="str">
            <v>9.45% Vedanta Ltd (17-Aug-2020)</v>
          </cell>
          <cell r="K301" t="str">
            <v>9.45% Vedanta Ltd (17-Aug-2020) **</v>
          </cell>
        </row>
        <row r="302">
          <cell r="B302" t="str">
            <v>INE540P07319</v>
          </cell>
          <cell r="C302" t="str">
            <v>CRPN</v>
          </cell>
          <cell r="D302" t="str">
            <v xml:space="preserve">UTTAR PRADESH POWER CORP LTD                    </v>
          </cell>
          <cell r="E302" t="str">
            <v xml:space="preserve">10.15 UPPCL SERIES II SUB SERIES E 19JAN2024    </v>
          </cell>
          <cell r="F302">
            <v>45310</v>
          </cell>
          <cell r="G302">
            <v>10.15</v>
          </cell>
          <cell r="H302" t="str">
            <v>19-Jan-2024</v>
          </cell>
          <cell r="I302" t="str">
            <v>10.15% UTTAR PRADESH POWER CORP LTD (19-Jan-2024)</v>
          </cell>
          <cell r="J302" t="str">
            <v>10.15% Uttar Pradesh Power Corp Ltd (19-Jan-2024)</v>
          </cell>
          <cell r="K302" t="str">
            <v>10.15% Uttar Pradesh Power Corp Ltd (19-Jan-2024) **</v>
          </cell>
        </row>
        <row r="303">
          <cell r="B303" t="str">
            <v>INE540P07327</v>
          </cell>
          <cell r="C303" t="str">
            <v>CRPN</v>
          </cell>
          <cell r="D303" t="str">
            <v xml:space="preserve">UTTAR PRADESH POWER CORP LTD                    </v>
          </cell>
          <cell r="E303" t="str">
            <v xml:space="preserve">10.15 UPPCL SERIES II SUB SERIES F 20JAN2025    </v>
          </cell>
          <cell r="F303">
            <v>45677</v>
          </cell>
          <cell r="G303">
            <v>10.15</v>
          </cell>
          <cell r="H303" t="str">
            <v>20-Jan-2025</v>
          </cell>
          <cell r="I303" t="str">
            <v>10.15% UTTAR PRADESH POWER CORP LTD (20-Jan-2025)</v>
          </cell>
          <cell r="J303" t="str">
            <v>10.15% Uttar Pradesh Power Corp Ltd (20-Jan-2025)</v>
          </cell>
          <cell r="K303" t="str">
            <v>10.15% Uttar Pradesh Power Corp Ltd (20-Jan-2025) **</v>
          </cell>
        </row>
        <row r="304">
          <cell r="B304" t="str">
            <v>INE540P07335</v>
          </cell>
          <cell r="C304" t="str">
            <v>CRPN</v>
          </cell>
          <cell r="D304" t="str">
            <v xml:space="preserve">UTTAR PRADESH POWER CORP LTD                    </v>
          </cell>
          <cell r="E304" t="str">
            <v xml:space="preserve">10.15 UPPCL SERIES II SUB SERIES G 20JAN2026    </v>
          </cell>
          <cell r="F304">
            <v>46042</v>
          </cell>
          <cell r="G304">
            <v>10.15</v>
          </cell>
          <cell r="H304" t="str">
            <v>20-Jan-2026</v>
          </cell>
          <cell r="I304" t="str">
            <v>10.15% UTTAR PRADESH POWER CORP LTD (20-Jan-2026)</v>
          </cell>
          <cell r="J304" t="str">
            <v>10.15% Uttar Pradesh Power Corp Ltd (20-Jan-2026)</v>
          </cell>
          <cell r="K304" t="str">
            <v>10.15% Uttar Pradesh Power Corp Ltd (20-Jan-2026)</v>
          </cell>
        </row>
        <row r="305">
          <cell r="B305" t="str">
            <v>INE540P07343</v>
          </cell>
          <cell r="C305" t="str">
            <v>CRPN</v>
          </cell>
          <cell r="D305" t="str">
            <v xml:space="preserve">UTTAR PRADESH POWER CORP LTD                    </v>
          </cell>
          <cell r="E305" t="str">
            <v xml:space="preserve">10.15 UPPCL SERIES II SUB SERIES H 20JAN2027    </v>
          </cell>
          <cell r="F305">
            <v>46407</v>
          </cell>
          <cell r="G305">
            <v>10.15</v>
          </cell>
          <cell r="H305" t="str">
            <v>20-Jan-2027</v>
          </cell>
          <cell r="I305" t="str">
            <v>10.15% UTTAR PRADESH POWER CORP LTD (20-Jan-2027)</v>
          </cell>
          <cell r="J305" t="str">
            <v>10.15% Uttar Pradesh Power Corp Ltd (20-Jan-2027)</v>
          </cell>
          <cell r="K305" t="str">
            <v>10.15% Uttar Pradesh Power Corp Ltd (20-Jan-2027) **</v>
          </cell>
        </row>
        <row r="306">
          <cell r="B306" t="str">
            <v>INE540P07350</v>
          </cell>
          <cell r="C306" t="str">
            <v>CRPN</v>
          </cell>
          <cell r="D306" t="str">
            <v xml:space="preserve">UTTAR PRADESH POWER CORP LTD                    </v>
          </cell>
          <cell r="E306" t="str">
            <v xml:space="preserve">10.15 UPPCL SERIES II SUB SERIES I 20JAN2028    </v>
          </cell>
          <cell r="F306">
            <v>46772</v>
          </cell>
          <cell r="G306">
            <v>10.15</v>
          </cell>
          <cell r="H306" t="str">
            <v>20-Jan-2028</v>
          </cell>
          <cell r="I306" t="str">
            <v>10.15% UTTAR PRADESH POWER CORP LTD (20-Jan-2028)</v>
          </cell>
          <cell r="J306" t="str">
            <v>10.15% Uttar Pradesh Power Corp Ltd (20-Jan-2028)</v>
          </cell>
          <cell r="K306" t="str">
            <v>10.15% Uttar Pradesh Power Corp Ltd (20-Jan-2028) **</v>
          </cell>
        </row>
        <row r="307">
          <cell r="B307" t="e">
            <v>#N/A</v>
          </cell>
          <cell r="C307" t="e">
            <v>#N/A</v>
          </cell>
          <cell r="D307" t="e">
            <v>#N/A</v>
          </cell>
          <cell r="E307" t="e">
            <v>#N/A</v>
          </cell>
          <cell r="F307">
            <v>44277</v>
          </cell>
          <cell r="G307">
            <v>8.75</v>
          </cell>
          <cell r="H307" t="str">
            <v>22-Mar-2021</v>
          </cell>
          <cell r="I307" t="e">
            <v>#N/A</v>
          </cell>
          <cell r="J307" t="e">
            <v>#N/A</v>
          </cell>
          <cell r="K307" t="e">
            <v>#N/A</v>
          </cell>
        </row>
        <row r="308">
          <cell r="B308" t="str">
            <v>INE659X07014</v>
          </cell>
          <cell r="C308" t="str">
            <v>CRPN</v>
          </cell>
          <cell r="D308" t="str">
            <v xml:space="preserve">MOLAGAVALLI RENEWABLE PVT LTD                   </v>
          </cell>
          <cell r="E308" t="str">
            <v xml:space="preserve">9.95 RENEW MOLAGAVALLI 31MAR2023                </v>
          </cell>
          <cell r="F308">
            <v>45016</v>
          </cell>
          <cell r="G308">
            <v>9.9500000000000011</v>
          </cell>
          <cell r="H308" t="str">
            <v>31-Mar-2023</v>
          </cell>
          <cell r="I308" t="str">
            <v>9.95% MOLAGAVALLI RENEWABLE PVT LTD (31-Mar-2023)</v>
          </cell>
          <cell r="J308" t="str">
            <v>9.95% Molagavalli Renewable Pvt Ltd (31-Mar-2023)</v>
          </cell>
          <cell r="K308" t="str">
            <v>9.95% Molagavalli Renewable Pvt Ltd (31-Mar-2023) **</v>
          </cell>
        </row>
        <row r="309">
          <cell r="B309" t="str">
            <v>INE764L07173</v>
          </cell>
          <cell r="C309" t="str">
            <v>ZERO</v>
          </cell>
          <cell r="D309" t="str">
            <v xml:space="preserve">SADBHAV INFRASTRUCTURE PROJECT LTD              </v>
          </cell>
          <cell r="E309" t="str">
            <v xml:space="preserve">0% SIPL SERIES I 23APRIL2023 (P/C 23APRIL2021)  </v>
          </cell>
          <cell r="F309">
            <v>45039</v>
          </cell>
          <cell r="G309" t="str">
            <v>0.00</v>
          </cell>
          <cell r="H309" t="str">
            <v>23-Apr-2023</v>
          </cell>
          <cell r="I309" t="str">
            <v>0.00% SADBHAV INFRASTRUCTURE PROJECT LTD (23-Apr-2023)</v>
          </cell>
          <cell r="J309" t="str">
            <v>0.00% Sadbhav Infrastructure Project Ltd (23-Apr-2023)</v>
          </cell>
          <cell r="K309" t="str">
            <v>0.00% Sadbhav Infrastructure Project Ltd (23-Apr-2023) **</v>
          </cell>
        </row>
        <row r="310">
          <cell r="B310" t="str">
            <v>INE945W07035</v>
          </cell>
          <cell r="C310" t="str">
            <v>CRPN</v>
          </cell>
          <cell r="D310" t="str">
            <v xml:space="preserve">INCRED FINANCIAL SERVICES PRIVATE LIMITED       </v>
          </cell>
          <cell r="E310" t="str">
            <v xml:space="preserve">10.25% INCRED SERIES 1 (26APR2021)              </v>
          </cell>
          <cell r="F310">
            <v>44312</v>
          </cell>
          <cell r="G310">
            <v>10.25</v>
          </cell>
          <cell r="H310" t="str">
            <v>26-Apr-2021</v>
          </cell>
          <cell r="I310" t="str">
            <v>10.25% INCRED FINANCIAL SERVICES PRIVATE LIMITED (26-Apr-2021)</v>
          </cell>
          <cell r="J310" t="str">
            <v>10.25% Incred Financial Services Private Limited (26-Apr-2021)</v>
          </cell>
          <cell r="K310" t="str">
            <v>10.25% Incred Financial Services Private Limited (26-Apr-2021) **</v>
          </cell>
        </row>
        <row r="311">
          <cell r="B311" t="str">
            <v>INE945W07043</v>
          </cell>
          <cell r="C311" t="str">
            <v>ZERO</v>
          </cell>
          <cell r="D311" t="str">
            <v xml:space="preserve">INCRED FINANCIAL SERVICES PRIVATE LIMITED       </v>
          </cell>
          <cell r="E311" t="str">
            <v xml:space="preserve">0% INCRED SERIES 2 (26JUN2019)                  </v>
          </cell>
          <cell r="F311">
            <v>43642</v>
          </cell>
          <cell r="G311" t="str">
            <v>0.00</v>
          </cell>
          <cell r="H311" t="str">
            <v>26-Jun-2019</v>
          </cell>
          <cell r="I311" t="str">
            <v>0.00% INCRED FINANCIAL SERVICES PRIVATE LIMITED (26-Jun-2019)</v>
          </cell>
          <cell r="J311" t="str">
            <v>0.00% Incred Financial Services Private Limited (26-Jun-2019)</v>
          </cell>
          <cell r="K311" t="str">
            <v>0.00% Incred Financial Services Private Limited (26-Jun-2019) **</v>
          </cell>
        </row>
        <row r="312">
          <cell r="B312" t="str">
            <v>INE209W07028</v>
          </cell>
          <cell r="C312" t="str">
            <v>CRPN</v>
          </cell>
          <cell r="D312" t="str">
            <v xml:space="preserve">NARMADA WIND ENERGY PVT LTD                     </v>
          </cell>
          <cell r="E312" t="str">
            <v>9.95 RENEW NARMADA TRANCHE 2 31MAR2023 (CO 28MAR</v>
          </cell>
          <cell r="F312">
            <v>45016</v>
          </cell>
          <cell r="G312">
            <v>9.9500000000000011</v>
          </cell>
          <cell r="H312" t="str">
            <v>31-Mar-2023</v>
          </cell>
          <cell r="I312" t="str">
            <v>9.95% NARMADA WIND ENERGY PVT LTD (31-Mar-2023)</v>
          </cell>
          <cell r="J312" t="str">
            <v>9.95% Narmada Wind Energy Pvt Ltd (31-Mar-2023)</v>
          </cell>
          <cell r="K312" t="str">
            <v>9.95% Narmada Wind Energy Pvt Ltd (31-Mar-2023) **</v>
          </cell>
        </row>
        <row r="313">
          <cell r="B313" t="str">
            <v>INE128S07325</v>
          </cell>
          <cell r="C313" t="str">
            <v>CRPN</v>
          </cell>
          <cell r="D313" t="str">
            <v xml:space="preserve">FIVE STAR BUSINESS FINANCE LTD                  </v>
          </cell>
          <cell r="E313" t="str">
            <v>10.21% FIVE STAR SERIES B (28MAR2023 P/C 28JAN20</v>
          </cell>
          <cell r="F313">
            <v>45013</v>
          </cell>
          <cell r="G313">
            <v>10.209999999999999</v>
          </cell>
          <cell r="H313" t="str">
            <v>28-Mar-2023</v>
          </cell>
          <cell r="I313" t="str">
            <v>10.21% FIVE STAR BUSINESS FINANCE LTD (28-Mar-2023)</v>
          </cell>
          <cell r="J313" t="str">
            <v>10.21% Five Star Business Finance Ltd (28-Mar-2023)</v>
          </cell>
          <cell r="K313" t="str">
            <v>10.21% Five Star Business Finance Ltd (28-Mar-2023) **</v>
          </cell>
        </row>
        <row r="314">
          <cell r="B314" t="str">
            <v>INE459T07041</v>
          </cell>
          <cell r="C314" t="str">
            <v>CRPN</v>
          </cell>
          <cell r="D314" t="str">
            <v xml:space="preserve">VASTU HOUSING FINANCE CORP LTD                  </v>
          </cell>
          <cell r="E314" t="str">
            <v>9.95% VASTU HOUSING  SERIES C (27FEB2025 P/C 27F</v>
          </cell>
          <cell r="F314">
            <v>45715</v>
          </cell>
          <cell r="G314">
            <v>9.9500000000000011</v>
          </cell>
          <cell r="H314" t="str">
            <v>27-Feb-2025</v>
          </cell>
          <cell r="I314" t="str">
            <v>9.95% VASTU HOUSING FINANCE CORP LTD (27-Feb-2025)</v>
          </cell>
          <cell r="J314" t="str">
            <v>9.95% Vastu Housing Finance Corp Ltd (27-Feb-2025)</v>
          </cell>
          <cell r="K314" t="str">
            <v>9.95% Vastu Housing Finance Corp Ltd (27-Feb-2025) **</v>
          </cell>
        </row>
        <row r="315">
          <cell r="B315" t="str">
            <v>INE657N07183</v>
          </cell>
          <cell r="C315" t="str">
            <v>CRPN</v>
          </cell>
          <cell r="D315" t="str">
            <v xml:space="preserve">EDELWEISS COMMODITIES SERVICES LTD              </v>
          </cell>
          <cell r="E315" t="str">
            <v xml:space="preserve">9.00%  EDELWEISS COMM 17APR2020 (P/C 19APR2018) </v>
          </cell>
          <cell r="F315">
            <v>43938</v>
          </cell>
          <cell r="G315" t="str">
            <v>9.00</v>
          </cell>
          <cell r="H315" t="str">
            <v>17-Apr-2020</v>
          </cell>
          <cell r="I315" t="str">
            <v>9.00% EDELWEISS COMMODITIES SERVICES LTD (17-Apr-2020)</v>
          </cell>
          <cell r="J315" t="str">
            <v>9.00% Edelweiss Commodities Services Ltd (17-Apr-2020)</v>
          </cell>
          <cell r="K315" t="str">
            <v>9.00% Edelweiss Commodities Services Ltd (17-Apr-2020) **</v>
          </cell>
        </row>
        <row r="316">
          <cell r="B316" t="str">
            <v>INE459T07058</v>
          </cell>
          <cell r="C316" t="str">
            <v>CRPN</v>
          </cell>
          <cell r="D316" t="str">
            <v xml:space="preserve">VASTU HOUSING FINANCE CORP LTD                  </v>
          </cell>
          <cell r="E316" t="str">
            <v>9.95% VASTU HOUSING  SERIES D (27FEB2025 P/C 27F</v>
          </cell>
          <cell r="F316">
            <v>45715</v>
          </cell>
          <cell r="G316">
            <v>9.9499999999999993</v>
          </cell>
          <cell r="H316" t="str">
            <v>27-Feb-2025</v>
          </cell>
          <cell r="I316" t="str">
            <v>9.95% VASTU HOUSING FINANCE CORP LTD (27-Feb-2025)</v>
          </cell>
          <cell r="J316" t="str">
            <v>9.95% Vastu Housing Finance Corp Ltd (27-Feb-2025)</v>
          </cell>
          <cell r="K316" t="str">
            <v>9.95% Vastu Housing Finance Corp Ltd (27-Feb-2025) **</v>
          </cell>
        </row>
        <row r="317">
          <cell r="B317" t="str">
            <v>INE252T07057</v>
          </cell>
          <cell r="C317" t="str">
            <v>CRPN</v>
          </cell>
          <cell r="D317" t="str">
            <v xml:space="preserve">XANDER FINANCE PVT LTD                          </v>
          </cell>
          <cell r="E317" t="str">
            <v xml:space="preserve">9.70% XANDER FINANCE SERIES IV 30APR2021        </v>
          </cell>
          <cell r="F317">
            <v>44316</v>
          </cell>
          <cell r="G317" t="str">
            <v>9.70</v>
          </cell>
          <cell r="H317" t="str">
            <v>30-Apr-2021</v>
          </cell>
          <cell r="I317" t="str">
            <v>9.70% XANDER FINANCE PVT LTD (30-Apr-2021)</v>
          </cell>
          <cell r="J317" t="str">
            <v>9.70% Xander Finance Pvt Ltd (30-Apr-2021)</v>
          </cell>
          <cell r="K317" t="str">
            <v>9.70% Xander Finance Pvt Ltd (30-Apr-2021) **</v>
          </cell>
        </row>
        <row r="318">
          <cell r="B318" t="str">
            <v>INE157D08019</v>
          </cell>
          <cell r="C318" t="str">
            <v>CFLT</v>
          </cell>
          <cell r="D318" t="str">
            <v xml:space="preserve">CLIX CAPITAL SERVICES PVT LTD                   </v>
          </cell>
          <cell r="E318" t="str">
            <v>9% CLIX CAPITAL SERIES A 25MAY2023 (P/C 25MAY201</v>
          </cell>
          <cell r="F318">
            <v>45071</v>
          </cell>
          <cell r="G318" t="str">
            <v>9.00</v>
          </cell>
          <cell r="H318" t="str">
            <v>25-May-2023</v>
          </cell>
          <cell r="I318" t="str">
            <v>9.00% CLIX CAPITAL SERVICES PVT LTD (25-May-2023)</v>
          </cell>
          <cell r="J318" t="str">
            <v>9.00% Clix Capital Services Pvt Ltd (25-May-2023)</v>
          </cell>
          <cell r="K318" t="str">
            <v>9.00% Clix Capital Services Pvt Ltd (25-May-2023) **</v>
          </cell>
        </row>
        <row r="319">
          <cell r="B319" t="str">
            <v>INE128S07333</v>
          </cell>
          <cell r="C319" t="str">
            <v>CRPN</v>
          </cell>
          <cell r="D319" t="str">
            <v xml:space="preserve">FIVE STAR BUSINESS FINANCE LTD                  </v>
          </cell>
          <cell r="E319" t="str">
            <v>10.21% FIVE STAR SERIES C (28MAR2023 P/C 28MAR20</v>
          </cell>
          <cell r="F319">
            <v>45013</v>
          </cell>
          <cell r="G319">
            <v>10.210000000000001</v>
          </cell>
          <cell r="H319" t="str">
            <v>28-Mar-2023</v>
          </cell>
          <cell r="I319" t="str">
            <v>10.21% FIVE STAR BUSINESS FINANCE LTD (28-Mar-2023)</v>
          </cell>
          <cell r="J319" t="str">
            <v>10.21% Five Star Business Finance Ltd (28-Mar-2023)</v>
          </cell>
          <cell r="K319" t="str">
            <v>10.21% Five Star Business Finance Ltd (28-Mar-2023) **</v>
          </cell>
        </row>
        <row r="320">
          <cell r="B320" t="str">
            <v>INE896L07561</v>
          </cell>
          <cell r="C320" t="str">
            <v>CFLT</v>
          </cell>
          <cell r="D320" t="str">
            <v xml:space="preserve">INDOSTAR CAPITAL FINANCE LTD                    </v>
          </cell>
          <cell r="E320" t="str">
            <v>INDOSTAR CAPITAL (SBI MCLR + SPREAD) 02MAY2023 (</v>
          </cell>
          <cell r="F320">
            <v>45048</v>
          </cell>
          <cell r="G320"/>
          <cell r="H320" t="str">
            <v>02-May-2023</v>
          </cell>
          <cell r="I320" t="str">
            <v>% INDOSTAR CAPITAL FINANCE LTD (02-May-2023)</v>
          </cell>
          <cell r="J320" t="str">
            <v>Indostar Capital Finance Ltd (SBI MCLR + 95 Bps) (02-May-2023)</v>
          </cell>
          <cell r="K320" t="str">
            <v>Indostar Capital Finance Ltd (SBI MCLR + 95 Bps) (02-May-2023) **</v>
          </cell>
        </row>
        <row r="321">
          <cell r="B321" t="str">
            <v>INE031A08590</v>
          </cell>
          <cell r="C321" t="str">
            <v>CRPN</v>
          </cell>
          <cell r="D321" t="str">
            <v xml:space="preserve">HOUSING &amp; URBAN DEVELOPMENT CORP LTD            </v>
          </cell>
          <cell r="E321" t="str">
            <v xml:space="preserve">7.68% HUDCO (05APR2021)                         </v>
          </cell>
          <cell r="F321">
            <v>44291</v>
          </cell>
          <cell r="G321">
            <v>7.68</v>
          </cell>
          <cell r="H321" t="str">
            <v>05-Apr-2021</v>
          </cell>
          <cell r="I321" t="str">
            <v>7.68% HOUSING &amp; URBAN DEVELOPMENT CORP LTD (05-Apr-2021)</v>
          </cell>
          <cell r="J321" t="str">
            <v>7.68% Housing &amp; Urban Development Corp Ltd (05-Apr-2021)</v>
          </cell>
          <cell r="K321" t="str">
            <v>7.68% Housing &amp; Urban Development Corp Ltd (05-Apr-2021) **</v>
          </cell>
        </row>
        <row r="322">
          <cell r="B322" t="str">
            <v>INE071G08940</v>
          </cell>
          <cell r="C322" t="str">
            <v>CRPN</v>
          </cell>
          <cell r="D322" t="str">
            <v xml:space="preserve">ICICI HOME FINANCE COMPANY LIMITED              </v>
          </cell>
          <cell r="E322" t="str">
            <v xml:space="preserve">8.22% ICICI HOME FIN (27MAY2021)                </v>
          </cell>
          <cell r="F322">
            <v>44343</v>
          </cell>
          <cell r="G322">
            <v>8.2200000000000006</v>
          </cell>
          <cell r="H322" t="str">
            <v>27-May-2021</v>
          </cell>
          <cell r="I322" t="str">
            <v>8.22% ICICI HOME FINANCE COMPANY LIMITED (27-May-2021)</v>
          </cell>
          <cell r="J322" t="str">
            <v>9.00% ICICI Home Finance Company Ltd (27-May-2021)</v>
          </cell>
          <cell r="K322" t="str">
            <v>9.00% ICICI Home Finance Company Ltd (27-May-2021) **</v>
          </cell>
        </row>
        <row r="323">
          <cell r="B323" t="str">
            <v>INE774D07SB3</v>
          </cell>
          <cell r="C323" t="str">
            <v>CRPN</v>
          </cell>
          <cell r="D323" t="str">
            <v xml:space="preserve">MAHINDRA &amp; MAHINDRA FINANCIAL SERVICES LTD      </v>
          </cell>
          <cell r="E323" t="str">
            <v xml:space="preserve">8.10% MMFSL (19APR2021)                         </v>
          </cell>
          <cell r="F323">
            <v>44305</v>
          </cell>
          <cell r="G323" t="str">
            <v>8.10</v>
          </cell>
          <cell r="H323" t="str">
            <v>19-Apr-2021</v>
          </cell>
          <cell r="I323" t="str">
            <v>8.10% MAHINDRA &amp; MAHINDRA FINANCIAL SERVICES LTD (19-Apr-2021)</v>
          </cell>
          <cell r="J323" t="str">
            <v>8.10% Mahindra &amp; Mahindra Financial Services Ltd (19-Apr-2021)</v>
          </cell>
          <cell r="K323" t="str">
            <v>8.10% Mahindra &amp; Mahindra Financial Services Ltd (19-Apr-2021) **</v>
          </cell>
        </row>
        <row r="324">
          <cell r="B324" t="str">
            <v>INE895D08899</v>
          </cell>
          <cell r="C324" t="str">
            <v>CRPN</v>
          </cell>
          <cell r="D324" t="str">
            <v xml:space="preserve">TATA SONS PVT LTD                               </v>
          </cell>
          <cell r="E324" t="str">
            <v xml:space="preserve">8.25% TATA SONS LIMITED  (24MAR2021)            </v>
          </cell>
          <cell r="F324">
            <v>44279</v>
          </cell>
          <cell r="G324">
            <v>8.25</v>
          </cell>
          <cell r="H324" t="str">
            <v>24-Mar-2021</v>
          </cell>
          <cell r="I324" t="str">
            <v>8.25% TATA SONS PVT LTD (24-Mar-2021)</v>
          </cell>
          <cell r="J324" t="str">
            <v>8.25% Tata Sons Pvt Ltd (24-Mar-2021)</v>
          </cell>
          <cell r="K324" t="str">
            <v>8.25% Tata Sons Pvt Ltd (24-Mar-2021) **</v>
          </cell>
        </row>
        <row r="325">
          <cell r="B325" t="e">
            <v>#N/A</v>
          </cell>
          <cell r="C325" t="e">
            <v>#N/A</v>
          </cell>
          <cell r="D325" t="e">
            <v>#N/A</v>
          </cell>
          <cell r="E325" t="e">
            <v>#N/A</v>
          </cell>
          <cell r="F325">
            <v>44544</v>
          </cell>
          <cell r="G325">
            <v>8.75</v>
          </cell>
          <cell r="H325" t="str">
            <v>14-Dec-2021</v>
          </cell>
          <cell r="I325" t="e">
            <v>#N/A</v>
          </cell>
          <cell r="J325" t="e">
            <v>#N/A</v>
          </cell>
          <cell r="K325" t="e">
            <v>#N/A</v>
          </cell>
        </row>
        <row r="326">
          <cell r="B326" t="str">
            <v>INE124N07143</v>
          </cell>
          <cell r="C326" t="str">
            <v>CRPN</v>
          </cell>
          <cell r="D326" t="str">
            <v>ESSKAY FINCORP LTD</v>
          </cell>
          <cell r="E326" t="str">
            <v xml:space="preserve">10.9007 ESSKAY (11JUN2021 PO 29MAY2020)         </v>
          </cell>
          <cell r="F326">
            <v>44358</v>
          </cell>
          <cell r="G326" t="str">
            <v>10.9007</v>
          </cell>
          <cell r="H326" t="str">
            <v>11-Jun-2021</v>
          </cell>
          <cell r="I326" t="str">
            <v>10.9007% ESSKAY FINCORP LTD (11-Jun-2021)</v>
          </cell>
          <cell r="J326" t="str">
            <v>10.9007% Esskay Fincorp Ltd (11-Jun-2021)</v>
          </cell>
          <cell r="K326" t="str">
            <v>10.9007% Esskay Fincorp Ltd (11-Jun-2021) **</v>
          </cell>
        </row>
        <row r="327">
          <cell r="B327" t="str">
            <v>INE764L07181</v>
          </cell>
          <cell r="C327" t="str">
            <v>ZERO</v>
          </cell>
          <cell r="D327" t="str">
            <v xml:space="preserve">SADBHAV INFRASTRUCTURE PROJECT LTD              </v>
          </cell>
          <cell r="E327" t="str">
            <v xml:space="preserve">0% SIPL SERIES II 06JUN2023 (P/C 06JUN2021)     </v>
          </cell>
          <cell r="F327">
            <v>45083</v>
          </cell>
          <cell r="G327" t="str">
            <v>0.00</v>
          </cell>
          <cell r="H327" t="str">
            <v>06-Jun-2023</v>
          </cell>
          <cell r="I327" t="str">
            <v>0.00% SADBHAV INFRASTRUCTURE PROJECT LTD (06-Jun-2023)</v>
          </cell>
          <cell r="J327" t="str">
            <v>0.00% Sadbhav Infrastructure Project Ltd (06-Jun-2023)</v>
          </cell>
          <cell r="K327" t="str">
            <v>0.00% Sadbhav Infrastructure Project Ltd (06-Jun-2023) **</v>
          </cell>
        </row>
        <row r="328">
          <cell r="B328" t="str">
            <v>INE658R07141</v>
          </cell>
          <cell r="C328" t="str">
            <v>CFLT</v>
          </cell>
          <cell r="D328" t="str">
            <v xml:space="preserve">ASPIRE HOME FINANCE CORP LTD                    </v>
          </cell>
          <cell r="E328" t="str">
            <v xml:space="preserve">10.95% ASPIRE 05JUN2019                         </v>
          </cell>
          <cell r="F328">
            <v>43621</v>
          </cell>
          <cell r="G328" t="str">
            <v>10.95</v>
          </cell>
          <cell r="H328" t="str">
            <v>05-Jun-2019</v>
          </cell>
          <cell r="I328" t="str">
            <v>10.95% ASPIRE HOME FINANCE CORP LTD (05-Jun-2019)</v>
          </cell>
          <cell r="J328" t="str">
            <v>10.95% Aspire Home Finance Corp Ltd (05-Jun-2019)</v>
          </cell>
          <cell r="K328" t="str">
            <v>10.95% Aspire Home Finance Corp Ltd (05-Jun-2019) **</v>
          </cell>
        </row>
        <row r="329">
          <cell r="B329" t="str">
            <v>INE157D08027</v>
          </cell>
          <cell r="C329" t="str">
            <v>CFLT</v>
          </cell>
          <cell r="D329" t="str">
            <v xml:space="preserve">CLIX CAPITAL SERVICES PVT LTD                   </v>
          </cell>
          <cell r="E329" t="str">
            <v>9% CLIX CAPITAL SERIES B 27JUN2023 (P/C 27JUN201</v>
          </cell>
          <cell r="F329">
            <v>45104</v>
          </cell>
          <cell r="G329" t="str">
            <v>9.00</v>
          </cell>
          <cell r="H329" t="str">
            <v>27-Jun-2023</v>
          </cell>
          <cell r="I329" t="str">
            <v>9.00% CLIX CAPITAL SERVICES PVT LTD (27-Jun-2023)</v>
          </cell>
          <cell r="J329" t="str">
            <v>9.00% Clix Capital Services Pvt Ltd (27-Jun-2023)</v>
          </cell>
          <cell r="K329" t="str">
            <v>9.00% Clix Capital Services Pvt Ltd (27-Jun-2023) **</v>
          </cell>
        </row>
        <row r="330">
          <cell r="B330" t="str">
            <v>INE124N07150</v>
          </cell>
          <cell r="C330" t="str">
            <v>CRPN</v>
          </cell>
          <cell r="D330" t="str">
            <v xml:space="preserve">ESS KAY FINCORP LIMITED                         </v>
          </cell>
          <cell r="E330" t="str">
            <v xml:space="preserve">10.434553%  ESSKAY 27SEP2019                    </v>
          </cell>
          <cell r="F330">
            <v>43735</v>
          </cell>
          <cell r="G330">
            <v>10.434552999999999</v>
          </cell>
          <cell r="H330" t="str">
            <v>27-Sep-2019</v>
          </cell>
          <cell r="I330" t="str">
            <v>10.434553% ESS KAY FINCORP LIMITED (27-Sep-2019)</v>
          </cell>
          <cell r="J330" t="str">
            <v>10.434553% Ess Kay Fincorp Limited (27-Sep-2019)</v>
          </cell>
          <cell r="K330" t="str">
            <v>10.434553% Ess Kay Fincorp Limited (27-Sep-2019) **</v>
          </cell>
        </row>
        <row r="331">
          <cell r="B331" t="str">
            <v>INE205A07139</v>
          </cell>
          <cell r="C331" t="str">
            <v>CRPN</v>
          </cell>
          <cell r="D331" t="str">
            <v xml:space="preserve">VEDANTA LTD                                     </v>
          </cell>
          <cell r="E331" t="str">
            <v xml:space="preserve">8.50% VEDANTA (05APR2021)                       </v>
          </cell>
          <cell r="F331">
            <v>44291</v>
          </cell>
          <cell r="G331" t="str">
            <v>8.50</v>
          </cell>
          <cell r="H331" t="str">
            <v>05-Apr-2021</v>
          </cell>
          <cell r="I331" t="str">
            <v>8.50% VEDANTA LTD (05-Apr-2021)</v>
          </cell>
          <cell r="J331" t="str">
            <v>8.50% Vedanta Ltd (05-Apr-2021)</v>
          </cell>
          <cell r="K331" t="str">
            <v>8.50% Vedanta Ltd (05-Apr-2021) **</v>
          </cell>
        </row>
        <row r="332">
          <cell r="B332" t="str">
            <v>INE438A07144</v>
          </cell>
          <cell r="C332" t="str">
            <v>CFLT</v>
          </cell>
          <cell r="D332" t="str">
            <v xml:space="preserve">APOLLO TYRES LTD                                </v>
          </cell>
          <cell r="E332" t="str">
            <v xml:space="preserve">7.80% APOLLO TYRES (29APR2022)                  </v>
          </cell>
          <cell r="F332">
            <v>44680</v>
          </cell>
          <cell r="G332" t="str">
            <v>7.80</v>
          </cell>
          <cell r="H332" t="str">
            <v>29-Apr-2022</v>
          </cell>
          <cell r="I332" t="str">
            <v>7.80% APOLLO TYRES LTD (29-Apr-2022)</v>
          </cell>
          <cell r="J332" t="str">
            <v>7.80% Apollo Tyres Ltd (29-Apr-2022)</v>
          </cell>
          <cell r="K332" t="str">
            <v>7.80% Apollo Tyres Ltd (29-Apr-2022) **</v>
          </cell>
        </row>
        <row r="333">
          <cell r="B333" t="str">
            <v>INE090A08UB4</v>
          </cell>
          <cell r="C333" t="str">
            <v>PERP</v>
          </cell>
          <cell r="D333" t="str">
            <v xml:space="preserve">ICICI BANK LTD                                  </v>
          </cell>
          <cell r="E333" t="str">
            <v xml:space="preserve">9.15% ICICI BANK AT1 (CO 20JUN2023)             </v>
          </cell>
          <cell r="F333">
            <v>45097</v>
          </cell>
          <cell r="G333">
            <v>9.15</v>
          </cell>
          <cell r="H333" t="str">
            <v>20-Jun-2023</v>
          </cell>
          <cell r="I333" t="str">
            <v>9.15% ICICI BANK LTD (20-Jun-2023)</v>
          </cell>
          <cell r="J333" t="str">
            <v>9.15% ICICI Bank Ltd (20-Jun-2023)</v>
          </cell>
          <cell r="K333" t="str">
            <v>9.15% ICICI Bank Ltd (20-Jun-2023) **</v>
          </cell>
        </row>
        <row r="334">
          <cell r="B334" t="str">
            <v>INE090A08TW2</v>
          </cell>
          <cell r="C334" t="str">
            <v>PERP</v>
          </cell>
          <cell r="D334" t="str">
            <v xml:space="preserve">ICICI BANK LTD                                  </v>
          </cell>
          <cell r="E334" t="str">
            <v xml:space="preserve">9.20% ICICI BANK AT1 (CO 17MAR2022)             </v>
          </cell>
          <cell r="F334">
            <v>44637</v>
          </cell>
          <cell r="G334" t="str">
            <v>9.20</v>
          </cell>
          <cell r="H334" t="str">
            <v>17-Mar-2022</v>
          </cell>
          <cell r="I334" t="str">
            <v>9.20% ICICI BANK LTD (17-Mar-2022)</v>
          </cell>
          <cell r="J334" t="str">
            <v>9.20% ICICI Bank Ltd (17-Mar-2022)</v>
          </cell>
          <cell r="K334" t="str">
            <v>9.20% ICICI Bank Ltd (17-Mar-2022) **</v>
          </cell>
        </row>
        <row r="335">
          <cell r="B335" t="str">
            <v>INE134E08ID3</v>
          </cell>
          <cell r="C335" t="str">
            <v>CRPN</v>
          </cell>
          <cell r="D335" t="str">
            <v xml:space="preserve">POWER FINANCE CORP LTD                          </v>
          </cell>
          <cell r="E335" t="str">
            <v xml:space="preserve">8.05% PFC (27APR2021)                           </v>
          </cell>
          <cell r="F335">
            <v>44313</v>
          </cell>
          <cell r="G335">
            <v>8.0500000000000007</v>
          </cell>
          <cell r="H335" t="str">
            <v>27-Apr-2021</v>
          </cell>
          <cell r="I335" t="str">
            <v>8.05% POWER FINANCE CORP LTD (27-Apr-2021)</v>
          </cell>
          <cell r="J335" t="str">
            <v>8.05% Power Finance Corp Ltd (27-Apr-2021)</v>
          </cell>
          <cell r="K335" t="str">
            <v>8.05% Power Finance Corp Ltd (27-Apr-2021) **</v>
          </cell>
        </row>
        <row r="336">
          <cell r="B336" t="str">
            <v>INE020B08AO4</v>
          </cell>
          <cell r="C336" t="str">
            <v>CRPN</v>
          </cell>
          <cell r="D336" t="str">
            <v xml:space="preserve">RURAL ELECTRIFICATION CORP LTD                  </v>
          </cell>
          <cell r="E336" t="str">
            <v xml:space="preserve">7.18% REC (21MAY2021)                           </v>
          </cell>
          <cell r="F336">
            <v>44337</v>
          </cell>
          <cell r="G336">
            <v>7.1800000000000006</v>
          </cell>
          <cell r="H336" t="str">
            <v>21-May-2021</v>
          </cell>
          <cell r="I336" t="str">
            <v>7.18% RURAL ELECTRIFICATION CORP LTD (21-May-2021)</v>
          </cell>
          <cell r="J336" t="str">
            <v>7.18% Rural Electrification Corp Ltd (21-May-2021)</v>
          </cell>
          <cell r="K336" t="str">
            <v>7.18% Rural Electrification Corp Ltd (21-May-2021) **</v>
          </cell>
        </row>
        <row r="337">
          <cell r="B337" t="str">
            <v>INE658R08131</v>
          </cell>
          <cell r="C337" t="str">
            <v>CFLT</v>
          </cell>
          <cell r="D337" t="str">
            <v xml:space="preserve">ASPIRE HOME FINANCE CORP LTD                    </v>
          </cell>
          <cell r="E337" t="str">
            <v xml:space="preserve">10.75% ASPIRE (30AUG2019)                       </v>
          </cell>
          <cell r="F337">
            <v>43707</v>
          </cell>
          <cell r="G337" t="str">
            <v>10.75</v>
          </cell>
          <cell r="H337" t="str">
            <v>30-Aug-2019</v>
          </cell>
          <cell r="I337" t="str">
            <v>10.75% ASPIRE HOME FINANCE CORP LTD (30-Aug-2019)</v>
          </cell>
          <cell r="J337" t="str">
            <v>10.75% Aspire Home Finance Corp Ltd (30-Aug-2019)</v>
          </cell>
          <cell r="K337" t="str">
            <v>10.75% Aspire Home Finance Corp Ltd (30-Aug-2019) **</v>
          </cell>
        </row>
        <row r="338">
          <cell r="B338" t="str">
            <v>INE713G08038</v>
          </cell>
          <cell r="C338" t="str">
            <v>CRPN</v>
          </cell>
          <cell r="D338" t="str">
            <v xml:space="preserve">VODAFONE IDEA LTD                               </v>
          </cell>
          <cell r="E338" t="str">
            <v xml:space="preserve">8.15% VODA IDEA 10JUL2019                       </v>
          </cell>
          <cell r="F338">
            <v>43656</v>
          </cell>
          <cell r="G338">
            <v>8.15</v>
          </cell>
          <cell r="H338" t="str">
            <v>10-Jul-2019</v>
          </cell>
          <cell r="I338" t="str">
            <v>8.15% VODAFONE IDEA LTD (10-Jul-2019)</v>
          </cell>
          <cell r="J338" t="str">
            <v>8.15% Vodafone Idea Ltd (10-Jul-2019)</v>
          </cell>
          <cell r="K338" t="str">
            <v>8.15% Vodafone Idea Ltd (10-Jul-2019) **</v>
          </cell>
        </row>
        <row r="339">
          <cell r="B339" t="str">
            <v>INE713G08046</v>
          </cell>
          <cell r="C339" t="str">
            <v>CRPN</v>
          </cell>
          <cell r="D339" t="str">
            <v xml:space="preserve">VODAFONE IDEA LTD                               </v>
          </cell>
          <cell r="E339" t="str">
            <v xml:space="preserve">8.25% VODA IDEA 10JUL2020                       </v>
          </cell>
          <cell r="F339">
            <v>44022</v>
          </cell>
          <cell r="G339">
            <v>8.25</v>
          </cell>
          <cell r="H339" t="str">
            <v>10-Jul-2020</v>
          </cell>
          <cell r="I339" t="str">
            <v>8.25% VODAFONE IDEA LTD (10-Jul-2020)</v>
          </cell>
          <cell r="J339" t="str">
            <v>8.25% Vodafone Idea Ltd (10-Jul-2020)</v>
          </cell>
          <cell r="K339" t="str">
            <v>8.25% Vodafone Idea Ltd (10-Jul-2020)</v>
          </cell>
        </row>
        <row r="340">
          <cell r="B340" t="str">
            <v>INE110L08037</v>
          </cell>
          <cell r="C340" t="str">
            <v>CRPN</v>
          </cell>
          <cell r="D340" t="str">
            <v xml:space="preserve">RELIANCE JIO INFOCOMM LIMITED                   </v>
          </cell>
          <cell r="E340" t="str">
            <v xml:space="preserve">9.25% RELIANCE JIO (17JUN2024)                  </v>
          </cell>
          <cell r="F340">
            <v>45460</v>
          </cell>
          <cell r="G340">
            <v>9.25</v>
          </cell>
          <cell r="H340" t="str">
            <v>17-Jun-2024</v>
          </cell>
          <cell r="I340" t="str">
            <v>9.25% RELIANCE JIO INFOCOMM LIMITED (17-Jun-2024)</v>
          </cell>
          <cell r="J340" t="str">
            <v>9.25% Reliance Jio Infocomm Limited (17-Jun-2024)</v>
          </cell>
          <cell r="K340" t="str">
            <v>9.25% Reliance Jio Infocomm Limited (17-Jun-2024) **</v>
          </cell>
        </row>
        <row r="341">
          <cell r="B341" t="str">
            <v>INE852O07071</v>
          </cell>
          <cell r="C341" t="str">
            <v>CFLT</v>
          </cell>
          <cell r="D341" t="str">
            <v xml:space="preserve">APTUS VALUE HOUSING FINANCE INDIA LTD           </v>
          </cell>
          <cell r="E341" t="str">
            <v xml:space="preserve">10% APTUS TRANCHE 1 (20JUN2025 P/C 20JUN2023)   </v>
          </cell>
          <cell r="F341">
            <v>45828</v>
          </cell>
          <cell r="G341" t="str">
            <v>10.00</v>
          </cell>
          <cell r="H341" t="str">
            <v>20-Jun-2025</v>
          </cell>
          <cell r="I341" t="str">
            <v>10.00% APTUS VALUE HOUSING FINANCE INDIA LTD (20-Jun-2025)</v>
          </cell>
          <cell r="J341" t="str">
            <v>10.00% Aptus Value Housing Finance India Ltd (20-Jun-2025)</v>
          </cell>
          <cell r="K341" t="str">
            <v>10.00% Aptus Value Housing Finance India Ltd (20-Jun-2025) **</v>
          </cell>
        </row>
        <row r="342">
          <cell r="B342" t="str">
            <v>INE128S07341</v>
          </cell>
          <cell r="C342" t="str">
            <v>CRPN</v>
          </cell>
          <cell r="D342" t="str">
            <v xml:space="preserve">FIVE STAR BUSINESS FINANCE LTD                  </v>
          </cell>
          <cell r="E342" t="str">
            <v>10.21% FIVE STAR SERIES D (28MAR2023 P/C 28MAY20</v>
          </cell>
          <cell r="F342">
            <v>45013</v>
          </cell>
          <cell r="G342">
            <v>10.209999999999999</v>
          </cell>
          <cell r="H342" t="str">
            <v>28-Mar-2023</v>
          </cell>
          <cell r="I342" t="str">
            <v>10.21% FIVE STAR BUSINESS FINANCE LTD (28-Mar-2023)</v>
          </cell>
          <cell r="J342" t="str">
            <v>10.21% Five Star Business Finance Ltd (28-Mar-2023)</v>
          </cell>
          <cell r="K342" t="str">
            <v>10.21% Five Star Business Finance Ltd (28-Mar-2023) **</v>
          </cell>
        </row>
        <row r="343">
          <cell r="B343" t="str">
            <v>INE016P07120</v>
          </cell>
          <cell r="C343" t="str">
            <v>CRPN</v>
          </cell>
          <cell r="D343" t="str">
            <v xml:space="preserve">VISTAAR FINANCIAL SERVICES PRIVATE LTD          </v>
          </cell>
          <cell r="E343" t="str">
            <v xml:space="preserve">10.5 VISTAAR 22JUN2023 (P/C 22JUN2021)          </v>
          </cell>
          <cell r="F343">
            <v>45099</v>
          </cell>
          <cell r="G343" t="str">
            <v>10.50</v>
          </cell>
          <cell r="H343" t="str">
            <v>22-Jun-2023</v>
          </cell>
          <cell r="I343" t="str">
            <v>10.50% VISTAAR FINANCIAL SERVICES PRIVATE LTD (22-Jun-2023)</v>
          </cell>
          <cell r="J343" t="str">
            <v>10.50% Vistaar Financial Services Private Ltd (22-Jun-2023)</v>
          </cell>
          <cell r="K343" t="str">
            <v>10.50% Vistaar Financial Services Private Ltd (22-Jun-2023) **</v>
          </cell>
        </row>
        <row r="344">
          <cell r="B344" t="str">
            <v>INE090A08TW2</v>
          </cell>
          <cell r="C344" t="str">
            <v>PERP</v>
          </cell>
          <cell r="D344" t="str">
            <v xml:space="preserve">ICICI BANK LTD                                  </v>
          </cell>
          <cell r="E344" t="str">
            <v xml:space="preserve">9.20% ICICI BANK AT1 (CO 17MAR2022)             </v>
          </cell>
          <cell r="F344">
            <v>44637</v>
          </cell>
          <cell r="G344">
            <v>9.1999999999999993</v>
          </cell>
          <cell r="H344" t="str">
            <v>17-Mar-2022</v>
          </cell>
          <cell r="I344" t="str">
            <v>9.2% ICICI BANK LTD (17-Mar-2022)</v>
          </cell>
          <cell r="J344" t="str">
            <v>9.20% ICICI Bank Ltd (17-Mar-2022)</v>
          </cell>
          <cell r="K344" t="str">
            <v>9.20% ICICI Bank Ltd (17-Mar-2022) **</v>
          </cell>
        </row>
        <row r="345">
          <cell r="B345" t="str">
            <v>INE916DA7PO3</v>
          </cell>
          <cell r="C345" t="str">
            <v>ZERO</v>
          </cell>
          <cell r="D345" t="str">
            <v xml:space="preserve">KOTAK MAHINDRA PRIME LTD                        </v>
          </cell>
          <cell r="E345" t="str">
            <v xml:space="preserve">0% KMP (SERIES II) (27MAY2021)                  </v>
          </cell>
          <cell r="F345">
            <v>44343</v>
          </cell>
          <cell r="G345" t="str">
            <v>0.00</v>
          </cell>
          <cell r="H345" t="str">
            <v>27-May-2021</v>
          </cell>
          <cell r="I345" t="str">
            <v>0.00% KOTAK MAHINDRA PRIME LTD (27-May-2021)</v>
          </cell>
          <cell r="J345" t="str">
            <v>0.00% Kotak Mahindra Prime Ltd (27-May-2021)</v>
          </cell>
          <cell r="K345" t="str">
            <v>0.00% Kotak Mahindra Prime Ltd (27-May-2021) **</v>
          </cell>
        </row>
        <row r="346">
          <cell r="B346" t="str">
            <v>INE891K07390</v>
          </cell>
          <cell r="C346" t="str">
            <v>ZERO</v>
          </cell>
          <cell r="D346" t="str">
            <v xml:space="preserve">AXIS FINANCE LTD                                </v>
          </cell>
          <cell r="E346" t="str">
            <v xml:space="preserve">0% AXIS FINANCE (14JUN2021)                     </v>
          </cell>
          <cell r="F346">
            <v>44361</v>
          </cell>
          <cell r="G346" t="str">
            <v>0.00</v>
          </cell>
          <cell r="H346" t="str">
            <v>14-Jun-2021</v>
          </cell>
          <cell r="I346" t="str">
            <v>0.00% AXIS FINANCE LTD (14-Jun-2021)</v>
          </cell>
          <cell r="J346" t="str">
            <v>0.00% Axis Finance Ltd (14-Jun-2021)</v>
          </cell>
          <cell r="K346" t="str">
            <v>0.00% Axis Finance Ltd (14-Jun-2021) **</v>
          </cell>
        </row>
        <row r="347">
          <cell r="B347" t="str">
            <v>INE020B08AO4</v>
          </cell>
          <cell r="C347" t="str">
            <v>CRPN</v>
          </cell>
          <cell r="D347" t="str">
            <v xml:space="preserve">RURAL ELECTRIFICATION CORP LTD                  </v>
          </cell>
          <cell r="E347" t="str">
            <v xml:space="preserve">7.18% REC (21MAY2021)                           </v>
          </cell>
          <cell r="F347">
            <v>44337</v>
          </cell>
          <cell r="G347">
            <v>7.1800000000000006</v>
          </cell>
          <cell r="H347" t="str">
            <v>21-May-2021</v>
          </cell>
          <cell r="I347" t="str">
            <v>7.18% RURAL ELECTRIFICATION CORP LTD (21-May-2021)</v>
          </cell>
          <cell r="J347" t="str">
            <v>7.18% Rural Electrification Corp Ltd (21-May-2021)</v>
          </cell>
          <cell r="K347" t="str">
            <v>7.18% Rural Electrification Corp Ltd (21-May-2021) **</v>
          </cell>
        </row>
        <row r="348">
          <cell r="B348" t="str">
            <v>INE134E08DN3</v>
          </cell>
          <cell r="C348" t="str">
            <v>CRPN</v>
          </cell>
          <cell r="D348" t="str">
            <v xml:space="preserve">POWER FINANCE CORP LTD                          </v>
          </cell>
          <cell r="E348" t="str">
            <v xml:space="preserve">9.70% PFC (09JUN2021)                           </v>
          </cell>
          <cell r="F348">
            <v>44356</v>
          </cell>
          <cell r="G348" t="str">
            <v>9.70</v>
          </cell>
          <cell r="H348" t="str">
            <v>09-Jun-2021</v>
          </cell>
          <cell r="I348" t="str">
            <v>9.70% POWER FINANCE CORP LTD (09-Jun-2021)</v>
          </cell>
          <cell r="J348" t="str">
            <v>9.70% Power Finance Corp Ltd (09-Jun-2021)</v>
          </cell>
          <cell r="K348" t="str">
            <v>9.70% Power Finance Corp Ltd (09-Jun-2021) **</v>
          </cell>
        </row>
        <row r="349">
          <cell r="B349" t="str">
            <v>INE020B08AW7</v>
          </cell>
          <cell r="C349" t="str">
            <v>CRPN</v>
          </cell>
          <cell r="D349" t="str">
            <v xml:space="preserve">RURAL ELECTRIFICATION CORP LTD                  </v>
          </cell>
          <cell r="E349" t="str">
            <v xml:space="preserve">7.73% REC (15JUN2021)                           </v>
          </cell>
          <cell r="F349">
            <v>44362</v>
          </cell>
          <cell r="G349">
            <v>7.7299999999999995</v>
          </cell>
          <cell r="H349" t="str">
            <v>15-Jun-2021</v>
          </cell>
          <cell r="I349" t="str">
            <v>7.73% RURAL ELECTRIFICATION CORP LTD (15-Jun-2021)</v>
          </cell>
          <cell r="J349" t="str">
            <v>7.73% Rural Electrification Corp Ltd (15-Jun-2021)</v>
          </cell>
          <cell r="K349" t="str">
            <v>7.73% Rural Electrification Corp Ltd (15-Jun-2021) **</v>
          </cell>
        </row>
        <row r="350">
          <cell r="B350" t="str">
            <v>INE556F08JF7</v>
          </cell>
          <cell r="C350" t="str">
            <v>CRPN</v>
          </cell>
          <cell r="D350" t="str">
            <v xml:space="preserve">SMALL INDUSTRIES DEVELOPMENT BANK OF INDIA      </v>
          </cell>
          <cell r="E350" t="str">
            <v xml:space="preserve">8.50% SIDBI (21JUN2021)                         </v>
          </cell>
          <cell r="F350">
            <v>44368</v>
          </cell>
          <cell r="G350" t="str">
            <v>8.50</v>
          </cell>
          <cell r="H350" t="str">
            <v>21-Jun-2021</v>
          </cell>
          <cell r="I350" t="str">
            <v>8.50% SMALL INDUSTRIES DEVELOPMENT BANK OF INDIA (21-Jun-2021)</v>
          </cell>
          <cell r="J350" t="str">
            <v>8.50% Small Industries Development Bank Of India (21-Jun-2021)</v>
          </cell>
          <cell r="K350" t="str">
            <v>8.50% Small Industries Development Bank Of India (21-Jun-2021) **</v>
          </cell>
        </row>
        <row r="351">
          <cell r="B351" t="str">
            <v>IN0020092071</v>
          </cell>
          <cell r="C351" t="str">
            <v>GFLT</v>
          </cell>
          <cell r="D351" t="str">
            <v xml:space="preserve">GOI FRB 2020 (21DEC2020)                        </v>
          </cell>
          <cell r="E351" t="str">
            <v xml:space="preserve">GOI FRB 2020 (21DEC2020)                        </v>
          </cell>
          <cell r="F351">
            <v>44186</v>
          </cell>
          <cell r="G351"/>
          <cell r="H351" t="str">
            <v>21-Dec-2020</v>
          </cell>
          <cell r="I351" t="str">
            <v>GOI FRB 2020 (21DEC2020)</v>
          </cell>
          <cell r="J351" t="str">
            <v>Goi Frb 2020 (21Dec2020)</v>
          </cell>
          <cell r="K351" t="str">
            <v>Goi Frb 2020 (21Dec2020)</v>
          </cell>
        </row>
        <row r="352">
          <cell r="B352" t="str">
            <v>INE756I07CA5</v>
          </cell>
          <cell r="C352" t="str">
            <v>CFLT</v>
          </cell>
          <cell r="D352" t="str">
            <v xml:space="preserve">HDB FINANCIAL SERVICES LTD                      </v>
          </cell>
          <cell r="E352" t="str">
            <v xml:space="preserve">HDB FINANCIAL (91DTB + 205 BPS) (12JUL2021)     </v>
          </cell>
          <cell r="F352">
            <v>44389</v>
          </cell>
          <cell r="G352"/>
          <cell r="H352" t="str">
            <v>12-Jul-2021</v>
          </cell>
          <cell r="I352" t="str">
            <v xml:space="preserve">HDB FINANCIAL (91DTB + 205 BPS) (12JUL2021)     </v>
          </cell>
          <cell r="J352" t="str">
            <v xml:space="preserve">Hdb Financial (91Dtb + 205 Bps) (12Jul2021)     </v>
          </cell>
          <cell r="K352" t="str">
            <v>Hdb Financial (91Dtb + 205 Bps) (12Jul2021)      **</v>
          </cell>
        </row>
        <row r="353">
          <cell r="B353" t="str">
            <v>INE850M08077</v>
          </cell>
          <cell r="C353" t="str">
            <v>CFLT</v>
          </cell>
          <cell r="D353" t="str">
            <v xml:space="preserve">NORTHERN ARC CAPITAL LTD                        </v>
          </cell>
          <cell r="E353" t="str">
            <v>NORTHERN ARC (6M SBI MCLR + SPREAD) SERIES C 16J</v>
          </cell>
          <cell r="F353">
            <v>44393</v>
          </cell>
          <cell r="G353"/>
          <cell r="H353" t="str">
            <v>16-Jul-2021</v>
          </cell>
          <cell r="I353" t="str">
            <v>% NORTHERN ARC CAPITAL LTD (16-Jul-2021)</v>
          </cell>
          <cell r="J353" t="str">
            <v>Northern Arc Capital Ltd (6M SBI MCLR + 205 Bps) Series C (16-Jul-2021)</v>
          </cell>
          <cell r="K353" t="str">
            <v>Northern Arc Capital Ltd (6M SBI MCLR + 205 Bps) Series C (16-Jul-2021) **</v>
          </cell>
        </row>
        <row r="354">
          <cell r="B354" t="e">
            <v>#N/A</v>
          </cell>
          <cell r="C354" t="e">
            <v>#N/A</v>
          </cell>
          <cell r="D354" t="e">
            <v>#N/A</v>
          </cell>
          <cell r="E354" t="e">
            <v>#N/A</v>
          </cell>
          <cell r="F354">
            <v>43353</v>
          </cell>
          <cell r="G354" t="str">
            <v>7.00</v>
          </cell>
          <cell r="H354" t="str">
            <v>10-Sep-2018</v>
          </cell>
          <cell r="I354" t="e">
            <v>#N/A</v>
          </cell>
          <cell r="J354" t="e">
            <v>#N/A</v>
          </cell>
          <cell r="K354" t="e">
            <v>#N/A</v>
          </cell>
        </row>
        <row r="355">
          <cell r="B355" t="e">
            <v>#N/A</v>
          </cell>
          <cell r="C355" t="e">
            <v>#N/A</v>
          </cell>
          <cell r="D355" t="e">
            <v>#N/A</v>
          </cell>
          <cell r="E355" t="e">
            <v>#N/A</v>
          </cell>
          <cell r="F355">
            <v>44057</v>
          </cell>
          <cell r="G355">
            <v>0</v>
          </cell>
          <cell r="H355" t="str">
            <v>14-Aug-2020</v>
          </cell>
          <cell r="I355" t="e">
            <v>#N/A</v>
          </cell>
          <cell r="J355" t="str">
            <v>8.50% JSW Projects Limited (14-Aug-2020)</v>
          </cell>
          <cell r="K355" t="e">
            <v>#N/A</v>
          </cell>
        </row>
        <row r="356">
          <cell r="B356" t="str">
            <v>INE311S08176</v>
          </cell>
          <cell r="C356" t="str">
            <v>CRPN</v>
          </cell>
          <cell r="D356" t="str">
            <v xml:space="preserve">MA MULTI-TRADE PVT LTD                          </v>
          </cell>
          <cell r="E356" t="str">
            <v xml:space="preserve">10.5%  MA MULTI 12JUL2021 (P/C 12JUL19 10JUL20) </v>
          </cell>
          <cell r="F356">
            <v>44389</v>
          </cell>
          <cell r="G356">
            <v>10.5</v>
          </cell>
          <cell r="H356" t="str">
            <v>12-Jul-2021</v>
          </cell>
          <cell r="I356" t="str">
            <v>10.5% MA MULTI-TRADE PVT LTD (12-Jul-2021)</v>
          </cell>
          <cell r="J356" t="str">
            <v>10.5% Ma Multi-Trade Pvt Ltd (12-Jul-2021)</v>
          </cell>
          <cell r="K356" t="str">
            <v>10.5% Ma Multi-Trade Pvt Ltd (12-Jul-2021) **</v>
          </cell>
        </row>
        <row r="357">
          <cell r="B357" t="e">
            <v>#N/A</v>
          </cell>
          <cell r="C357" t="e">
            <v>#N/A</v>
          </cell>
          <cell r="D357" t="e">
            <v>#N/A</v>
          </cell>
          <cell r="E357" t="e">
            <v>#N/A</v>
          </cell>
          <cell r="F357">
            <v>44914</v>
          </cell>
          <cell r="G357"/>
          <cell r="H357" t="str">
            <v>19-Dec-2022</v>
          </cell>
          <cell r="I357" t="e">
            <v>#N/A</v>
          </cell>
          <cell r="J357" t="str">
            <v>6.84% Goi 2022 (19-Dec-2022)</v>
          </cell>
          <cell r="K357" t="str">
            <v>6.84% GOI 2022 (19-Dec-2022)</v>
          </cell>
        </row>
        <row r="358">
          <cell r="B358" t="str">
            <v>IN2920150306</v>
          </cell>
          <cell r="C358" t="str">
            <v xml:space="preserve">GOV </v>
          </cell>
          <cell r="D358" t="str">
            <v xml:space="preserve">8.39% RAJASTHAN SDL UDAY (15MAR2021)            </v>
          </cell>
          <cell r="E358" t="str">
            <v>8.39% RAJASTHAN SDL UDAY (15MAR2021) ***FOR INDI</v>
          </cell>
          <cell r="F358">
            <v>44270</v>
          </cell>
          <cell r="G358"/>
          <cell r="H358" t="str">
            <v>15-Mar-2021</v>
          </cell>
          <cell r="I358" t="str">
            <v xml:space="preserve"> 8.39% RAJASTHAN SDL UDAY (15MAR2021) (15-Mar-2021)</v>
          </cell>
          <cell r="J358" t="str">
            <v xml:space="preserve"> 8.39% Rajasthan Sdl Uday (15Mar2021) (15-Mar-2021)</v>
          </cell>
          <cell r="K358" t="str">
            <v xml:space="preserve"> 8.39% Rajasthan SDL Uday (15Mar2021)</v>
          </cell>
        </row>
        <row r="359">
          <cell r="B359" t="str">
            <v>INE831R07201</v>
          </cell>
          <cell r="C359" t="str">
            <v>ZERO</v>
          </cell>
          <cell r="D359" t="str">
            <v xml:space="preserve">ADITYA BIRLA HOUSING FINANCE LTD                </v>
          </cell>
          <cell r="E359" t="str">
            <v>0% ADITYA BIRLA HOUSING FIN (SERIES D1) (26JUL20</v>
          </cell>
          <cell r="F359">
            <v>44403</v>
          </cell>
          <cell r="G359" t="str">
            <v>0.00</v>
          </cell>
          <cell r="H359" t="str">
            <v>26-Jul-2021</v>
          </cell>
          <cell r="I359" t="str">
            <v>0.00% ADITYA BIRLA HOUSING FINANCE LTD (26-Jul-2021)</v>
          </cell>
          <cell r="J359" t="str">
            <v>0.00% Aditya Birla Housing Finance Ltd (26-Jul-2021)</v>
          </cell>
          <cell r="K359" t="str">
            <v>0.00% Aditya Birla Housing Finance Ltd (26-Jul-2021) **</v>
          </cell>
        </row>
        <row r="360">
          <cell r="B360" t="str">
            <v>INE053F09HR2</v>
          </cell>
          <cell r="C360" t="str">
            <v>CRPN</v>
          </cell>
          <cell r="D360" t="str">
            <v xml:space="preserve">INDIAN RAILWAY FINANCE CORP LTD                 </v>
          </cell>
          <cell r="E360" t="str">
            <v xml:space="preserve">9.57% IRFC (31MAY2021)                          </v>
          </cell>
          <cell r="F360">
            <v>44347</v>
          </cell>
          <cell r="G360">
            <v>9.57</v>
          </cell>
          <cell r="H360" t="str">
            <v>31-May-2021</v>
          </cell>
          <cell r="I360" t="str">
            <v>9.57% INDIAN RAILWAY FINANCE CORP LTD (31-May-2021)</v>
          </cell>
          <cell r="J360" t="str">
            <v>9.57% Indian Railway Finance Corp Ltd (31-May-2021)</v>
          </cell>
          <cell r="K360" t="str">
            <v>9.57% Indian Railway Finance Corp Ltd (31-May-2021) **</v>
          </cell>
        </row>
        <row r="361">
          <cell r="B361" t="str">
            <v>INE261F08AL1</v>
          </cell>
          <cell r="C361" t="str">
            <v>CRPN</v>
          </cell>
          <cell r="D361" t="str">
            <v>NATIONAL BANK FOR AGRICULTURE AND RURAL DEVELOPMENT</v>
          </cell>
          <cell r="E361" t="str">
            <v xml:space="preserve">8.39% NABARD (19JUL2021)                        </v>
          </cell>
          <cell r="F361">
            <v>44396</v>
          </cell>
          <cell r="G361">
            <v>8.39</v>
          </cell>
          <cell r="H361" t="str">
            <v>19-Jul-2021</v>
          </cell>
          <cell r="I361" t="str">
            <v>8.39% NATIONAL BANK FOR AGRICULTURE AND RURAL DEVELOPMENT (19-Jul-2021)</v>
          </cell>
          <cell r="J361" t="str">
            <v>8.39% National Bank For Agriculture And Rural Development (19-Jul-2021)</v>
          </cell>
          <cell r="K361" t="str">
            <v>8.39% National Bank For Agriculture And Rural Development (19-Jul-2021) **</v>
          </cell>
        </row>
        <row r="362">
          <cell r="B362" t="str">
            <v>INE848E07815</v>
          </cell>
          <cell r="C362" t="str">
            <v>CRPN</v>
          </cell>
          <cell r="D362" t="str">
            <v xml:space="preserve">NHPC LTD                                        </v>
          </cell>
          <cell r="E362" t="str">
            <v xml:space="preserve">8.50% NHPC (14JUL2021)                          </v>
          </cell>
          <cell r="F362">
            <v>44391</v>
          </cell>
          <cell r="G362">
            <v>8.5</v>
          </cell>
          <cell r="H362" t="str">
            <v>14-Jul-2021</v>
          </cell>
          <cell r="I362" t="str">
            <v>8.5% NHPC LTD (14-Jul-2021)</v>
          </cell>
          <cell r="J362" t="str">
            <v>8.50% NHPC Ltd (14-Jul-2021)</v>
          </cell>
          <cell r="K362" t="str">
            <v>8.50% NHPC Ltd (14-Jul-2021) **</v>
          </cell>
        </row>
        <row r="363">
          <cell r="B363" t="str">
            <v>INE110L07112</v>
          </cell>
          <cell r="C363" t="str">
            <v>CRPN</v>
          </cell>
          <cell r="D363" t="str">
            <v xml:space="preserve">RELIANCE JIO INFOCOMM LIMITED                   </v>
          </cell>
          <cell r="E363" t="str">
            <v xml:space="preserve">8.70% RELIANCE JIO (15JUN2021)                  </v>
          </cell>
          <cell r="F363">
            <v>44362</v>
          </cell>
          <cell r="G363">
            <v>8.6999999999999993</v>
          </cell>
          <cell r="H363" t="str">
            <v>15-Jun-2021</v>
          </cell>
          <cell r="I363" t="str">
            <v>8.7% RELIANCE JIO INFOCOMM LIMITED (15-Jun-2021)</v>
          </cell>
          <cell r="J363" t="str">
            <v>8.7% Reliance Jio Infocomm Limited (15-Jun-2021)</v>
          </cell>
          <cell r="K363" t="str">
            <v>8.7% Reliance Jio Infocomm Limited (15-Jun-2021) **</v>
          </cell>
        </row>
        <row r="364">
          <cell r="B364" t="str">
            <v>INE941D07125</v>
          </cell>
          <cell r="C364" t="str">
            <v>CRPN</v>
          </cell>
          <cell r="D364" t="str">
            <v xml:space="preserve">SIKKA PORTS &amp; TERMINALS LIMITED                 </v>
          </cell>
          <cell r="E364" t="str">
            <v xml:space="preserve">10.40% RPTL (18JUL2021)                         </v>
          </cell>
          <cell r="F364">
            <v>44395</v>
          </cell>
          <cell r="G364" t="str">
            <v>10.40</v>
          </cell>
          <cell r="H364" t="str">
            <v>18-Jul-2021</v>
          </cell>
          <cell r="I364" t="str">
            <v>10.40% SIKKA PORTS &amp; TERMINALS LIMITED (18-Jul-2021)</v>
          </cell>
          <cell r="J364" t="str">
            <v>10.40% Sikka Ports &amp; Terminals Limited (18-Jul-2021)</v>
          </cell>
          <cell r="K364" t="str">
            <v>10.40% Sikka Ports &amp; Terminals Limited (18-Jul-2021) **</v>
          </cell>
        </row>
        <row r="365">
          <cell r="B365" t="str">
            <v>INE660A07PN1</v>
          </cell>
          <cell r="C365" t="str">
            <v>ZERO</v>
          </cell>
          <cell r="D365" t="str">
            <v xml:space="preserve">SUNDARAM FINANCE LTD                            </v>
          </cell>
          <cell r="E365" t="str">
            <v xml:space="preserve">0% SUNDARAM FINANCE (15JUN2021)                 </v>
          </cell>
          <cell r="F365">
            <v>44362</v>
          </cell>
          <cell r="G365" t="str">
            <v>0.00</v>
          </cell>
          <cell r="H365" t="str">
            <v>15-Jun-2021</v>
          </cell>
          <cell r="I365" t="str">
            <v>0.00% SUNDARAM FINANCE LTD (15-Jun-2021)</v>
          </cell>
          <cell r="J365" t="str">
            <v>0.00% Sundaram Finance Ltd (15-Jun-2021)</v>
          </cell>
          <cell r="K365" t="str">
            <v>0.00% Sundaram Finance Ltd (15-Jun-2021) **</v>
          </cell>
        </row>
        <row r="366">
          <cell r="B366" t="str">
            <v>IN0020150051</v>
          </cell>
          <cell r="C366" t="str">
            <v xml:space="preserve">GOV </v>
          </cell>
          <cell r="D366" t="str">
            <v xml:space="preserve">7.73% GOI 2034                                  </v>
          </cell>
          <cell r="E366" t="str">
            <v xml:space="preserve">7.73% GOI 2034                                  </v>
          </cell>
          <cell r="F366">
            <v>47612</v>
          </cell>
          <cell r="G366"/>
          <cell r="H366" t="str">
            <v>09-May-2030</v>
          </cell>
          <cell r="I366" t="str">
            <v>7.73% GOI 2034 (09-May-2030)</v>
          </cell>
          <cell r="J366" t="str">
            <v>7.73% Goi 2034 (09-May-2030)</v>
          </cell>
          <cell r="K366" t="str">
            <v>7.73% GOI 2034 (19-Dec-2034)</v>
          </cell>
        </row>
        <row r="367">
          <cell r="B367" t="str">
            <v>INE852O07089</v>
          </cell>
          <cell r="C367" t="str">
            <v>CFLT</v>
          </cell>
          <cell r="D367" t="str">
            <v xml:space="preserve">APTUS VALUE HOUSING FINANCE INDIA LTD           </v>
          </cell>
          <cell r="E367" t="str">
            <v xml:space="preserve">10% APTUS TRANCHE 2 (20JUL2025 P/C 20JUL2023)   </v>
          </cell>
          <cell r="F367">
            <v>45858</v>
          </cell>
          <cell r="G367" t="str">
            <v>10.00</v>
          </cell>
          <cell r="H367" t="str">
            <v>20-Jul-2025</v>
          </cell>
          <cell r="I367" t="str">
            <v>10.00% APTUS VALUE HOUSING FINANCE INDIA LTD (20-Jul-2025)</v>
          </cell>
          <cell r="J367" t="str">
            <v>10.00% Aptus Value Housing Finance India Ltd (20-Jul-2025)</v>
          </cell>
          <cell r="K367" t="str">
            <v>10.00% Aptus Value Housing Finance India Ltd (20-Jul-2025) **</v>
          </cell>
        </row>
        <row r="368">
          <cell r="B368" t="str">
            <v>INE124N07168</v>
          </cell>
          <cell r="C368" t="str">
            <v>CRPN</v>
          </cell>
          <cell r="D368" t="str">
            <v xml:space="preserve">ESS KAY FINCORP LIMITED                         </v>
          </cell>
          <cell r="E368" t="str">
            <v xml:space="preserve">10.9007 ESSKAY SERIES B 11JUN2021               </v>
          </cell>
          <cell r="F368">
            <v>44358</v>
          </cell>
          <cell r="G368">
            <v>10.900700000000001</v>
          </cell>
          <cell r="H368" t="str">
            <v>11-Jun-2021</v>
          </cell>
          <cell r="I368" t="str">
            <v>10.9007% ESS KAY FINCORP LIMITED (11-Jun-2021)</v>
          </cell>
          <cell r="J368" t="str">
            <v>10.9007% Ess Kay Fincorp Limited (11-Jun-2021)</v>
          </cell>
          <cell r="K368" t="str">
            <v>10.9007% Ess Kay Fincorp Limited (11-Jun-2021) **</v>
          </cell>
        </row>
        <row r="369">
          <cell r="B369" t="str">
            <v>INE00MX08011</v>
          </cell>
          <cell r="C369" t="str">
            <v>CRPN</v>
          </cell>
          <cell r="D369" t="str">
            <v xml:space="preserve">SVANTANTRA MICROFIN PRIVATE LIMITED             </v>
          </cell>
          <cell r="E369" t="str">
            <v xml:space="preserve">11.70% SVATANTRA SUBDEBT (30NOV2023)            </v>
          </cell>
          <cell r="F369">
            <v>45260</v>
          </cell>
          <cell r="G369">
            <v>11.7</v>
          </cell>
          <cell r="H369" t="str">
            <v>30-Nov-2023</v>
          </cell>
          <cell r="I369" t="str">
            <v>11.7% SVANTANTRA MICROFIN PRIVATE LIMITED (30-Nov-2023)</v>
          </cell>
          <cell r="J369" t="str">
            <v>11.7% Svantantra Microfin Private Limited (30-Nov-2023)</v>
          </cell>
          <cell r="K369" t="str">
            <v>11.7% Svantantra Microfin Private Limited (30-Nov-2023) **</v>
          </cell>
        </row>
        <row r="370">
          <cell r="B370" t="e">
            <v>#N/A</v>
          </cell>
          <cell r="C370" t="e">
            <v>#N/A</v>
          </cell>
          <cell r="D370" t="e">
            <v>#N/A</v>
          </cell>
          <cell r="E370" t="e">
            <v>#N/A</v>
          </cell>
          <cell r="F370">
            <v>43966</v>
          </cell>
          <cell r="G370">
            <v>0</v>
          </cell>
          <cell r="H370" t="str">
            <v>15-May-2020</v>
          </cell>
          <cell r="I370" t="e">
            <v>#N/A</v>
          </cell>
          <cell r="J370" t="str">
            <v>8.50% JSW Projects Limited (15-May-2020)</v>
          </cell>
          <cell r="K370" t="e">
            <v>#N/A</v>
          </cell>
        </row>
        <row r="371">
          <cell r="B371" t="str">
            <v>INE850M08051</v>
          </cell>
          <cell r="C371" t="str">
            <v>CFLT</v>
          </cell>
          <cell r="D371" t="str">
            <v xml:space="preserve">NORTHERN ARC CAPITAL LTD                        </v>
          </cell>
          <cell r="E371" t="str">
            <v>NORTHERN ARC (6M SBI MCLR + SPREAD) SERIES A 16J</v>
          </cell>
          <cell r="F371">
            <v>44393</v>
          </cell>
          <cell r="G371"/>
          <cell r="H371" t="str">
            <v>16-Jul-2021</v>
          </cell>
          <cell r="I371" t="str">
            <v>% NORTHERN ARC CAPITAL LTD (16-Jul-2021)</v>
          </cell>
          <cell r="J371" t="str">
            <v>Northern Arc Capital Ltd (6M SBI MCLR + 205 Bps) Series A (16-Jul-2021)</v>
          </cell>
          <cell r="K371" t="str">
            <v>Northern Arc Capital Ltd (6M SBI MCLR + 205 Bps) Series A (16-Jul-2021) **</v>
          </cell>
        </row>
        <row r="372">
          <cell r="B372" t="str">
            <v>INE850M08069</v>
          </cell>
          <cell r="C372" t="str">
            <v>CFLT</v>
          </cell>
          <cell r="D372" t="str">
            <v xml:space="preserve">NORTHERN ARC CAPITAL LTD                        </v>
          </cell>
          <cell r="E372" t="str">
            <v>NORTHERN ARC (6M SBI MCLR + SPREAD) SERIES B 16J</v>
          </cell>
          <cell r="F372">
            <v>44393</v>
          </cell>
          <cell r="G372"/>
          <cell r="H372" t="str">
            <v>16-Jul-2021</v>
          </cell>
          <cell r="I372" t="str">
            <v>% NORTHERN ARC CAPITAL LTD (16-Jul-2021)</v>
          </cell>
          <cell r="J372" t="str">
            <v>Northern Arc Capital Ltd (6M SBI MCLR + 205 Bps) Series B (16-Jul-2021)</v>
          </cell>
          <cell r="K372" t="str">
            <v>Northern Arc Capital Ltd (6M SBI MCLR + 205 Bps) Series B (16-Jul-2021) **</v>
          </cell>
        </row>
        <row r="373">
          <cell r="B373" t="str">
            <v>INE016P07104</v>
          </cell>
          <cell r="C373" t="str">
            <v>CRPN</v>
          </cell>
          <cell r="D373" t="str">
            <v xml:space="preserve">VISTAAR FINANCIAL SERVICES PRIVATE LTD          </v>
          </cell>
          <cell r="E373" t="str">
            <v xml:space="preserve">11.45% VISTAAR SERIES II (04JAN2019)            </v>
          </cell>
          <cell r="F373">
            <v>43469</v>
          </cell>
          <cell r="G373">
            <v>11.45</v>
          </cell>
          <cell r="H373" t="str">
            <v>04-Jan-2019</v>
          </cell>
          <cell r="I373" t="str">
            <v>11.45% VISTAAR FINANCIAL SERVICES PRIVATE LTD (04-Jan-2019)</v>
          </cell>
          <cell r="J373" t="str">
            <v>11.45% Vistaar Financial Services Private Ltd (04-Jan-2019)</v>
          </cell>
          <cell r="K373" t="str">
            <v>11.45% Vistaar Financial Services Private Ltd (04-Jan-2019) **</v>
          </cell>
        </row>
        <row r="374">
          <cell r="B374" t="str">
            <v>INE016P07112</v>
          </cell>
          <cell r="C374" t="str">
            <v>CRPN</v>
          </cell>
          <cell r="D374" t="str">
            <v xml:space="preserve">VISTAAR FINANCIAL SERVICES PRIVATE LTD          </v>
          </cell>
          <cell r="E374" t="str">
            <v xml:space="preserve">11.45% VISTAAR SERIES III (06JAN2020)           </v>
          </cell>
          <cell r="F374">
            <v>43836</v>
          </cell>
          <cell r="G374">
            <v>11.45</v>
          </cell>
          <cell r="H374" t="str">
            <v>06-Jan-2020</v>
          </cell>
          <cell r="I374" t="str">
            <v>11.45% VISTAAR FINANCIAL SERVICES PRIVATE LTD (06-Jan-2020)</v>
          </cell>
          <cell r="J374" t="str">
            <v>11.45% Vistaar Financial Services Private Ltd (06-Jan-2020)</v>
          </cell>
          <cell r="K374" t="str">
            <v>11.45% Vistaar Financial Services Private Ltd (06-Jan-2020) **</v>
          </cell>
        </row>
        <row r="375">
          <cell r="B375" t="str">
            <v>INE922K07039</v>
          </cell>
          <cell r="C375" t="str">
            <v>ZERO</v>
          </cell>
          <cell r="D375" t="str">
            <v xml:space="preserve">INDIA SHELTER FINANCE CORP LTD                  </v>
          </cell>
          <cell r="E375" t="str">
            <v>0% INDIA SHELTER TRANCHE 1 02MAY2025 (P/C 04MAY2</v>
          </cell>
          <cell r="F375">
            <v>45779</v>
          </cell>
          <cell r="G375" t="str">
            <v>0.00</v>
          </cell>
          <cell r="H375" t="str">
            <v>02-May-2025</v>
          </cell>
          <cell r="I375" t="str">
            <v>0.00% INDIA SHELTER FINANCE CORP LTD (02-May-2025)</v>
          </cell>
          <cell r="J375" t="str">
            <v>0.00% India Shelter Finance Corp Ltd (02-May-2025)</v>
          </cell>
          <cell r="K375" t="str">
            <v>0.00% India Shelter Finance Corp Ltd (02-May-2025) **</v>
          </cell>
        </row>
        <row r="376">
          <cell r="B376" t="str">
            <v>INE016P07138</v>
          </cell>
          <cell r="C376" t="str">
            <v>CRPN</v>
          </cell>
          <cell r="D376" t="str">
            <v xml:space="preserve">VISTAAR FINANCIAL SERVICES PRIVATE LTD          </v>
          </cell>
          <cell r="E376" t="str">
            <v>10.50% VISTAAR SERIES II (23JUL2024 P/C 23JUL202</v>
          </cell>
          <cell r="F376">
            <v>45496</v>
          </cell>
          <cell r="G376">
            <v>10.5</v>
          </cell>
          <cell r="H376" t="str">
            <v>23-Jul-2024</v>
          </cell>
          <cell r="I376" t="str">
            <v>10.5% VISTAAR FINANCIAL SERVICES PRIVATE LTD (23-Jul-2024)</v>
          </cell>
          <cell r="J376" t="str">
            <v>10.5% Vistaar Financial Services Private Ltd (23-Jul-2024)</v>
          </cell>
          <cell r="K376" t="str">
            <v>10.5% Vistaar Financial Services Private Ltd (23-Jul-2024) **</v>
          </cell>
        </row>
        <row r="377">
          <cell r="B377" t="str">
            <v>INE476M07BM9</v>
          </cell>
          <cell r="C377" t="str">
            <v>CRPN</v>
          </cell>
          <cell r="D377" t="str">
            <v xml:space="preserve">L&amp;T HOUSING FINANCE LTD                         </v>
          </cell>
          <cell r="E377" t="str">
            <v>8.80% L&amp;T HOUSING FINANCE (OPTION 2-B) (23JUN202</v>
          </cell>
          <cell r="F377">
            <v>44370</v>
          </cell>
          <cell r="G377">
            <v>8.8000000000000007</v>
          </cell>
          <cell r="H377" t="str">
            <v>23-Jun-2021</v>
          </cell>
          <cell r="I377" t="str">
            <v>8.8% L&amp;T HOUSING FINANCE LTD (23-Jun-2021)</v>
          </cell>
          <cell r="J377" t="str">
            <v>8.8% L&amp;T Housing Finance Ltd (23-Jun-2021)</v>
          </cell>
          <cell r="K377" t="str">
            <v>8.8% L&amp;T Housing Finance Ltd (23-Jun-2021) **</v>
          </cell>
        </row>
        <row r="378">
          <cell r="B378" t="str">
            <v>INE027E07642</v>
          </cell>
          <cell r="C378" t="str">
            <v>CRPN</v>
          </cell>
          <cell r="D378" t="str">
            <v xml:space="preserve">L&amp;T FINANCE LTD                                 </v>
          </cell>
          <cell r="E378" t="str">
            <v xml:space="preserve">8.25% L&amp;T FINANCE (SERIES W) (21JUN2021)        </v>
          </cell>
          <cell r="F378">
            <v>44368</v>
          </cell>
          <cell r="G378">
            <v>8.25</v>
          </cell>
          <cell r="H378" t="str">
            <v>21-Jun-2021</v>
          </cell>
          <cell r="I378" t="str">
            <v>8.25% L&amp;T FINANCE LTD (21-Jun-2021)</v>
          </cell>
          <cell r="J378" t="str">
            <v>8.25% L&amp;T Finance Ltd (21-Jun-2021)</v>
          </cell>
          <cell r="K378" t="str">
            <v>8.25% L&amp;T Finance Ltd (21-Jun-2021) **</v>
          </cell>
        </row>
        <row r="379">
          <cell r="B379" t="str">
            <v>INE020B07IW2</v>
          </cell>
          <cell r="C379" t="str">
            <v>CRPN</v>
          </cell>
          <cell r="D379" t="str">
            <v xml:space="preserve">RURAL ELECTRIFICATION CORP LTD                  </v>
          </cell>
          <cell r="E379" t="str">
            <v xml:space="preserve">9.40% REC (17JUL2021)                           </v>
          </cell>
          <cell r="F379">
            <v>44394</v>
          </cell>
          <cell r="G379">
            <v>9.4</v>
          </cell>
          <cell r="H379" t="str">
            <v>17-Jul-2021</v>
          </cell>
          <cell r="I379" t="str">
            <v>9.4% RURAL ELECTRIFICATION CORP LTD (17-Jul-2021)</v>
          </cell>
          <cell r="J379" t="str">
            <v>9.4% Rural Electrification Corp Ltd (17-Jul-2021)</v>
          </cell>
          <cell r="K379" t="str">
            <v>9.4% Rural Electrification Corp Ltd (17-Jul-2021) **</v>
          </cell>
        </row>
        <row r="380">
          <cell r="B380" t="e">
            <v>#N/A</v>
          </cell>
          <cell r="C380" t="e">
            <v>#N/A</v>
          </cell>
          <cell r="D380" t="e">
            <v>#N/A</v>
          </cell>
          <cell r="E380" t="e">
            <v>#N/A</v>
          </cell>
          <cell r="F380">
            <v>46981</v>
          </cell>
          <cell r="G380">
            <v>10.32</v>
          </cell>
          <cell r="H380" t="str">
            <v>16-Aug-2028</v>
          </cell>
          <cell r="I380" t="e">
            <v>#N/A</v>
          </cell>
          <cell r="J380" t="e">
            <v>#N/A</v>
          </cell>
          <cell r="K380" t="e">
            <v>#N/A</v>
          </cell>
        </row>
        <row r="381">
          <cell r="B381" t="e">
            <v>#N/A</v>
          </cell>
          <cell r="C381" t="e">
            <v>#N/A</v>
          </cell>
          <cell r="D381" t="e">
            <v>#N/A</v>
          </cell>
          <cell r="E381" t="e">
            <v>#N/A</v>
          </cell>
          <cell r="F381">
            <v>46615</v>
          </cell>
          <cell r="G381">
            <v>10.32</v>
          </cell>
          <cell r="H381" t="str">
            <v>16-Aug-2027</v>
          </cell>
          <cell r="I381" t="e">
            <v>#N/A</v>
          </cell>
          <cell r="J381" t="e">
            <v>#N/A</v>
          </cell>
          <cell r="K381" t="e">
            <v>#N/A</v>
          </cell>
        </row>
        <row r="382">
          <cell r="B382" t="str">
            <v>INE658R07257</v>
          </cell>
          <cell r="C382" t="str">
            <v>CFLT</v>
          </cell>
          <cell r="D382" t="str">
            <v xml:space="preserve">ASPIRE HOME FINANCE CORP LTD                    </v>
          </cell>
          <cell r="E382" t="str">
            <v>ASPIRE (SBI MCLR + SPREAD) 24AUG2023 (ANNUAL P/C</v>
          </cell>
          <cell r="F382">
            <v>45162</v>
          </cell>
          <cell r="G382"/>
          <cell r="H382" t="str">
            <v>24-Aug-2023</v>
          </cell>
          <cell r="I382" t="str">
            <v>% ASPIRE HOME FINANCE CORP LTD (24-Aug-2023)</v>
          </cell>
          <cell r="J382" t="str">
            <v>Aspire Home Finance Corp Ltd (SBI MCLR + 200 Bps) (24-Aug-2023)</v>
          </cell>
          <cell r="K382" t="str">
            <v>Aspire Home Finance Corp Ltd (SBI MCLR + 200 Bps) (24-Aug-2023) **</v>
          </cell>
        </row>
        <row r="383">
          <cell r="B383" t="str">
            <v>INE295J08022</v>
          </cell>
          <cell r="C383" t="str">
            <v>CRPN</v>
          </cell>
          <cell r="D383" t="str">
            <v xml:space="preserve">COASTAL GUJARAT POWER LTD                       </v>
          </cell>
          <cell r="E383" t="str">
            <v xml:space="preserve">9.90% CGPL 25AUG2028                            </v>
          </cell>
          <cell r="F383">
            <v>46990</v>
          </cell>
          <cell r="G383" t="str">
            <v>9.90</v>
          </cell>
          <cell r="H383" t="str">
            <v>25-Aug-2028</v>
          </cell>
          <cell r="I383" t="str">
            <v>9.90% COASTAL GUJARAT POWER LTD (25-Aug-2028)</v>
          </cell>
          <cell r="J383" t="str">
            <v>9.90% Coastal Gujarat Power Ltd (25-Aug-2028)</v>
          </cell>
          <cell r="K383" t="str">
            <v>9.90% Coastal Gujarat Power Ltd (25-Aug-2028) **</v>
          </cell>
        </row>
        <row r="384">
          <cell r="B384" t="str">
            <v>INE459T07066</v>
          </cell>
          <cell r="C384" t="str">
            <v>CFLT</v>
          </cell>
          <cell r="D384" t="str">
            <v xml:space="preserve">VASTU HOUSING FINANCE CORP LTD                  </v>
          </cell>
          <cell r="E384" t="str">
            <v xml:space="preserve">VASTU HOUSING (SBI + SPREAD) SERIES A 25AUG2023 </v>
          </cell>
          <cell r="F384">
            <v>45163</v>
          </cell>
          <cell r="G384"/>
          <cell r="H384" t="str">
            <v>25-Aug-2023</v>
          </cell>
          <cell r="I384" t="str">
            <v>% VASTU HOUSING FINANCE CORP LTD (25-Aug-2023)</v>
          </cell>
          <cell r="J384" t="str">
            <v>Vastu Housing Finance Corp Ltd (6M SBI MCLR + 185 Bps) (25-Aug-2023)</v>
          </cell>
          <cell r="K384" t="str">
            <v>Vastu Housing Finance Corp Ltd (6M SBI MCLR + 185 Bps) (25-Aug-2023) **</v>
          </cell>
        </row>
        <row r="385">
          <cell r="B385" t="str">
            <v>INE295J08014</v>
          </cell>
          <cell r="C385" t="str">
            <v>CRPN</v>
          </cell>
          <cell r="D385" t="str">
            <v xml:space="preserve">COASTAL GUJARAT POWER LTD                       </v>
          </cell>
          <cell r="E385" t="str">
            <v xml:space="preserve">9.70% CGPL 25AUG2023                            </v>
          </cell>
          <cell r="F385">
            <v>45163</v>
          </cell>
          <cell r="G385" t="str">
            <v>9.70</v>
          </cell>
          <cell r="H385" t="str">
            <v>25-Aug-2023</v>
          </cell>
          <cell r="I385" t="str">
            <v>9.70% COASTAL GUJARAT POWER LTD (25-Aug-2023)</v>
          </cell>
          <cell r="J385" t="str">
            <v>9.70% Coastal Gujarat Power Ltd (25-Aug-2023)</v>
          </cell>
          <cell r="K385" t="str">
            <v>9.70% Coastal Gujarat Power Ltd (25-Aug-2023) **</v>
          </cell>
        </row>
        <row r="386">
          <cell r="B386" t="str">
            <v>INE265J07282</v>
          </cell>
          <cell r="C386" t="str">
            <v>CRPN</v>
          </cell>
          <cell r="D386" t="str">
            <v xml:space="preserve">JM FINANCIAL ASSET RECONSTRUCTION CO LTD        </v>
          </cell>
          <cell r="E386" t="str">
            <v xml:space="preserve">10.25% JMFARC OPT B (31AUG2021)                 </v>
          </cell>
          <cell r="F386">
            <v>44439</v>
          </cell>
          <cell r="G386">
            <v>10.25</v>
          </cell>
          <cell r="H386" t="str">
            <v>31-Aug-2021</v>
          </cell>
          <cell r="I386" t="str">
            <v>10.25% JM FINANCIAL ASSET RECONSTRUCTION CO LTD (31-Aug-2021)</v>
          </cell>
          <cell r="J386" t="str">
            <v>10.25% Jm Financial Asset Reconstruction Co Ltd (31-Aug-2021)</v>
          </cell>
          <cell r="K386" t="str">
            <v>10.25% Jm Financial Asset Reconstruction Co Ltd (31-Aug-2021) **</v>
          </cell>
        </row>
        <row r="387">
          <cell r="B387" t="str">
            <v>INE261F08AM9</v>
          </cell>
          <cell r="C387" t="str">
            <v>CRPN</v>
          </cell>
          <cell r="D387" t="str">
            <v>NATIONAL BANK FOR AGRICULTURE AND RURAL DEVELOPMENT</v>
          </cell>
          <cell r="E387" t="str">
            <v xml:space="preserve">8.37% NABARD (03AUG2021)                        </v>
          </cell>
          <cell r="F387">
            <v>44411</v>
          </cell>
          <cell r="G387">
            <v>8.3699999999999992</v>
          </cell>
          <cell r="H387" t="str">
            <v>03-Aug-2021</v>
          </cell>
          <cell r="I387" t="str">
            <v>8.37% NATIONAL BANK FOR AGRICULTURE AND RURAL DEVELOPMENT (03-Aug-2021)</v>
          </cell>
          <cell r="J387" t="str">
            <v>8.37% National Bank For Agriculture And Rural Development (03-Aug-2021)</v>
          </cell>
          <cell r="K387" t="str">
            <v>8.37% National Bank For Agriculture And Rural Development (03-Aug-2021) **</v>
          </cell>
        </row>
        <row r="388">
          <cell r="B388" t="str">
            <v>INE752E07MZ9</v>
          </cell>
          <cell r="C388" t="str">
            <v>CRPN</v>
          </cell>
          <cell r="D388" t="str">
            <v xml:space="preserve">POWER GRID CORP OF INDIA LTD                    </v>
          </cell>
          <cell r="E388" t="str">
            <v xml:space="preserve">8.40% PGC (14SEP2021)                           </v>
          </cell>
          <cell r="F388">
            <v>44453</v>
          </cell>
          <cell r="G388" t="str">
            <v>8.40</v>
          </cell>
          <cell r="H388" t="str">
            <v>14-Sep-2021</v>
          </cell>
          <cell r="I388" t="str">
            <v>8.40% POWER GRID CORP OF INDIA LTD (14-Sep-2021)</v>
          </cell>
          <cell r="J388" t="str">
            <v>8.40% Power Grid Corp Of India Ltd (14-Sep-2021)</v>
          </cell>
          <cell r="K388" t="str">
            <v>8.40% Power Grid Corp Of India Ltd (14-Sep-2021) **</v>
          </cell>
        </row>
        <row r="389">
          <cell r="B389" t="str">
            <v>INE556F08JH3</v>
          </cell>
          <cell r="C389" t="str">
            <v>CRPN</v>
          </cell>
          <cell r="D389" t="str">
            <v xml:space="preserve">SMALL INDUSTRIES DEVELOPMENT BANK OF INDIA      </v>
          </cell>
          <cell r="E389" t="str">
            <v xml:space="preserve">8.40% SIDBI  (10AUG2021)                        </v>
          </cell>
          <cell r="F389">
            <v>44418</v>
          </cell>
          <cell r="G389" t="str">
            <v>8.40</v>
          </cell>
          <cell r="H389" t="str">
            <v>10-Aug-2021</v>
          </cell>
          <cell r="I389" t="str">
            <v>8.40% SMALL INDUSTRIES DEVELOPMENT BANK OF INDIA (10-Aug-2021)</v>
          </cell>
          <cell r="J389" t="str">
            <v>8.40% Small Industries Development Bank Of India (10-Aug-2021)</v>
          </cell>
          <cell r="K389" t="str">
            <v>8.40% Small Industries Development Bank Of India (10-Aug-2021) **</v>
          </cell>
        </row>
        <row r="390">
          <cell r="B390" t="str">
            <v>INE860H07FW4</v>
          </cell>
          <cell r="C390" t="str">
            <v>ZERO</v>
          </cell>
          <cell r="D390" t="str">
            <v xml:space="preserve">ADITYA BIRLA FINANCE LTD                        </v>
          </cell>
          <cell r="E390" t="str">
            <v xml:space="preserve">0% ABFL (SERIES E1) (26JUL2021)                 </v>
          </cell>
          <cell r="F390">
            <v>44403</v>
          </cell>
          <cell r="G390" t="str">
            <v>0.00</v>
          </cell>
          <cell r="H390" t="str">
            <v>26-Jul-2021</v>
          </cell>
          <cell r="I390" t="str">
            <v>0.00% ADITYA BIRLA FINANCE LTD (26-Jul-2021)</v>
          </cell>
          <cell r="J390" t="str">
            <v>0.00% Aditya Birla Finance Ltd (26-Jul-2021)</v>
          </cell>
          <cell r="K390" t="str">
            <v>0.00% Aditya Birla Finance Ltd (26-Jul-2021) **</v>
          </cell>
        </row>
        <row r="391">
          <cell r="B391" t="e">
            <v>#N/A</v>
          </cell>
          <cell r="C391" t="e">
            <v>#N/A</v>
          </cell>
          <cell r="D391" t="e">
            <v>#N/A</v>
          </cell>
          <cell r="E391" t="e">
            <v>#N/A</v>
          </cell>
          <cell r="F391">
            <v>46250</v>
          </cell>
          <cell r="G391">
            <v>10.32</v>
          </cell>
          <cell r="H391" t="str">
            <v>16-Aug-2026</v>
          </cell>
          <cell r="I391" t="e">
            <v>#N/A</v>
          </cell>
          <cell r="J391" t="e">
            <v>#N/A</v>
          </cell>
          <cell r="K391" t="e">
            <v>#N/A</v>
          </cell>
        </row>
        <row r="392">
          <cell r="B392" t="e">
            <v>#N/A</v>
          </cell>
          <cell r="C392" t="e">
            <v>#N/A</v>
          </cell>
          <cell r="D392" t="e">
            <v>#N/A</v>
          </cell>
          <cell r="E392" t="e">
            <v>#N/A</v>
          </cell>
          <cell r="F392">
            <v>45885</v>
          </cell>
          <cell r="G392">
            <v>10.32</v>
          </cell>
          <cell r="H392" t="str">
            <v>16-Aug-2025</v>
          </cell>
          <cell r="I392" t="e">
            <v>#N/A</v>
          </cell>
          <cell r="J392" t="e">
            <v>#N/A</v>
          </cell>
          <cell r="K392" t="e">
            <v>#N/A</v>
          </cell>
        </row>
        <row r="393">
          <cell r="B393" t="e">
            <v>#N/A</v>
          </cell>
          <cell r="C393" t="e">
            <v>#N/A</v>
          </cell>
          <cell r="D393" t="e">
            <v>#N/A</v>
          </cell>
          <cell r="E393" t="e">
            <v>#N/A</v>
          </cell>
          <cell r="F393">
            <v>45520</v>
          </cell>
          <cell r="G393">
            <v>10.32</v>
          </cell>
          <cell r="H393" t="str">
            <v>16-Aug-2024</v>
          </cell>
          <cell r="I393" t="e">
            <v>#N/A</v>
          </cell>
          <cell r="J393" t="e">
            <v>#N/A</v>
          </cell>
          <cell r="K393" t="e">
            <v>#N/A</v>
          </cell>
        </row>
        <row r="394">
          <cell r="B394" t="str">
            <v>INE852O07097</v>
          </cell>
          <cell r="C394" t="str">
            <v>CFLT</v>
          </cell>
          <cell r="D394" t="str">
            <v xml:space="preserve">APTUS VALUE HOUSING FINANCE INDIA LTD           </v>
          </cell>
          <cell r="E394" t="str">
            <v xml:space="preserve">10% APTUS TRANCHE 3 (20AUG2025 P/C 20AUG2023)   </v>
          </cell>
          <cell r="F394">
            <v>45889</v>
          </cell>
          <cell r="G394" t="str">
            <v>10.00</v>
          </cell>
          <cell r="H394" t="str">
            <v>20-Aug-2025</v>
          </cell>
          <cell r="I394" t="str">
            <v>10.00% APTUS VALUE HOUSING FINANCE INDIA LTD (20-Aug-2025)</v>
          </cell>
          <cell r="J394" t="str">
            <v>10.00% Aptus Value Housing Finance India Ltd (20-Aug-2025)</v>
          </cell>
          <cell r="K394" t="str">
            <v>10.00% Aptus Value Housing Finance India Ltd (20-Aug-2025) **</v>
          </cell>
        </row>
        <row r="395">
          <cell r="B395" t="str">
            <v>INE481G08057</v>
          </cell>
          <cell r="C395" t="str">
            <v>CRPN</v>
          </cell>
          <cell r="D395" t="str">
            <v xml:space="preserve">ULTRATECH CEMENT LTD                            </v>
          </cell>
          <cell r="E395" t="str">
            <v xml:space="preserve">8.36% ULTRATECH  (07JUN2021)                    </v>
          </cell>
          <cell r="F395">
            <v>44354</v>
          </cell>
          <cell r="G395">
            <v>8.36</v>
          </cell>
          <cell r="H395" t="str">
            <v>07-Jun-2021</v>
          </cell>
          <cell r="I395" t="str">
            <v>8.36% ULTRATECH CEMENT LTD (07-Jun-2021)</v>
          </cell>
          <cell r="J395" t="str">
            <v>8.36% Ultratech Cement Ltd (07-Jun-2021)</v>
          </cell>
          <cell r="K395" t="str">
            <v>8.36% Ultratech Cement Ltd (07-Jun-2021) **</v>
          </cell>
        </row>
        <row r="396">
          <cell r="B396" t="str">
            <v>INE016P07146</v>
          </cell>
          <cell r="C396" t="str">
            <v>CRPN</v>
          </cell>
          <cell r="D396" t="str">
            <v xml:space="preserve">VISTAAR FINANCIAL SERVICES PRIVATE LTD          </v>
          </cell>
          <cell r="E396" t="str">
            <v>10.50% VISTAAR SERIES III 24AUG2025 (P/C 24AUG20</v>
          </cell>
          <cell r="F396">
            <v>45893</v>
          </cell>
          <cell r="G396">
            <v>10.5</v>
          </cell>
          <cell r="H396" t="str">
            <v>24-Aug-2025</v>
          </cell>
          <cell r="I396" t="str">
            <v>10.5% VISTAAR FINANCIAL SERVICES PRIVATE LTD (24-Aug-2025)</v>
          </cell>
          <cell r="J396" t="str">
            <v>10.5% Vistaar Financial Services Private Ltd (24-Aug-2025)</v>
          </cell>
          <cell r="K396" t="str">
            <v>10.5% Vistaar Financial Services Private Ltd (24-Aug-2025) **</v>
          </cell>
        </row>
        <row r="397">
          <cell r="B397" t="str">
            <v>INE115A07MY0</v>
          </cell>
          <cell r="C397" t="str">
            <v>CRPN</v>
          </cell>
          <cell r="D397" t="str">
            <v xml:space="preserve">LIC HOUSING FINANCE LTD                         </v>
          </cell>
          <cell r="E397" t="str">
            <v xml:space="preserve">7.90% LICHF (28MAR2019)                         </v>
          </cell>
          <cell r="F397">
            <v>43552</v>
          </cell>
          <cell r="G397">
            <v>7.9</v>
          </cell>
          <cell r="H397" t="str">
            <v>28-Mar-2019</v>
          </cell>
          <cell r="I397" t="str">
            <v>7.9% LIC HOUSING FINANCE LTD (28-Mar-2019)</v>
          </cell>
          <cell r="J397" t="str">
            <v>7.9% Lic Housing Finance Ltd (28-Mar-2019)</v>
          </cell>
          <cell r="K397" t="str">
            <v>7.9% Lic Housing Finance Ltd (28-Mar-2019)</v>
          </cell>
        </row>
        <row r="398">
          <cell r="B398" t="str">
            <v>INE535H07AK8</v>
          </cell>
          <cell r="C398" t="str">
            <v>ZERO</v>
          </cell>
          <cell r="D398" t="str">
            <v xml:space="preserve">FULLERTON INDIA CREDIT CO LTD                   </v>
          </cell>
          <cell r="E398" t="str">
            <v xml:space="preserve">0% FULLERTON INDIA  (15JUL2021)                 </v>
          </cell>
          <cell r="F398">
            <v>44392</v>
          </cell>
          <cell r="G398" t="str">
            <v>0.00</v>
          </cell>
          <cell r="H398" t="str">
            <v>15-Jul-2021</v>
          </cell>
          <cell r="I398" t="str">
            <v>0.00% FULLERTON INDIA CREDIT CO LTD (15-Jul-2021)</v>
          </cell>
          <cell r="J398" t="str">
            <v>0.00% Fullerton India Credit Co Ltd (15-Jul-2021)</v>
          </cell>
          <cell r="K398" t="str">
            <v>0.00% Fullerton India Credit Co Ltd (15-Jul-2021) **</v>
          </cell>
        </row>
        <row r="399">
          <cell r="B399" t="str">
            <v>INE00U207051</v>
          </cell>
          <cell r="C399" t="str">
            <v>ZERO</v>
          </cell>
          <cell r="D399" t="str">
            <v xml:space="preserve">ADANI RAIL INFRA PRIVATE LIMITED                </v>
          </cell>
          <cell r="E399" t="str">
            <v xml:space="preserve">0% ADANI RAIL INFRA (28APR2023 P/C 07NOV2020)   </v>
          </cell>
          <cell r="F399">
            <v>45044</v>
          </cell>
          <cell r="G399" t="str">
            <v>0.00</v>
          </cell>
          <cell r="H399" t="str">
            <v>28-Apr-2023</v>
          </cell>
          <cell r="I399" t="str">
            <v>0.00% ADANI RAIL INFRA PRIVATE LIMITED (28-Apr-2023)</v>
          </cell>
          <cell r="J399" t="str">
            <v>0.00% Adani Rail Infra Private Limited (28-Apr-2023)</v>
          </cell>
          <cell r="K399" t="str">
            <v>0.00% Adani Rail Infra Private Limited (28-Apr-2023) **</v>
          </cell>
        </row>
        <row r="400">
          <cell r="B400" t="str">
            <v>INE658R08149</v>
          </cell>
          <cell r="C400" t="str">
            <v>CFLT</v>
          </cell>
          <cell r="D400" t="str">
            <v xml:space="preserve">ASPIRE HOME FINANCE CORP LTD                    </v>
          </cell>
          <cell r="E400" t="str">
            <v>ASPIRE (SBI MCLR + SPREAD) 28SEP2023 (ANNUAL P/C</v>
          </cell>
          <cell r="F400">
            <v>45197</v>
          </cell>
          <cell r="G400"/>
          <cell r="H400" t="str">
            <v>28-Sep-2023</v>
          </cell>
          <cell r="I400" t="str">
            <v>% ASPIRE HOME FINANCE CORP LTD (28-Sep-2023)</v>
          </cell>
          <cell r="J400" t="str">
            <v>Aspire Home Finance Corp Ltd (SBI MCLR + 205 Bps) (28-Sep-2023)</v>
          </cell>
          <cell r="K400" t="str">
            <v>Aspire Home Finance Corp Ltd (SBI MCLR + 205 Bps) (28-Sep-2023) **</v>
          </cell>
        </row>
        <row r="401">
          <cell r="B401" t="str">
            <v>INE124N07200</v>
          </cell>
          <cell r="C401" t="str">
            <v>CRPN</v>
          </cell>
          <cell r="D401" t="str">
            <v xml:space="preserve">ESS KAY FINCORP LIMITED                         </v>
          </cell>
          <cell r="E401" t="str">
            <v>10.9007 ESSKAY SERIES C 11JUN2021 (PO 29MAY2020)</v>
          </cell>
          <cell r="F401">
            <v>44358</v>
          </cell>
          <cell r="G401">
            <v>10.900700000000001</v>
          </cell>
          <cell r="H401" t="str">
            <v>11-Jun-2021</v>
          </cell>
          <cell r="I401" t="str">
            <v>10.9007% ESS KAY FINCORP LIMITED (11-Jun-2021)</v>
          </cell>
          <cell r="J401" t="str">
            <v>10.9007% Ess Kay Fincorp Limited (11-Jun-2021)</v>
          </cell>
          <cell r="K401" t="str">
            <v>10.9007% Ess Kay Fincorp Limited (11-Jun-2021) **</v>
          </cell>
        </row>
        <row r="402">
          <cell r="B402" t="str">
            <v>INE946S07148</v>
          </cell>
          <cell r="C402" t="str">
            <v>CRPN</v>
          </cell>
          <cell r="D402" t="str">
            <v xml:space="preserve">NUFUTURE DIGITAL (INDIA) LTD                    </v>
          </cell>
          <cell r="E402" t="str">
            <v xml:space="preserve">12.80% NUFUTURE SERIES E 30SEP2023              </v>
          </cell>
          <cell r="F402">
            <v>45199</v>
          </cell>
          <cell r="G402" t="str">
            <v>12.80</v>
          </cell>
          <cell r="H402" t="str">
            <v>30-Sep-2023</v>
          </cell>
          <cell r="I402" t="str">
            <v>12.80% NUFUTURE DIGITAL (INDIA) LTD (30-Sep-2023)</v>
          </cell>
          <cell r="J402" t="str">
            <v>12.80% Nufuture Digital (India) Ltd (30-Sep-2023)</v>
          </cell>
          <cell r="K402" t="str">
            <v>12.80% Nufuture Digital (India) Ltd (30-Sep-2023) **</v>
          </cell>
        </row>
        <row r="403">
          <cell r="B403" t="str">
            <v>INE971Z07109</v>
          </cell>
          <cell r="C403" t="str">
            <v>CRPN</v>
          </cell>
          <cell r="D403" t="str">
            <v xml:space="preserve">RIVAAZ TRADE VENTURES PVT LTD                   </v>
          </cell>
          <cell r="E403" t="str">
            <v xml:space="preserve">12.25% RIVAAZ SERIES E 30SEP2023                </v>
          </cell>
          <cell r="F403">
            <v>45199</v>
          </cell>
          <cell r="G403">
            <v>12.25</v>
          </cell>
          <cell r="H403" t="str">
            <v>30-Sep-2023</v>
          </cell>
          <cell r="I403" t="str">
            <v>12.25% RIVAAZ TRADE VENTURES PVT LTD (30-Sep-2023)</v>
          </cell>
          <cell r="J403" t="str">
            <v>12.25% Rivaaz Trade Ventures Pvt Ltd (30-Sep-2023)</v>
          </cell>
          <cell r="K403" t="str">
            <v>12.25% Rivaaz Trade Ventures Pvt Ltd (30-Sep-2023) **</v>
          </cell>
        </row>
        <row r="404">
          <cell r="B404" t="str">
            <v>INE669E08318</v>
          </cell>
          <cell r="C404" t="str">
            <v>CFLT</v>
          </cell>
          <cell r="D404" t="str">
            <v xml:space="preserve">VODAFONE IDEA LTD                               </v>
          </cell>
          <cell r="E404" t="str">
            <v xml:space="preserve">10.90% VODA IDEA 02SEP2023 (P/C 03SEP2021)      </v>
          </cell>
          <cell r="F404">
            <v>45171</v>
          </cell>
          <cell r="G404">
            <v>10.9</v>
          </cell>
          <cell r="H404" t="str">
            <v>02-Sep-2023</v>
          </cell>
          <cell r="I404" t="str">
            <v>10.9% VODAFONE IDEA LTD (02-Sep-2023)</v>
          </cell>
          <cell r="J404" t="str">
            <v>10.9% Vodafone Idea Ltd (02-Sep-2023)</v>
          </cell>
          <cell r="K404" t="str">
            <v>10.9% Vodafone Idea Ltd (02-Sep-2023) **</v>
          </cell>
        </row>
        <row r="405">
          <cell r="B405" t="e">
            <v>#N/A</v>
          </cell>
          <cell r="C405" t="e">
            <v>#N/A</v>
          </cell>
          <cell r="D405" t="e">
            <v>#N/A</v>
          </cell>
          <cell r="E405" t="e">
            <v>#N/A</v>
          </cell>
          <cell r="F405">
            <v>44169</v>
          </cell>
          <cell r="G405">
            <v>10.75</v>
          </cell>
          <cell r="H405" t="str">
            <v>04-Dec-2020</v>
          </cell>
          <cell r="I405" t="e">
            <v>#N/A</v>
          </cell>
          <cell r="J405" t="e">
            <v>#N/A</v>
          </cell>
          <cell r="K405" t="e">
            <v>#N/A</v>
          </cell>
        </row>
        <row r="406">
          <cell r="B406" t="str">
            <v>INE245A08091</v>
          </cell>
          <cell r="C406" t="str">
            <v>CRPN</v>
          </cell>
          <cell r="D406" t="str">
            <v xml:space="preserve">THE TATA POWER CO LTD                           </v>
          </cell>
          <cell r="E406" t="str">
            <v xml:space="preserve">7.99% TATA POWER LTD 16NOV2020                  </v>
          </cell>
          <cell r="F406">
            <v>44151</v>
          </cell>
          <cell r="G406">
            <v>7.99</v>
          </cell>
          <cell r="H406" t="str">
            <v>16-Nov-2020</v>
          </cell>
          <cell r="I406" t="str">
            <v>7.99% THE TATA POWER CO LTD (16-Nov-2020)</v>
          </cell>
          <cell r="J406" t="str">
            <v>7.99% The Tata Power Co Ltd (16-Nov-2020)</v>
          </cell>
          <cell r="K406" t="str">
            <v>7.99% The Tata Power Co Ltd (16-Nov-2020) **</v>
          </cell>
        </row>
        <row r="407">
          <cell r="B407" t="str">
            <v>INE202B07IM7</v>
          </cell>
          <cell r="C407" t="str">
            <v>CRPN</v>
          </cell>
          <cell r="D407" t="str">
            <v xml:space="preserve">DEWAN HOUSING FINANCE CORP LTD                  </v>
          </cell>
          <cell r="E407" t="str">
            <v xml:space="preserve">9.15% DHFCL (09SEP2021)                         </v>
          </cell>
          <cell r="F407">
            <v>44448</v>
          </cell>
          <cell r="G407">
            <v>9.15</v>
          </cell>
          <cell r="H407" t="str">
            <v>09-Sep-2021</v>
          </cell>
          <cell r="I407" t="str">
            <v>9.15% DEWAN HOUSING FINANCE CORP LTD (09-Sep-2021)</v>
          </cell>
          <cell r="J407" t="str">
            <v>9.15% Dewan Housing Finance Corp Ltd (09-Sep-2021)</v>
          </cell>
          <cell r="K407" t="str">
            <v>9.15% Dewan Housing Finance Corp Ltd (09-Sep-2021) **</v>
          </cell>
        </row>
        <row r="408">
          <cell r="B408" t="str">
            <v>INE080T07045</v>
          </cell>
          <cell r="C408" t="str">
            <v>CRPN</v>
          </cell>
          <cell r="D408" t="str">
            <v xml:space="preserve">FUTURE IDEAS COMPANY LTD                        </v>
          </cell>
          <cell r="E408" t="str">
            <v xml:space="preserve">13.40% FUTURE IDEAS SERIES A 31OCT2020          </v>
          </cell>
          <cell r="F408">
            <v>44135</v>
          </cell>
          <cell r="G408" t="str">
            <v>13.40</v>
          </cell>
          <cell r="H408" t="str">
            <v>31-Oct-2020</v>
          </cell>
          <cell r="I408" t="str">
            <v>13.40% FUTURE IDEAS COMPANY LTD (31-Oct-2020)</v>
          </cell>
          <cell r="J408" t="str">
            <v>13.40% Future Ideas Company Ltd (31-Oct-2020)</v>
          </cell>
          <cell r="K408" t="str">
            <v>13.40% Future Ideas Company Ltd (31-Oct-2020) **</v>
          </cell>
        </row>
        <row r="409">
          <cell r="B409" t="str">
            <v>INE080T07052</v>
          </cell>
          <cell r="C409" t="str">
            <v>CRPN</v>
          </cell>
          <cell r="D409" t="str">
            <v xml:space="preserve">FUTURE IDEAS COMPANY LTD                        </v>
          </cell>
          <cell r="E409" t="str">
            <v xml:space="preserve">13.40% FUTURE IDEAS SERIES B 31OCT2021          </v>
          </cell>
          <cell r="F409">
            <v>44500</v>
          </cell>
          <cell r="G409" t="str">
            <v>13.40</v>
          </cell>
          <cell r="H409" t="str">
            <v>31-Oct-2021</v>
          </cell>
          <cell r="I409" t="str">
            <v>13.40% FUTURE IDEAS COMPANY LTD (31-Oct-2021)</v>
          </cell>
          <cell r="J409" t="str">
            <v>13.40% Future Ideas Company Ltd (31-Oct-2021)</v>
          </cell>
          <cell r="K409" t="str">
            <v>13.40% Future Ideas Company Ltd (31-Oct-2021) **</v>
          </cell>
        </row>
        <row r="410">
          <cell r="B410" t="str">
            <v>INE080T07060</v>
          </cell>
          <cell r="C410" t="str">
            <v>CRPN</v>
          </cell>
          <cell r="D410" t="str">
            <v xml:space="preserve">FUTURE IDEAS COMPANY LTD                        </v>
          </cell>
          <cell r="E410" t="str">
            <v xml:space="preserve">13.40% FUTURE IDEAS SERIES C 31OCT2022          </v>
          </cell>
          <cell r="F410">
            <v>44865</v>
          </cell>
          <cell r="G410" t="str">
            <v>13.40</v>
          </cell>
          <cell r="H410" t="str">
            <v>31-Oct-2022</v>
          </cell>
          <cell r="I410" t="str">
            <v>13.40% FUTURE IDEAS COMPANY LTD (31-Oct-2022)</v>
          </cell>
          <cell r="J410" t="str">
            <v>13.40% Future Ideas Company Ltd (31-Oct-2022)</v>
          </cell>
          <cell r="K410" t="str">
            <v>13.40% Future Ideas Company Ltd (31-Oct-2022) **</v>
          </cell>
        </row>
        <row r="411">
          <cell r="B411" t="str">
            <v>INE946S07106</v>
          </cell>
          <cell r="C411" t="str">
            <v>CRPN</v>
          </cell>
          <cell r="D411" t="str">
            <v xml:space="preserve">NUFUTURE DIGITAL (INDIA) LTD                    </v>
          </cell>
          <cell r="E411" t="str">
            <v xml:space="preserve">12.80% NUFUTURE SERIES A 30SEP2019              </v>
          </cell>
          <cell r="F411">
            <v>43738</v>
          </cell>
          <cell r="G411" t="str">
            <v>12.80</v>
          </cell>
          <cell r="H411" t="str">
            <v>30-Sep-2019</v>
          </cell>
          <cell r="I411" t="str">
            <v>12.80% NUFUTURE DIGITAL (INDIA) LTD (30-Sep-2019)</v>
          </cell>
          <cell r="J411" t="str">
            <v>12.80% Nufuture Digital (India) Ltd (30-Sep-2019)</v>
          </cell>
          <cell r="K411" t="str">
            <v>12.80% Nufuture Digital (India) Ltd (30-Sep-2019) **</v>
          </cell>
        </row>
        <row r="412">
          <cell r="B412" t="str">
            <v>INE946S07114</v>
          </cell>
          <cell r="C412" t="str">
            <v>CRPN</v>
          </cell>
          <cell r="D412" t="str">
            <v xml:space="preserve">NUFUTURE DIGITAL (INDIA) LTD                    </v>
          </cell>
          <cell r="E412" t="str">
            <v xml:space="preserve">12.80% NUFUTURE SERIES B 30SEP2020              </v>
          </cell>
          <cell r="F412">
            <v>44104</v>
          </cell>
          <cell r="G412" t="str">
            <v>12.80</v>
          </cell>
          <cell r="H412" t="str">
            <v>30-Sep-2020</v>
          </cell>
          <cell r="I412" t="str">
            <v>12.80% NUFUTURE DIGITAL (INDIA) LTD (30-Sep-2020)</v>
          </cell>
          <cell r="J412" t="str">
            <v>12.80% Nufuture Digital (India) Ltd (30-Sep-2020)</v>
          </cell>
          <cell r="K412" t="str">
            <v>12.80% Nufuture Digital (India) Ltd (30-Sep-2020) **</v>
          </cell>
        </row>
        <row r="413">
          <cell r="B413" t="str">
            <v>INE946S07122</v>
          </cell>
          <cell r="C413" t="str">
            <v>CRPN</v>
          </cell>
          <cell r="D413" t="str">
            <v xml:space="preserve">NUFUTURE DIGITAL (INDIA) LTD                    </v>
          </cell>
          <cell r="E413" t="str">
            <v xml:space="preserve">12.80% NUFUTURE SERIES C 30SEP2021              </v>
          </cell>
          <cell r="F413">
            <v>44469</v>
          </cell>
          <cell r="G413" t="str">
            <v>12.80</v>
          </cell>
          <cell r="H413" t="str">
            <v>30-Sep-2021</v>
          </cell>
          <cell r="I413" t="str">
            <v>12.80% NUFUTURE DIGITAL (INDIA) LTD (30-Sep-2021)</v>
          </cell>
          <cell r="J413" t="str">
            <v>12.80% Nufuture Digital (India) Ltd (30-Sep-2021)</v>
          </cell>
          <cell r="K413" t="str">
            <v>12.80% Nufuture Digital (India) Ltd (30-Sep-2021) **</v>
          </cell>
        </row>
        <row r="414">
          <cell r="B414" t="str">
            <v>INE971Z07067</v>
          </cell>
          <cell r="C414" t="str">
            <v>CRPN</v>
          </cell>
          <cell r="D414" t="str">
            <v xml:space="preserve">RIVAAZ TRADE VENTURES PVT LTD                   </v>
          </cell>
          <cell r="E414" t="str">
            <v xml:space="preserve">12.25% RIVAAZ SERIES A 30SEP2019                </v>
          </cell>
          <cell r="F414">
            <v>43738</v>
          </cell>
          <cell r="G414">
            <v>12.25</v>
          </cell>
          <cell r="H414" t="str">
            <v>30-Sep-2019</v>
          </cell>
          <cell r="I414" t="str">
            <v>12.25% RIVAAZ TRADE VENTURES PVT LTD (30-Sep-2019)</v>
          </cell>
          <cell r="J414" t="str">
            <v>12.25% Rivaaz Trade Ventures Pvt Ltd (30-Sep-2019)</v>
          </cell>
          <cell r="K414" t="str">
            <v>12.25% Rivaaz Trade Ventures Pvt Ltd (30-Sep-2019) **</v>
          </cell>
        </row>
        <row r="415">
          <cell r="B415" t="str">
            <v>INE971Z07075</v>
          </cell>
          <cell r="C415" t="str">
            <v>CRPN</v>
          </cell>
          <cell r="D415" t="str">
            <v xml:space="preserve">RIVAAZ TRADE VENTURES PVT LTD                   </v>
          </cell>
          <cell r="E415" t="str">
            <v xml:space="preserve">12.25% RIVAAZ SERIES B 30SEP2020                </v>
          </cell>
          <cell r="F415">
            <v>44104</v>
          </cell>
          <cell r="G415">
            <v>12.25</v>
          </cell>
          <cell r="H415" t="str">
            <v>30-Sep-2020</v>
          </cell>
          <cell r="I415" t="str">
            <v>12.25% RIVAAZ TRADE VENTURES PVT LTD (30-Sep-2020)</v>
          </cell>
          <cell r="J415" t="str">
            <v>12.25% Rivaaz Trade Ventures Pvt Ltd (30-Sep-2020)</v>
          </cell>
          <cell r="K415" t="str">
            <v>12.25% Rivaaz Trade Ventures Pvt Ltd (30-Sep-2020) **</v>
          </cell>
        </row>
        <row r="416">
          <cell r="B416" t="str">
            <v>INE971Z07091</v>
          </cell>
          <cell r="C416" t="str">
            <v>CRPN</v>
          </cell>
          <cell r="D416" t="str">
            <v xml:space="preserve">RIVAAZ TRADE VENTURES PVT LTD                   </v>
          </cell>
          <cell r="E416" t="str">
            <v xml:space="preserve">12.25% RIVAAZ SERIES D 30SEP2022                </v>
          </cell>
          <cell r="F416">
            <v>44834</v>
          </cell>
          <cell r="G416">
            <v>12.25</v>
          </cell>
          <cell r="H416" t="str">
            <v>30-Sep-2022</v>
          </cell>
          <cell r="I416" t="str">
            <v>12.25% RIVAAZ TRADE VENTURES PVT LTD (30-Sep-2022)</v>
          </cell>
          <cell r="J416" t="str">
            <v>12.25% Rivaaz Trade Ventures Pvt Ltd (30-Sep-2022)</v>
          </cell>
          <cell r="K416" t="str">
            <v>12.25% Rivaaz Trade Ventures Pvt Ltd (30-Sep-2022) **</v>
          </cell>
        </row>
        <row r="417">
          <cell r="B417" t="str">
            <v>INE971Z07083</v>
          </cell>
          <cell r="C417" t="str">
            <v>CRPN</v>
          </cell>
          <cell r="D417" t="str">
            <v xml:space="preserve">RIVAAZ TRADE VENTURES PVT LTD                   </v>
          </cell>
          <cell r="E417" t="str">
            <v xml:space="preserve">12.25% RIVAAZ SERIES C 30SEP2021                </v>
          </cell>
          <cell r="F417">
            <v>44469</v>
          </cell>
          <cell r="G417">
            <v>12.25</v>
          </cell>
          <cell r="H417" t="str">
            <v>30-Sep-2021</v>
          </cell>
          <cell r="I417" t="str">
            <v>12.25% RIVAAZ TRADE VENTURES PVT LTD (30-Sep-2021)</v>
          </cell>
          <cell r="J417" t="str">
            <v>12.25% Rivaaz Trade Ventures Pvt Ltd (30-Sep-2021)</v>
          </cell>
          <cell r="K417" t="str">
            <v>12.25% Rivaaz Trade Ventures Pvt Ltd (30-Sep-2021) **</v>
          </cell>
        </row>
        <row r="418">
          <cell r="B418" t="str">
            <v>INE721A07NV9</v>
          </cell>
          <cell r="C418" t="str">
            <v>CRPN</v>
          </cell>
          <cell r="D418" t="str">
            <v xml:space="preserve">SHRIRAM TRANSPORT FINANCE CO LTD                </v>
          </cell>
          <cell r="E418" t="str">
            <v>9.10% SHRIRAM TRANSPORT (SERIES III) (12JUL2021)</v>
          </cell>
          <cell r="F418">
            <v>44389</v>
          </cell>
          <cell r="G418" t="str">
            <v>9.10</v>
          </cell>
          <cell r="H418" t="str">
            <v>12-Jul-2021</v>
          </cell>
          <cell r="I418" t="str">
            <v>9.10% SHRIRAM TRANSPORT FINANCE CO LTD (12-Jul-2021)</v>
          </cell>
          <cell r="J418" t="str">
            <v>9.10% Shriram Transport Finance Co Ltd (12-Jul-2021)</v>
          </cell>
          <cell r="K418" t="str">
            <v>9.10% Shriram Transport Finance Co Ltd (12-Jul-2021) **</v>
          </cell>
        </row>
        <row r="419">
          <cell r="B419" t="str">
            <v>INE895D08634</v>
          </cell>
          <cell r="C419" t="str">
            <v>CRPN</v>
          </cell>
          <cell r="D419" t="str">
            <v xml:space="preserve">TATA SONS PVT LTD                               </v>
          </cell>
          <cell r="E419" t="str">
            <v xml:space="preserve">8.01% TATA SONS (02SEP2021)                     </v>
          </cell>
          <cell r="F419">
            <v>44441</v>
          </cell>
          <cell r="G419">
            <v>8.01</v>
          </cell>
          <cell r="H419" t="str">
            <v>02-Sep-2021</v>
          </cell>
          <cell r="I419" t="str">
            <v>8.01% TATA SONS PVT LTD (02-Sep-2021)</v>
          </cell>
          <cell r="J419" t="str">
            <v>8.01% Tata Sons Pvt Ltd (02-Sep-2021)</v>
          </cell>
          <cell r="K419" t="str">
            <v>8.01% Tata Sons Pvt Ltd (02-Sep-2021) **</v>
          </cell>
        </row>
        <row r="420">
          <cell r="B420" t="str">
            <v>INE001A07RD5</v>
          </cell>
          <cell r="C420" t="str">
            <v>CRPN</v>
          </cell>
          <cell r="D420" t="str">
            <v xml:space="preserve">HOUSING DEVELOPMENT FINANCE CORP LTD            </v>
          </cell>
          <cell r="E420" t="str">
            <v xml:space="preserve">7.55% HDFC (20FEB2019)                          </v>
          </cell>
          <cell r="F420">
            <v>43516</v>
          </cell>
          <cell r="G420">
            <v>7.55</v>
          </cell>
          <cell r="H420" t="str">
            <v>20-Feb-2019</v>
          </cell>
          <cell r="I420" t="str">
            <v>7.55% HOUSING DEVELOPMENT FINANCE CORP LTD (20-Feb-2019)</v>
          </cell>
          <cell r="J420" t="str">
            <v>7.55% Housing Development Finance Corp Ltd (20-Feb-2019)</v>
          </cell>
          <cell r="K420" t="str">
            <v>7.55% Housing Development Finance Corp Ltd (20-Feb-2019) **</v>
          </cell>
        </row>
        <row r="421">
          <cell r="B421" t="str">
            <v>INE080T07078</v>
          </cell>
          <cell r="C421" t="str">
            <v>CRPN</v>
          </cell>
          <cell r="D421" t="str">
            <v xml:space="preserve">FUTURE IDEAS COMPANY LTD                        </v>
          </cell>
          <cell r="E421" t="str">
            <v xml:space="preserve">13.40% FUTURE IDEAS SERIES D 30SEP2023          </v>
          </cell>
          <cell r="F421">
            <v>45199</v>
          </cell>
          <cell r="G421" t="str">
            <v>13.40</v>
          </cell>
          <cell r="H421" t="str">
            <v>30-Sep-2023</v>
          </cell>
          <cell r="I421" t="str">
            <v>13.40% FUTURE IDEAS COMPANY LTD (30-Sep-2023)</v>
          </cell>
          <cell r="J421" t="str">
            <v>13.40% Future Ideas Company Ltd (30-Sep-2023)</v>
          </cell>
          <cell r="K421" t="str">
            <v>13.40% Future Ideas Company Ltd (30-Sep-2023) **</v>
          </cell>
        </row>
        <row r="422">
          <cell r="B422" t="str">
            <v>INE027E07709</v>
          </cell>
          <cell r="C422" t="str">
            <v>CRPN</v>
          </cell>
          <cell r="D422" t="str">
            <v xml:space="preserve">L&amp;T FINANCE LTD                                 </v>
          </cell>
          <cell r="E422" t="str">
            <v xml:space="preserve">8.9492% L&amp;T FINANCE (16AUG2021)                 </v>
          </cell>
          <cell r="F422">
            <v>44424</v>
          </cell>
          <cell r="G422">
            <v>8.9491999999999994</v>
          </cell>
          <cell r="H422" t="str">
            <v>16-Aug-2021</v>
          </cell>
          <cell r="I422" t="str">
            <v>8.9492% L&amp;T FINANCE LTD (16-Aug-2021)</v>
          </cell>
          <cell r="J422" t="str">
            <v>8.9492% L&amp;T Finance Ltd (16-Aug-2021)</v>
          </cell>
          <cell r="K422" t="str">
            <v>8.9492% L&amp;T Finance Ltd (16-Aug-2021) **</v>
          </cell>
        </row>
        <row r="423">
          <cell r="B423" t="str">
            <v>INE946S07130</v>
          </cell>
          <cell r="C423" t="str">
            <v>CRPN</v>
          </cell>
          <cell r="D423" t="str">
            <v xml:space="preserve">NUFUTURE DIGITAL (INDIA) LTD                    </v>
          </cell>
          <cell r="E423" t="str">
            <v xml:space="preserve">12.80% NUFUTURE SERIES D 30SEP2022              </v>
          </cell>
          <cell r="F423">
            <v>44834</v>
          </cell>
          <cell r="G423" t="str">
            <v>12.80</v>
          </cell>
          <cell r="H423" t="str">
            <v>30-Sep-2022</v>
          </cell>
          <cell r="I423" t="str">
            <v>12.80% NUFUTURE DIGITAL (INDIA) LTD (30-Sep-2022)</v>
          </cell>
          <cell r="J423" t="str">
            <v>12.80% Nufuture Digital (India) Ltd (30-Sep-2022)</v>
          </cell>
          <cell r="K423" t="str">
            <v>12.80% Nufuture Digital (India) Ltd (30-Sep-2022) **</v>
          </cell>
        </row>
        <row r="424">
          <cell r="B424" t="str">
            <v>INE891K07440</v>
          </cell>
          <cell r="C424" t="str">
            <v>ZERO</v>
          </cell>
          <cell r="D424" t="str">
            <v xml:space="preserve">AXIS FINANCE LTD                                </v>
          </cell>
          <cell r="E424" t="str">
            <v xml:space="preserve">0% AXIS FINANCE (31AUG2021)                     </v>
          </cell>
          <cell r="F424">
            <v>44439</v>
          </cell>
          <cell r="G424" t="str">
            <v>0.00</v>
          </cell>
          <cell r="H424" t="str">
            <v>31-Aug-2021</v>
          </cell>
          <cell r="I424" t="str">
            <v>0.00% AXIS FINANCE LTD (31-Aug-2021)</v>
          </cell>
          <cell r="J424" t="str">
            <v>0.00% Axis Finance Ltd (31-Aug-2021)</v>
          </cell>
          <cell r="K424" t="str">
            <v>0.00% Axis Finance Ltd (31-Aug-2021) **</v>
          </cell>
        </row>
        <row r="425">
          <cell r="B425" t="str">
            <v>INE377Y07045</v>
          </cell>
          <cell r="C425" t="str">
            <v>CRPN</v>
          </cell>
          <cell r="D425" t="str">
            <v xml:space="preserve">BAJAJ HOUSING FINANCE LTD                       </v>
          </cell>
          <cell r="E425" t="str">
            <v xml:space="preserve">8.1352% BAJAJ HOUSING FINANCE (04JUN2021)       </v>
          </cell>
          <cell r="F425">
            <v>44351</v>
          </cell>
          <cell r="G425">
            <v>8.14</v>
          </cell>
          <cell r="H425" t="str">
            <v>04-Jun-2021</v>
          </cell>
          <cell r="I425" t="str">
            <v>8.14% BAJAJ HOUSING FINANCE LTD (04-Jun-2021)</v>
          </cell>
          <cell r="J425" t="str">
            <v>8.14% Bajaj Housing Finance Ltd (04-Jun-2021)</v>
          </cell>
          <cell r="K425" t="str">
            <v>8.14% Bajaj Housing Finance Ltd (04-Jun-2021) **</v>
          </cell>
        </row>
        <row r="426">
          <cell r="B426" t="str">
            <v>INE660A07PT8</v>
          </cell>
          <cell r="C426" t="str">
            <v>ZERO</v>
          </cell>
          <cell r="D426" t="str">
            <v xml:space="preserve">SUNDARAM FINANCE LTD                            </v>
          </cell>
          <cell r="E426" t="str">
            <v xml:space="preserve">0% SUNDARAM FINANCE (31AUG2021)                 </v>
          </cell>
          <cell r="F426">
            <v>44439</v>
          </cell>
          <cell r="G426" t="str">
            <v>0.00</v>
          </cell>
          <cell r="H426" t="str">
            <v>31-Aug-2021</v>
          </cell>
          <cell r="I426" t="str">
            <v>0.00% SUNDARAM FINANCE LTD (31-Aug-2021)</v>
          </cell>
          <cell r="J426" t="str">
            <v>0.00% Sundaram Finance Ltd (31-Aug-2021)</v>
          </cell>
          <cell r="K426" t="str">
            <v>0.00% Sundaram Finance Ltd (31-Aug-2021) **</v>
          </cell>
        </row>
        <row r="427">
          <cell r="B427" t="str">
            <v>INE850M07137</v>
          </cell>
          <cell r="C427" t="str">
            <v>CRPN</v>
          </cell>
          <cell r="D427" t="str">
            <v xml:space="preserve">NORTHERN ARC CAPITAL LTD                        </v>
          </cell>
          <cell r="E427" t="str">
            <v xml:space="preserve">9.69% NORTHERN ARC (02MAY2019)                  </v>
          </cell>
          <cell r="F427">
            <v>43587</v>
          </cell>
          <cell r="G427">
            <v>9.69</v>
          </cell>
          <cell r="H427" t="str">
            <v>02-May-2019</v>
          </cell>
          <cell r="I427" t="str">
            <v>9.69% NORTHERN ARC CAPITAL LTD (02-May-2019)</v>
          </cell>
          <cell r="J427" t="str">
            <v>9.69% Northern Arc Capital Ltd (02-May-2019)</v>
          </cell>
          <cell r="K427" t="str">
            <v>9.69% Northern Arc Capital Ltd (02-May-2019) **</v>
          </cell>
        </row>
        <row r="428">
          <cell r="B428" t="str">
            <v>INE01EA07016</v>
          </cell>
          <cell r="C428" t="str">
            <v>CRPN</v>
          </cell>
          <cell r="D428" t="str">
            <v xml:space="preserve">RISHANTH WHOLESALE TRADING PRIVATE LTD          </v>
          </cell>
          <cell r="E428" t="str">
            <v xml:space="preserve">11.90 RISHANTH WHOLESALE SERIES B 20OCT2023     </v>
          </cell>
          <cell r="F428">
            <v>45219</v>
          </cell>
          <cell r="G428" t="str">
            <v>11.90</v>
          </cell>
          <cell r="H428" t="str">
            <v>20-Oct-2023</v>
          </cell>
          <cell r="I428" t="str">
            <v>11.90% RISHANTH WHOLESALE TRADING PRIVATE LTD (20-Oct-2023)</v>
          </cell>
          <cell r="J428" t="str">
            <v>11.90% Rishanth Wholesale Trading Private Ltd (20-Oct-2023)</v>
          </cell>
          <cell r="K428" t="str">
            <v>11.90% Rishanth Wholesale Trading Private Ltd (20-Oct-2023) **</v>
          </cell>
        </row>
        <row r="429">
          <cell r="B429" t="str">
            <v>INE459T07074</v>
          </cell>
          <cell r="C429" t="str">
            <v>CFLT</v>
          </cell>
          <cell r="D429" t="str">
            <v xml:space="preserve">VASTU HOUSING FINANCE CORP LTD                  </v>
          </cell>
          <cell r="E429" t="str">
            <v xml:space="preserve">VASTU HOUSING (SBI + SPREAD) SERIES B 25AUG2023 </v>
          </cell>
          <cell r="F429">
            <v>45163</v>
          </cell>
          <cell r="H429" t="str">
            <v>25-Aug-2023</v>
          </cell>
          <cell r="I429" t="str">
            <v>% VASTU HOUSING FINANCE CORP LTD (25-Aug-2023)</v>
          </cell>
          <cell r="J429" t="str">
            <v>Vastu Housing Finance Corp Ltd (6M SBI MCLR + 185 Bps) (25-Aug-2023)</v>
          </cell>
          <cell r="K429" t="str">
            <v>Vastu Housing Finance Corp Ltd (6M SBI MCLR + 185 Bps) (25-Aug-2023) **</v>
          </cell>
        </row>
        <row r="430">
          <cell r="B430" t="str">
            <v>IN0020180025</v>
          </cell>
          <cell r="C430" t="str">
            <v xml:space="preserve">GOV </v>
          </cell>
          <cell r="D430" t="str">
            <v xml:space="preserve">7.37% GOI 2023                                  </v>
          </cell>
          <cell r="E430" t="str">
            <v xml:space="preserve">7.37% GOI 2023                                  </v>
          </cell>
          <cell r="F430">
            <v>45032</v>
          </cell>
          <cell r="H430" t="str">
            <v>16-Apr-2023</v>
          </cell>
          <cell r="I430" t="str">
            <v>7.37% GOI 2023 (16-Apr-2023)</v>
          </cell>
          <cell r="J430" t="str">
            <v>7.37% Goi 2023 (16-Apr-2023)</v>
          </cell>
          <cell r="K430" t="str">
            <v>7.37% GOI 2023 (16-Apr-2023)</v>
          </cell>
        </row>
        <row r="431">
          <cell r="B431" t="str">
            <v>INE861G08035</v>
          </cell>
          <cell r="C431" t="str">
            <v>CRPN</v>
          </cell>
          <cell r="D431" t="str">
            <v xml:space="preserve">FOOD CORPORATION OF INDIA                       </v>
          </cell>
          <cell r="E431" t="str">
            <v xml:space="preserve">9.95% FOOD CORPORATION OF INDIA (07-MAR-2022)   </v>
          </cell>
          <cell r="F431">
            <v>44627</v>
          </cell>
          <cell r="G431">
            <v>9.9499999999999993</v>
          </cell>
          <cell r="H431" t="str">
            <v>07-Mar-2022</v>
          </cell>
          <cell r="I431" t="str">
            <v>9.95% FOOD CORPORATION OF INDIA (07-Mar-2022)</v>
          </cell>
          <cell r="J431" t="str">
            <v>9.95% Food Corporation Of India (07-Mar-2022)</v>
          </cell>
          <cell r="K431" t="str">
            <v>9.95% Food Corporation Of India (07-Mar-2022)</v>
          </cell>
        </row>
        <row r="432">
          <cell r="B432" t="str">
            <v>INE756I07CD9</v>
          </cell>
          <cell r="C432" t="str">
            <v>ZERO</v>
          </cell>
          <cell r="D432" t="str">
            <v xml:space="preserve">HDB FINANCIAL SERVICES LTD                      </v>
          </cell>
          <cell r="E432" t="str">
            <v>0% HDB FINANCIAL (SERIES 2018 A/0 (ZC)/124) (29O</v>
          </cell>
          <cell r="F432">
            <v>44498</v>
          </cell>
          <cell r="G432" t="str">
            <v>0.00</v>
          </cell>
          <cell r="H432" t="str">
            <v>29-Oct-2021</v>
          </cell>
          <cell r="I432" t="str">
            <v>0.00% HDB FINANCIAL SERVICES LTD (29-Oct-2021)</v>
          </cell>
          <cell r="J432" t="str">
            <v>0.00% Hdb Financial Services Ltd (29-Oct-2021)</v>
          </cell>
          <cell r="K432" t="str">
            <v>0.00% Hdb Financial Services Ltd (29-Oct-2021) **</v>
          </cell>
        </row>
        <row r="433">
          <cell r="B433" t="str">
            <v>INE476M07BR8</v>
          </cell>
          <cell r="C433" t="str">
            <v>CRPN</v>
          </cell>
          <cell r="D433" t="str">
            <v xml:space="preserve">L&amp;T HOUSING FINANCE LTD                         </v>
          </cell>
          <cell r="E433" t="str">
            <v>9.3772% L&amp;T HSG FIN (SERIES E1 OPTION3) (11MAR20</v>
          </cell>
          <cell r="F433">
            <v>44631</v>
          </cell>
          <cell r="G433">
            <v>9.3800000000000008</v>
          </cell>
          <cell r="H433" t="str">
            <v>11-Mar-2022</v>
          </cell>
          <cell r="I433" t="str">
            <v>9.38% L&amp;T HOUSING FINANCE LTD (11-Mar-2022)</v>
          </cell>
          <cell r="J433" t="str">
            <v>9.38% L&amp;T Housing Finance Ltd (11-Mar-2022)</v>
          </cell>
          <cell r="K433" t="str">
            <v>9.38% L&amp;T Housing Finance Ltd (11-Mar-2022) **</v>
          </cell>
        </row>
        <row r="434">
          <cell r="B434" t="str">
            <v>INE261F08AI7</v>
          </cell>
          <cell r="C434" t="str">
            <v>CRPN</v>
          </cell>
          <cell r="D434" t="str">
            <v>NATIONAL BANK FOR AGRICULTURE AND RURAL DEVELOPMENT</v>
          </cell>
          <cell r="E434" t="str">
            <v xml:space="preserve">8.60% NABARD (31JAN2022)                        </v>
          </cell>
          <cell r="F434">
            <v>44592</v>
          </cell>
          <cell r="G434" t="str">
            <v>8.60</v>
          </cell>
          <cell r="H434" t="str">
            <v>31-Jan-2022</v>
          </cell>
          <cell r="I434" t="str">
            <v>8.60% NATIONAL BANK FOR AGRICULTURE AND RURAL DEVELOPMENT (31-Jan-2022)</v>
          </cell>
          <cell r="J434" t="str">
            <v>8.60% National Bank For Agriculture And Rural Development (31-Jan-2022)</v>
          </cell>
          <cell r="K434" t="str">
            <v>8.60% National Bank For Agriculture And Rural Development (31-Jan-2022) **</v>
          </cell>
        </row>
        <row r="435">
          <cell r="B435" t="str">
            <v>INE556F08JI1</v>
          </cell>
          <cell r="C435" t="str">
            <v>CRPN</v>
          </cell>
          <cell r="D435" t="str">
            <v xml:space="preserve">SMALL INDUSTRIES DEVELOPMENT BANK OF INDIA      </v>
          </cell>
          <cell r="E435" t="str">
            <v xml:space="preserve">8.81% SIDBI (25JAN2022)                         </v>
          </cell>
          <cell r="F435">
            <v>44586</v>
          </cell>
          <cell r="G435" t="str">
            <v>8.81</v>
          </cell>
          <cell r="H435" t="str">
            <v>25-Jan-2022</v>
          </cell>
          <cell r="I435" t="str">
            <v>8.81% SMALL INDUSTRIES DEVELOPMENT BANK OF INDIA (25-Jan-2022)</v>
          </cell>
          <cell r="J435" t="str">
            <v>8.81% Small Industries Development Bank Of India (25-Jan-2022)</v>
          </cell>
          <cell r="K435" t="str">
            <v>8.81% Small Industries Development Bank Of India (25-Jan-2022)</v>
          </cell>
        </row>
        <row r="436">
          <cell r="B436" t="str">
            <v>INE701Q07083</v>
          </cell>
          <cell r="C436" t="str">
            <v>ZERO</v>
          </cell>
          <cell r="D436" t="str">
            <v xml:space="preserve">ADANI INFRA INDIA LTD                           </v>
          </cell>
          <cell r="E436" t="str">
            <v xml:space="preserve">0% ADANI INFRA (27APR2019 P/C 1MAR2019)         </v>
          </cell>
          <cell r="F436">
            <v>43582</v>
          </cell>
          <cell r="G436" t="str">
            <v>0.00</v>
          </cell>
          <cell r="H436" t="str">
            <v>27-Apr-2019</v>
          </cell>
          <cell r="I436" t="str">
            <v>0.00% ADANI INFRA INDIA LTD (27-Apr-2019)</v>
          </cell>
          <cell r="J436" t="str">
            <v>0.00% Adani Infra India Ltd (27-Apr-2019)</v>
          </cell>
          <cell r="K436" t="str">
            <v>0.00% Adani Infra India Ltd (27-Apr-2019) **</v>
          </cell>
        </row>
        <row r="437">
          <cell r="B437" t="str">
            <v>INE134E08IN2</v>
          </cell>
          <cell r="C437" t="str">
            <v>CRPN</v>
          </cell>
          <cell r="D437" t="str">
            <v xml:space="preserve">POWER FINANCE CORP LTD                          </v>
          </cell>
          <cell r="E437" t="str">
            <v xml:space="preserve">7.27  PFC (22DEC2021)                           </v>
          </cell>
          <cell r="F437">
            <v>44552</v>
          </cell>
          <cell r="G437">
            <v>7.27</v>
          </cell>
          <cell r="H437" t="str">
            <v>22-Dec-2021</v>
          </cell>
          <cell r="I437" t="str">
            <v>7.27% POWER FINANCE CORP LTD (22-Dec-2021)</v>
          </cell>
          <cell r="J437" t="str">
            <v>7.27% Power Finance Corp Ltd (22-Dec-2021)</v>
          </cell>
          <cell r="K437" t="str">
            <v>7.27% Power Finance Corp Ltd (22-Dec-2021) **</v>
          </cell>
        </row>
        <row r="438">
          <cell r="B438" t="str">
            <v>INE860H07GE0</v>
          </cell>
          <cell r="C438" t="str">
            <v>ZERO</v>
          </cell>
          <cell r="D438" t="str">
            <v xml:space="preserve">ADITYA BIRLA FINANCE LTD                        </v>
          </cell>
          <cell r="E438" t="str">
            <v xml:space="preserve">0% ABFL (SERIES G5) (08APR2022)                 </v>
          </cell>
          <cell r="F438">
            <v>44659</v>
          </cell>
          <cell r="G438" t="str">
            <v>0.00</v>
          </cell>
          <cell r="H438" t="str">
            <v>08-Apr-2022</v>
          </cell>
          <cell r="I438" t="str">
            <v>0.00% ADITYA BIRLA FINANCE LTD (08-Apr-2022)</v>
          </cell>
          <cell r="J438" t="str">
            <v>0.00% Aditya Birla Finance Ltd (08-Apr-2022)</v>
          </cell>
          <cell r="K438" t="str">
            <v>0.00% Aditya Birla Finance Ltd (08-Apr-2022) **</v>
          </cell>
        </row>
        <row r="439">
          <cell r="B439" t="str">
            <v>INE115A07LM7</v>
          </cell>
          <cell r="C439" t="str">
            <v>CRPN</v>
          </cell>
          <cell r="D439" t="str">
            <v xml:space="preserve">LIC HOUSING FINANCE LTD                         </v>
          </cell>
          <cell r="E439" t="str">
            <v xml:space="preserve">7.95% LIC HOUSING FINANCE (24MAR2022)           </v>
          </cell>
          <cell r="F439">
            <v>44644</v>
          </cell>
          <cell r="G439">
            <v>7.95</v>
          </cell>
          <cell r="H439" t="str">
            <v>24-Mar-2022</v>
          </cell>
          <cell r="I439" t="str">
            <v>7.95% LIC HOUSING FINANCE LTD (24-Mar-2022)</v>
          </cell>
          <cell r="J439" t="str">
            <v>7.95% Lic Housing Finance Ltd (24-Mar-2022)</v>
          </cell>
          <cell r="K439" t="str">
            <v>7.95% Lic Housing Finance Ltd (24-Mar-2022) **</v>
          </cell>
        </row>
        <row r="440">
          <cell r="B440" t="str">
            <v>INE895D08790</v>
          </cell>
          <cell r="C440" t="str">
            <v>CRPN</v>
          </cell>
          <cell r="D440" t="str">
            <v xml:space="preserve">TATA SONS PVT LTD                               </v>
          </cell>
          <cell r="E440" t="str">
            <v xml:space="preserve">8.25% TATA SONS (23MAR2022)                     </v>
          </cell>
          <cell r="F440">
            <v>44643</v>
          </cell>
          <cell r="G440">
            <v>8.25</v>
          </cell>
          <cell r="H440" t="str">
            <v>23-Mar-2022</v>
          </cell>
          <cell r="I440" t="str">
            <v>8.25% TATA SONS PVT LTD (23-Mar-2022)</v>
          </cell>
          <cell r="J440" t="str">
            <v>8.25% Tata Sons Pvt Ltd (23-Mar-2022)</v>
          </cell>
          <cell r="K440" t="str">
            <v>8.25% Tata Sons Pvt Ltd (23-Mar-2022) **</v>
          </cell>
        </row>
        <row r="441">
          <cell r="B441" t="str">
            <v>INE01E708057</v>
          </cell>
          <cell r="C441" t="str">
            <v>CRPN</v>
          </cell>
          <cell r="D441" t="str">
            <v>ANDHRA PRADESH CAPITAL REGION DEVELOPMENT AUTHORITY</v>
          </cell>
          <cell r="E441" t="str">
            <v xml:space="preserve">10.32% APCRDA STRPP E (16AUG2028)               </v>
          </cell>
          <cell r="F441">
            <v>46981</v>
          </cell>
          <cell r="G441">
            <v>10.32</v>
          </cell>
          <cell r="H441" t="str">
            <v>16-Aug-2028</v>
          </cell>
          <cell r="I441" t="str">
            <v>10.32% ANDHRA PRADESH CAPITAL REGION DEVELOPMENT AUTHORITY (16-Aug-2028)</v>
          </cell>
          <cell r="J441" t="str">
            <v>10.32% Andhra Pradesh Capital Region Development Authority (16-Aug-2028)</v>
          </cell>
          <cell r="K441" t="str">
            <v>10.32% Andhra Pradesh Capital Region Development Authority (16-Aug-2028) **</v>
          </cell>
        </row>
        <row r="442">
          <cell r="B442" t="str">
            <v>INE01E708040</v>
          </cell>
          <cell r="C442" t="str">
            <v>CRPN</v>
          </cell>
          <cell r="D442" t="str">
            <v>ANDHRA PRADESH CAPITAL REGION DEVELOPMENT AUTHORITY</v>
          </cell>
          <cell r="E442" t="str">
            <v xml:space="preserve">10.32% APCRDA STRPP D (16AUG2027)               </v>
          </cell>
          <cell r="F442">
            <v>46615</v>
          </cell>
          <cell r="G442">
            <v>10.32</v>
          </cell>
          <cell r="H442" t="str">
            <v>16-Aug-2027</v>
          </cell>
          <cell r="I442" t="str">
            <v>10.32% ANDHRA PRADESH CAPITAL REGION DEVELOPMENT AUTHORITY (16-Aug-2027)</v>
          </cell>
          <cell r="J442" t="str">
            <v>10.32% Andhra Pradesh Capital Region Development Authority (16-Aug-2027)</v>
          </cell>
          <cell r="K442" t="str">
            <v>10.32% Andhra Pradesh Capital Region Development Authority (16-Aug-2027) **</v>
          </cell>
        </row>
        <row r="443">
          <cell r="B443" t="str">
            <v>INE721A08DC8</v>
          </cell>
          <cell r="C443" t="str">
            <v>CRPN</v>
          </cell>
          <cell r="D443" t="str">
            <v xml:space="preserve">SHRIRAM TRANSPORT FINANCE CO LTD                </v>
          </cell>
          <cell r="E443" t="str">
            <v xml:space="preserve">10.25% SHRIRAM TRANSPORT SD 26APR2024 *         </v>
          </cell>
          <cell r="F443">
            <v>45408</v>
          </cell>
          <cell r="G443">
            <v>10.25</v>
          </cell>
          <cell r="H443" t="str">
            <v>26-Apr-2024</v>
          </cell>
          <cell r="I443" t="str">
            <v>10.25% SHRIRAM TRANSPORT FINANCE CO LTD (26-Apr-2024)</v>
          </cell>
          <cell r="J443" t="str">
            <v>10.25% Shriram Transport Finance Co Ltd (26-Apr-2024)</v>
          </cell>
          <cell r="K443" t="str">
            <v>10.25% Shriram Transport Finance Co Ltd (26-Apr-2024) **</v>
          </cell>
        </row>
        <row r="444">
          <cell r="B444" t="str">
            <v>INE657N07597</v>
          </cell>
          <cell r="C444" t="str">
            <v>CFLT</v>
          </cell>
          <cell r="D444" t="str">
            <v xml:space="preserve">EDELWEISS COMMODITIES SERVICES LTD              </v>
          </cell>
          <cell r="E444" t="str">
            <v>EDELWEISS COMM (SBI 1 YR MCLR + SPREAD) 29NOV202</v>
          </cell>
          <cell r="F444">
            <v>44529</v>
          </cell>
          <cell r="G444"/>
          <cell r="H444" t="str">
            <v>29-Nov-2021</v>
          </cell>
          <cell r="I444" t="str">
            <v>% EDELWEISS COMMODITIES SERVICES LTD (29-Nov-2021)</v>
          </cell>
          <cell r="J444" t="str">
            <v>Edelweiss Commodities Services Ltd (SBI MCLR + 150 Bps) (29-Nov-2021)</v>
          </cell>
          <cell r="K444" t="str">
            <v>Edelweiss Commodities Services Ltd (SBI MCLR + 150 Bps) (29-Nov-2021) **</v>
          </cell>
        </row>
        <row r="445">
          <cell r="B445" t="str">
            <v>INE134E08GN6</v>
          </cell>
          <cell r="C445" t="str">
            <v>CRPN</v>
          </cell>
          <cell r="D445" t="str">
            <v xml:space="preserve">POWER FINANCE CORP LTD                          </v>
          </cell>
          <cell r="E445" t="str">
            <v xml:space="preserve">8.96% PFC (21OCT2019)                           </v>
          </cell>
          <cell r="F445">
            <v>43759</v>
          </cell>
          <cell r="G445">
            <v>8.9600000000000009</v>
          </cell>
          <cell r="H445" t="str">
            <v>21-Oct-2019</v>
          </cell>
          <cell r="I445" t="str">
            <v>8.96% POWER FINANCE CORP LTD (21-Oct-2019)</v>
          </cell>
          <cell r="J445" t="str">
            <v>8.96% Power Finance Corp Ltd (21-Oct-2019)</v>
          </cell>
          <cell r="K445" t="str">
            <v>8.96% Power Finance Corp Ltd (21-Oct-2019) **</v>
          </cell>
        </row>
        <row r="446">
          <cell r="B446" t="str">
            <v>INE002A08542</v>
          </cell>
          <cell r="C446" t="str">
            <v>CRPN</v>
          </cell>
          <cell r="D446" t="str">
            <v xml:space="preserve">RELIANCE INDUSTRIES LTD                         </v>
          </cell>
          <cell r="E446" t="str">
            <v xml:space="preserve">8.95% RIL (9NOV2028)                            </v>
          </cell>
          <cell r="F446">
            <v>47066</v>
          </cell>
          <cell r="G446">
            <v>8.9499999999999993</v>
          </cell>
          <cell r="H446" t="str">
            <v>09-Nov-2028</v>
          </cell>
          <cell r="I446" t="str">
            <v>8.95% RELIANCE INDUSTRIES LTD (09-Nov-2028)</v>
          </cell>
          <cell r="J446" t="str">
            <v>8.95% Reliance Industries Ltd (09-Nov-2028)</v>
          </cell>
          <cell r="K446" t="str">
            <v>8.95% Reliance Industries Ltd (09-Nov-2028)</v>
          </cell>
        </row>
        <row r="447">
          <cell r="B447" t="str">
            <v>INE002A08542</v>
          </cell>
          <cell r="C447" t="str">
            <v>CRPN</v>
          </cell>
          <cell r="D447" t="str">
            <v xml:space="preserve">RELIANCE INDUSTRIES LTD                         </v>
          </cell>
          <cell r="E447" t="str">
            <v xml:space="preserve">8.95% RIL (9NOV2028)                            </v>
          </cell>
          <cell r="F447">
            <v>47066</v>
          </cell>
          <cell r="G447">
            <v>8.9499999999999993</v>
          </cell>
          <cell r="H447" t="str">
            <v>09-Nov-2028</v>
          </cell>
          <cell r="I447" t="str">
            <v>8.95% RELIANCE INDUSTRIES LTD (09-Nov-2028)</v>
          </cell>
          <cell r="J447" t="str">
            <v>8.95% Reliance Industries Ltd (09-Nov-2028)</v>
          </cell>
          <cell r="K447" t="str">
            <v>8.95% Reliance Industries Ltd (09-Nov-2028)</v>
          </cell>
        </row>
        <row r="448">
          <cell r="B448" t="str">
            <v>INE801J08019</v>
          </cell>
          <cell r="C448" t="str">
            <v>CRPN</v>
          </cell>
          <cell r="D448" t="str">
            <v xml:space="preserve">BENNETT COLEMAN AND CO LTD                      </v>
          </cell>
          <cell r="E448" t="str">
            <v xml:space="preserve">7.48% BCCL (26APR2021)                          </v>
          </cell>
          <cell r="F448">
            <v>44312</v>
          </cell>
          <cell r="G448">
            <v>7.48</v>
          </cell>
          <cell r="H448" t="str">
            <v>26-Apr-2021</v>
          </cell>
          <cell r="I448" t="str">
            <v>7.48% BENNETT COLEMAN AND CO LTD (26-Apr-2021)</v>
          </cell>
          <cell r="J448" t="str">
            <v>7.48% Bennett Coleman And Co Ltd (26-Apr-2021)</v>
          </cell>
          <cell r="K448" t="str">
            <v>7.48% Bennett Coleman And Co Ltd (26-Apr-2021) **</v>
          </cell>
        </row>
        <row r="449">
          <cell r="B449" t="str">
            <v>INE029A07075</v>
          </cell>
          <cell r="C449" t="str">
            <v>CRPN</v>
          </cell>
          <cell r="D449" t="str">
            <v xml:space="preserve">BHARAT PETROLEUM CORP LTD                       </v>
          </cell>
          <cell r="E449" t="str">
            <v xml:space="preserve">7.35% BPCL (10MAR2022)                          </v>
          </cell>
          <cell r="F449">
            <v>44630</v>
          </cell>
          <cell r="G449">
            <v>7.35</v>
          </cell>
          <cell r="H449" t="str">
            <v>10-Mar-2022</v>
          </cell>
          <cell r="I449" t="str">
            <v>7.35% BHARAT PETROLEUM CORP LTD (10-Mar-2022)</v>
          </cell>
          <cell r="J449" t="str">
            <v>7.35% Bharat Petroleum Corp Ltd (10-Mar-2022)</v>
          </cell>
          <cell r="K449" t="str">
            <v>7.35% Bharat Petroleum Corp Ltd (10-Mar-2022) **</v>
          </cell>
        </row>
        <row r="450">
          <cell r="B450" t="str">
            <v>INE029A08040</v>
          </cell>
          <cell r="C450" t="str">
            <v>CRPN</v>
          </cell>
          <cell r="D450" t="str">
            <v xml:space="preserve">BHARAT PETROLEUM CORP LTD                       </v>
          </cell>
          <cell r="E450" t="str">
            <v xml:space="preserve">7.69% BPCL (16JAN2023)                          </v>
          </cell>
          <cell r="F450">
            <v>44942</v>
          </cell>
          <cell r="G450">
            <v>7.69</v>
          </cell>
          <cell r="H450" t="str">
            <v>16-Jan-2023</v>
          </cell>
          <cell r="I450" t="str">
            <v>7.69% BHARAT PETROLEUM CORP LTD (16-Jan-2023)</v>
          </cell>
          <cell r="J450" t="str">
            <v>7.69% Bharat Petroleum Corp Ltd (16-Jan-2023)</v>
          </cell>
          <cell r="K450" t="str">
            <v>7.69% Bharat Petroleum Corp Ltd (16-Jan-2023) **</v>
          </cell>
        </row>
        <row r="451">
          <cell r="B451" t="str">
            <v>INE115A07NM3</v>
          </cell>
          <cell r="C451" t="str">
            <v>ZERO</v>
          </cell>
          <cell r="D451" t="str">
            <v xml:space="preserve">LIC HOUSING FINANCE LTD                         </v>
          </cell>
          <cell r="E451" t="str">
            <v xml:space="preserve">0% LIC HOUSING FINANCE (25FEB2022)              </v>
          </cell>
          <cell r="F451">
            <v>44617</v>
          </cell>
          <cell r="G451" t="str">
            <v>0.00</v>
          </cell>
          <cell r="H451" t="str">
            <v>25-Feb-2022</v>
          </cell>
          <cell r="I451" t="str">
            <v>0.00% LIC HOUSING FINANCE LTD (25-Feb-2022)</v>
          </cell>
          <cell r="J451" t="str">
            <v>0.00% Lic Housing Finance Ltd (25-Feb-2022)</v>
          </cell>
          <cell r="K451" t="str">
            <v>0.00% Lic Housing Finance Ltd (25-Feb-2022)</v>
          </cell>
        </row>
        <row r="452">
          <cell r="B452" t="str">
            <v>INE261F08AS6</v>
          </cell>
          <cell r="C452" t="str">
            <v>CRPN</v>
          </cell>
          <cell r="D452" t="str">
            <v>NATIONAL BANK FOR AGRICULTURE AND RURAL DEVELOPM</v>
          </cell>
          <cell r="E452" t="str">
            <v xml:space="preserve">8.56% NABARD (GOI) (14NOV2028)                  </v>
          </cell>
          <cell r="F452">
            <v>47071</v>
          </cell>
          <cell r="G452">
            <v>8.56</v>
          </cell>
          <cell r="H452" t="str">
            <v>14-Nov-2028</v>
          </cell>
          <cell r="I452" t="str">
            <v>8.56% NATIONAL BANK FOR AGRICULTURE AND RURAL DEVELOPM (14-Nov-2028)</v>
          </cell>
          <cell r="J452" t="str">
            <v>8.56% National Bank For Agriculture And Rural Developm (14-Nov-2028)</v>
          </cell>
          <cell r="K452" t="str">
            <v>8.56% National Bank For Agriculture And Rural Developm (14-Nov-2028)</v>
          </cell>
        </row>
        <row r="453">
          <cell r="B453" t="str">
            <v>INE906B07FG1</v>
          </cell>
          <cell r="C453" t="str">
            <v>CRPN</v>
          </cell>
          <cell r="D453" t="str">
            <v xml:space="preserve">NATIONAL HIGHWAYS AUTHORITY OF INDIA            </v>
          </cell>
          <cell r="E453" t="str">
            <v xml:space="preserve">7.60% NHAI (18MAR2022)                          </v>
          </cell>
          <cell r="F453">
            <v>44638</v>
          </cell>
          <cell r="G453">
            <v>7.6</v>
          </cell>
          <cell r="H453" t="str">
            <v>18-Mar-2022</v>
          </cell>
          <cell r="I453" t="str">
            <v>7.6% NATIONAL HIGHWAYS AUTHORITY OF INDIA (18-Mar-2022)</v>
          </cell>
          <cell r="J453" t="str">
            <v>7.6% National Highways Authority Of India (18-Mar-2022)</v>
          </cell>
          <cell r="K453" t="str">
            <v>7.6% National Highways Authority Of India (18-Mar-2022) **</v>
          </cell>
        </row>
        <row r="454">
          <cell r="B454" t="str">
            <v>INE134E08GN6</v>
          </cell>
          <cell r="C454" t="str">
            <v>CRPN</v>
          </cell>
          <cell r="D454" t="str">
            <v xml:space="preserve">POWER FINANCE CORP LTD                          </v>
          </cell>
          <cell r="E454" t="str">
            <v xml:space="preserve">8.96% PFC (21OCT2019)                           </v>
          </cell>
          <cell r="F454">
            <v>43759</v>
          </cell>
          <cell r="G454">
            <v>8.9600000000000009</v>
          </cell>
          <cell r="H454" t="str">
            <v>21-Oct-2019</v>
          </cell>
          <cell r="I454" t="str">
            <v>8.96% POWER FINANCE CORP LTD (21-Oct-2019)</v>
          </cell>
          <cell r="J454" t="str">
            <v>8.96% Power Finance Corp Ltd (21-Oct-2019)</v>
          </cell>
          <cell r="K454" t="str">
            <v>8.96% Power Finance Corp Ltd (21-Oct-2019) **</v>
          </cell>
        </row>
        <row r="455">
          <cell r="B455" t="e">
            <v>#N/A</v>
          </cell>
          <cell r="C455" t="e">
            <v>#N/A</v>
          </cell>
          <cell r="D455" t="e">
            <v>#N/A</v>
          </cell>
          <cell r="E455" t="e">
            <v>#N/A</v>
          </cell>
          <cell r="F455">
            <v>47072</v>
          </cell>
          <cell r="G455">
            <v>8.5399999999999991</v>
          </cell>
          <cell r="H455" t="str">
            <v>15-Nov-2028</v>
          </cell>
          <cell r="I455" t="e">
            <v>#N/A</v>
          </cell>
          <cell r="J455" t="e">
            <v>#N/A</v>
          </cell>
          <cell r="K455" t="e">
            <v>#N/A</v>
          </cell>
        </row>
        <row r="456">
          <cell r="B456" t="str">
            <v>INE002A08542</v>
          </cell>
          <cell r="C456" t="str">
            <v>CRPN</v>
          </cell>
          <cell r="D456" t="str">
            <v xml:space="preserve">RELIANCE INDUSTRIES LTD                         </v>
          </cell>
          <cell r="E456" t="str">
            <v xml:space="preserve">8.95% RIL (9NOV2028)                            </v>
          </cell>
          <cell r="F456">
            <v>47066</v>
          </cell>
          <cell r="G456">
            <v>8.9499999999999993</v>
          </cell>
          <cell r="H456" t="str">
            <v>09-Nov-2028</v>
          </cell>
          <cell r="I456" t="str">
            <v>8.95% RELIANCE INDUSTRIES LTD (09-Nov-2028)</v>
          </cell>
          <cell r="J456" t="str">
            <v>8.95% Reliance Industries Ltd (09-Nov-2028)</v>
          </cell>
          <cell r="K456" t="str">
            <v>8.95% Reliance Industries Ltd (09-Nov-2028)</v>
          </cell>
        </row>
        <row r="457">
          <cell r="B457" t="e">
            <v>#N/A</v>
          </cell>
          <cell r="C457" t="e">
            <v>#N/A</v>
          </cell>
          <cell r="D457" t="e">
            <v>#N/A</v>
          </cell>
          <cell r="E457" t="e">
            <v>#N/A</v>
          </cell>
          <cell r="F457">
            <v>43462</v>
          </cell>
          <cell r="G457">
            <v>6.96</v>
          </cell>
          <cell r="H457" t="str">
            <v>28-Dec-2018</v>
          </cell>
          <cell r="I457" t="e">
            <v>#N/A</v>
          </cell>
          <cell r="J457" t="e">
            <v>#N/A</v>
          </cell>
          <cell r="K457" t="e">
            <v>#N/A</v>
          </cell>
        </row>
        <row r="458">
          <cell r="B458" t="str">
            <v>INE01E708032</v>
          </cell>
          <cell r="C458" t="str">
            <v>CRPN</v>
          </cell>
          <cell r="D458" t="str">
            <v>ANDHRA PRADESH CAPITAL REGION DEVELOPMENT AUTHORITY</v>
          </cell>
          <cell r="E458" t="str">
            <v xml:space="preserve">10.32% APCRDA STRPP C (16AUG2026)               </v>
          </cell>
          <cell r="F458">
            <v>46250</v>
          </cell>
          <cell r="G458">
            <v>10.32</v>
          </cell>
          <cell r="H458" t="str">
            <v>16-Aug-2026</v>
          </cell>
          <cell r="I458" t="str">
            <v>10.32% ANDHRA PRADESH CAPITAL REGION DEVELOPMENT AUTHORITY (16-Aug-2026)</v>
          </cell>
          <cell r="J458" t="str">
            <v>10.32% Andhra Pradesh Capital Region Development Authority (16-Aug-2026)</v>
          </cell>
          <cell r="K458" t="str">
            <v>10.32% Andhra Pradesh Capital Region Development Authority (16-Aug-2026) **</v>
          </cell>
        </row>
        <row r="459">
          <cell r="B459" t="str">
            <v>INE01E708016</v>
          </cell>
          <cell r="C459" t="str">
            <v>CRPN</v>
          </cell>
          <cell r="D459" t="str">
            <v>ANDHRA PRADESH CAPITAL REGION DEVELOPMENT AUTHORITY</v>
          </cell>
          <cell r="E459" t="str">
            <v xml:space="preserve">10.32% APCRDA STRPP A (16AUG2024)               </v>
          </cell>
          <cell r="F459">
            <v>45520</v>
          </cell>
          <cell r="G459">
            <v>10.32</v>
          </cell>
          <cell r="H459" t="str">
            <v>16-Aug-2024</v>
          </cell>
          <cell r="I459" t="str">
            <v>10.32% ANDHRA PRADESH CAPITAL REGION DEVELOPMENT AUTHORITY (16-Aug-2024)</v>
          </cell>
          <cell r="J459" t="str">
            <v>10.32% Andhra Pradesh Capital Region Development Authority (16-Aug-2024)</v>
          </cell>
          <cell r="K459" t="str">
            <v>10.32% Andhra Pradesh Capital Region Development Authority (16-Aug-2024) **</v>
          </cell>
        </row>
        <row r="460">
          <cell r="B460" t="str">
            <v>INE01E708024</v>
          </cell>
          <cell r="C460" t="str">
            <v>CRPN</v>
          </cell>
          <cell r="D460" t="str">
            <v>ANDHRA PRADESH CAPITAL REGION DEVELOPMENT AUTHORITY</v>
          </cell>
          <cell r="E460" t="str">
            <v xml:space="preserve">10.32% APCRDA STRPP B (16AUG2025)               </v>
          </cell>
          <cell r="F460">
            <v>45885</v>
          </cell>
          <cell r="G460">
            <v>10.32</v>
          </cell>
          <cell r="H460" t="str">
            <v>16-Aug-2025</v>
          </cell>
          <cell r="I460" t="str">
            <v>10.32% ANDHRA PRADESH CAPITAL REGION DEVELOPMENT AUTHORITY (16-Aug-2025)</v>
          </cell>
          <cell r="J460" t="str">
            <v>10.32% Andhra Pradesh Capital Region Development Authority (16-Aug-2025)</v>
          </cell>
          <cell r="K460" t="str">
            <v>10.32% Andhra Pradesh Capital Region Development Authority (16-Aug-2025) **</v>
          </cell>
        </row>
        <row r="461">
          <cell r="B461" t="str">
            <v>INE157D08043</v>
          </cell>
          <cell r="C461" t="str">
            <v>CFLT</v>
          </cell>
          <cell r="D461" t="str">
            <v xml:space="preserve">CLIX CAPITAL SERVICES PVT LTD                   </v>
          </cell>
          <cell r="E461" t="str">
            <v>11.50% CLIX CAPITAL SERIES D 12NOV2021 (P/C 12AU</v>
          </cell>
          <cell r="F461">
            <v>44512</v>
          </cell>
          <cell r="G461" t="str">
            <v>11.50</v>
          </cell>
          <cell r="H461" t="str">
            <v>12-Nov-2021</v>
          </cell>
          <cell r="I461" t="str">
            <v>11.50% CLIX CAPITAL SERVICES PVT LTD (12-Nov-2021)</v>
          </cell>
          <cell r="J461" t="str">
            <v>11.50% Clix Capital Services Pvt Ltd (12-Nov-2021)</v>
          </cell>
          <cell r="K461" t="str">
            <v>11.50% Clix Capital Services Pvt Ltd (12-Nov-2021) **</v>
          </cell>
        </row>
        <row r="462">
          <cell r="B462" t="str">
            <v>INE140A07401</v>
          </cell>
          <cell r="C462" t="str">
            <v>CFLT</v>
          </cell>
          <cell r="D462" t="str">
            <v xml:space="preserve">PIRAMAL ENTERPRISES LTD                         </v>
          </cell>
          <cell r="E462" t="str">
            <v>9.00% PEL 15MAY2020 (P/C 16DEC2018 16MAR2019 16J</v>
          </cell>
          <cell r="F462">
            <v>43966</v>
          </cell>
          <cell r="G462" t="str">
            <v>9.00</v>
          </cell>
          <cell r="H462" t="str">
            <v>15-May-2020</v>
          </cell>
          <cell r="I462" t="str">
            <v>9.00% PIRAMAL ENTERPRISES LTD (15-May-2020)</v>
          </cell>
          <cell r="J462" t="str">
            <v>9.00% Piramal Enterprises Ltd (15-May-2020)</v>
          </cell>
          <cell r="K462" t="str">
            <v>9.00% Piramal Enterprises Ltd (15-May-2020) **</v>
          </cell>
        </row>
        <row r="463">
          <cell r="B463" t="str">
            <v>INE721A08DC8</v>
          </cell>
          <cell r="C463" t="str">
            <v>CRPN</v>
          </cell>
          <cell r="D463" t="str">
            <v xml:space="preserve">SHRIRAM TRANSPORT FINANCE CO LTD                </v>
          </cell>
          <cell r="E463" t="str">
            <v xml:space="preserve">10.25% SHRIRAM TRANSPORT SD 26APR2024 *         </v>
          </cell>
          <cell r="F463">
            <v>45408</v>
          </cell>
          <cell r="G463">
            <v>10.25</v>
          </cell>
          <cell r="H463" t="str">
            <v>26-Apr-2024</v>
          </cell>
          <cell r="I463" t="str">
            <v>10.25% SHRIRAM TRANSPORT FINANCE CO LTD (26-Apr-2024)</v>
          </cell>
          <cell r="J463" t="str">
            <v>10.25% Shriram Transport Finance Co Ltd (26-Apr-2024)</v>
          </cell>
          <cell r="K463" t="str">
            <v>10.25% Shriram Transport Finance Co Ltd (26-Apr-2024) **</v>
          </cell>
        </row>
        <row r="464">
          <cell r="B464" t="str">
            <v>INE459T07082</v>
          </cell>
          <cell r="C464" t="str">
            <v>CRPN</v>
          </cell>
          <cell r="D464" t="str">
            <v xml:space="preserve">VASTU HOUSING FINANCE CORP LTD                  </v>
          </cell>
          <cell r="E464" t="str">
            <v>10.40% VASTU HOUSING 27NOV2025 (P/C 27NOV2021 27</v>
          </cell>
          <cell r="F464">
            <v>45988</v>
          </cell>
          <cell r="G464">
            <v>10.4</v>
          </cell>
          <cell r="H464" t="str">
            <v>27-Nov-2025</v>
          </cell>
          <cell r="I464" t="str">
            <v>10.4% VASTU HOUSING FINANCE CORP LTD (27-Nov-2025)</v>
          </cell>
          <cell r="J464" t="str">
            <v>10.4% Vastu Housing Finance Corp Ltd (27-Nov-2025)</v>
          </cell>
          <cell r="K464" t="str">
            <v>10.4% Vastu Housing Finance Corp Ltd (27-Nov-2025) **</v>
          </cell>
        </row>
        <row r="465">
          <cell r="B465" t="str">
            <v>INE157D08043</v>
          </cell>
          <cell r="C465" t="str">
            <v>CFLT</v>
          </cell>
          <cell r="D465" t="str">
            <v xml:space="preserve">CLIX CAPITAL SERVICES PVT LTD                   </v>
          </cell>
          <cell r="E465" t="str">
            <v>11.50% CLIX CAPITAL SERIES D 12NOV2021 (P/C 12AU</v>
          </cell>
          <cell r="F465">
            <v>44512</v>
          </cell>
          <cell r="G465" t="str">
            <v>11.50</v>
          </cell>
          <cell r="H465" t="str">
            <v>12-Nov-2021</v>
          </cell>
          <cell r="I465" t="str">
            <v>11.50% CLIX CAPITAL SERVICES PVT LTD (12-Nov-2021)</v>
          </cell>
          <cell r="J465" t="str">
            <v>11.50% Clix Capital Services Pvt Ltd (12-Nov-2021)</v>
          </cell>
          <cell r="K465" t="str">
            <v>11.50% Clix Capital Services Pvt Ltd (12-Nov-2021) **</v>
          </cell>
        </row>
        <row r="466">
          <cell r="B466" t="str">
            <v>INE157D08050</v>
          </cell>
          <cell r="C466" t="str">
            <v>CFLT</v>
          </cell>
          <cell r="D466" t="str">
            <v xml:space="preserve">CLIX CAPITAL SERVICES PVT LTD                   </v>
          </cell>
          <cell r="E466" t="str">
            <v>11.50% CLIX CAPITAL SERIES A 06MAY2021 (P/C 06MA</v>
          </cell>
          <cell r="F466">
            <v>44322</v>
          </cell>
          <cell r="G466" t="str">
            <v>11.50</v>
          </cell>
          <cell r="H466" t="str">
            <v>06-May-2021</v>
          </cell>
          <cell r="I466" t="str">
            <v>11.50% CLIX CAPITAL SERVICES PVT LTD (06-May-2021)</v>
          </cell>
          <cell r="J466" t="str">
            <v>11.50% Clix Capital Services Pvt Ltd (06-May-2021)</v>
          </cell>
          <cell r="K466" t="str">
            <v>11.50% Clix Capital Services Pvt Ltd (06-May-2021) **</v>
          </cell>
        </row>
        <row r="467">
          <cell r="B467" t="str">
            <v>INE157D08068</v>
          </cell>
          <cell r="C467" t="str">
            <v>CFLT</v>
          </cell>
          <cell r="D467" t="str">
            <v xml:space="preserve">CLIX CAPITAL SERVICES PVT LTD                   </v>
          </cell>
          <cell r="E467" t="str">
            <v>11.50% CLIX CAPITAL SERIES B 06JUL2021 (P/C 06MA</v>
          </cell>
          <cell r="F467">
            <v>44383</v>
          </cell>
          <cell r="G467" t="str">
            <v>11.50</v>
          </cell>
          <cell r="H467" t="str">
            <v>06-Jul-2021</v>
          </cell>
          <cell r="I467" t="str">
            <v>11.50% CLIX CAPITAL SERVICES PVT LTD (06-Jul-2021)</v>
          </cell>
          <cell r="J467" t="str">
            <v>11.50% Clix Capital Services Pvt Ltd (06-Jul-2021)</v>
          </cell>
          <cell r="K467" t="str">
            <v>11.50% Clix Capital Services Pvt Ltd (06-Jul-2021) **</v>
          </cell>
        </row>
        <row r="468">
          <cell r="B468" t="str">
            <v>INE157D08035</v>
          </cell>
          <cell r="C468" t="str">
            <v>CFLT</v>
          </cell>
          <cell r="D468" t="str">
            <v xml:space="preserve">CLIX CAPITAL SERVICES PVT LTD                   </v>
          </cell>
          <cell r="E468" t="str">
            <v>11.50% CLIX CAPITAL SERIES C 06SEP2021 (P/C 06MA</v>
          </cell>
          <cell r="F468">
            <v>44445</v>
          </cell>
          <cell r="G468" t="str">
            <v>11.50</v>
          </cell>
          <cell r="H468" t="str">
            <v>06-Sep-2021</v>
          </cell>
          <cell r="I468" t="str">
            <v>11.50% CLIX CAPITAL SERVICES PVT LTD (06-Sep-2021)</v>
          </cell>
          <cell r="J468" t="str">
            <v>11.50% Clix Capital Services Pvt Ltd (06-Sep-2021)</v>
          </cell>
          <cell r="K468" t="str">
            <v>11.50% Clix Capital Services Pvt Ltd (06-Sep-2021) **</v>
          </cell>
        </row>
        <row r="469">
          <cell r="B469" t="str">
            <v>INE587B08037</v>
          </cell>
          <cell r="C469" t="str">
            <v>CFLT</v>
          </cell>
          <cell r="D469" t="str">
            <v xml:space="preserve">CLIX FINANCE INDIA PRIVATE LIMITED              </v>
          </cell>
          <cell r="E469" t="str">
            <v>11.50% CLIX FINANCE 06JAN2022 (P/C 06MAY2019 06N</v>
          </cell>
          <cell r="F469">
            <v>44567</v>
          </cell>
          <cell r="G469" t="str">
            <v>11.50</v>
          </cell>
          <cell r="H469" t="str">
            <v>06-Jan-2022</v>
          </cell>
          <cell r="I469" t="str">
            <v>11.50% CLIX FINANCE INDIA PRIVATE LIMITED (06-Jan-2022)</v>
          </cell>
          <cell r="J469" t="str">
            <v>11.50% Clix Finance India Private Limited (06-Jan-2022)</v>
          </cell>
          <cell r="K469" t="str">
            <v>11.50% Clix Finance India Private Limited (06-Jan-2022) **</v>
          </cell>
        </row>
        <row r="470">
          <cell r="B470" t="str">
            <v>INE657N07597</v>
          </cell>
          <cell r="C470" t="str">
            <v>CFLT</v>
          </cell>
          <cell r="D470" t="str">
            <v xml:space="preserve">EDELWEISS COMMODITIES SERVICES LTD              </v>
          </cell>
          <cell r="E470" t="str">
            <v>EDELWEISS COMM (SBI 1 YR MCLR + SPREAD) 29NOV202</v>
          </cell>
          <cell r="F470">
            <v>44529</v>
          </cell>
          <cell r="G470"/>
          <cell r="H470" t="str">
            <v>29-Nov-2021</v>
          </cell>
          <cell r="I470" t="str">
            <v>% EDELWEISS COMMODITIES SERVICES LTD (29-Nov-2021)</v>
          </cell>
          <cell r="J470" t="str">
            <v>Edelweiss Commodities Services Ltd (SBI MCLR + 150 Bps) (29-Nov-2021)</v>
          </cell>
          <cell r="K470" t="str">
            <v>Edelweiss Commodities Services Ltd (SBI MCLR + 150 Bps) (29-Nov-2021) **</v>
          </cell>
        </row>
        <row r="471">
          <cell r="B471" t="str">
            <v>INE896L07660</v>
          </cell>
          <cell r="C471" t="str">
            <v>CFLT</v>
          </cell>
          <cell r="D471" t="str">
            <v xml:space="preserve">INDOSTAR CAPITAL FINANCE LTD                    </v>
          </cell>
          <cell r="E471" t="str">
            <v>INDOSTAR CAPITAL SR XXXI (SBI MCLR+SPREAD) QTRLY</v>
          </cell>
          <cell r="F471">
            <v>44502</v>
          </cell>
          <cell r="G471"/>
          <cell r="H471" t="str">
            <v>02-Nov-2021</v>
          </cell>
          <cell r="I471" t="str">
            <v>% INDOSTAR CAPITAL FINANCE LTD (02-Nov-2021)</v>
          </cell>
          <cell r="J471" t="str">
            <v>Indostar Capital Finance Ltd (SBI MCLR + 225 Bps) (02-Nov-2021)</v>
          </cell>
          <cell r="K471" t="str">
            <v>Indostar Capital Finance Ltd (SBI MCLR + 225 Bps) (02-Nov-2021) **</v>
          </cell>
        </row>
        <row r="472">
          <cell r="B472" t="str">
            <v>INE01E708057</v>
          </cell>
          <cell r="C472" t="str">
            <v>CRPN</v>
          </cell>
          <cell r="D472" t="str">
            <v>ANDHRA PRADESH CAPITAL REGION DEVELOPMENT AUTHORITY</v>
          </cell>
          <cell r="E472" t="str">
            <v xml:space="preserve">10.32% APCRDA STRPP E (16AUG2028)               </v>
          </cell>
          <cell r="F472">
            <v>46981</v>
          </cell>
          <cell r="G472">
            <v>10.32</v>
          </cell>
          <cell r="H472" t="str">
            <v>16-Aug-2028</v>
          </cell>
          <cell r="I472" t="str">
            <v>10.32% ANDHRA PRADESH CAPITAL REGION DEVELOPMENT AUTHORITY (16-Aug-2028)</v>
          </cell>
          <cell r="J472" t="str">
            <v>10.32% Andhra Pradesh Capital Region Development Authority (16-Aug-2028)</v>
          </cell>
          <cell r="K472" t="str">
            <v>10.32% Andhra Pradesh Capital Region Development Authority (16-Aug-2028) **</v>
          </cell>
        </row>
        <row r="473">
          <cell r="B473" t="str">
            <v>INE721A08DC8</v>
          </cell>
          <cell r="C473" t="str">
            <v>CRPN</v>
          </cell>
          <cell r="D473" t="str">
            <v xml:space="preserve">SHRIRAM TRANSPORT FINANCE CO LTD                </v>
          </cell>
          <cell r="E473" t="str">
            <v xml:space="preserve">10.25% SHRIRAM TRANSPORT SD 26APR2024 *         </v>
          </cell>
          <cell r="F473">
            <v>45408</v>
          </cell>
          <cell r="G473">
            <v>10.25</v>
          </cell>
          <cell r="H473" t="str">
            <v>26-Apr-2024</v>
          </cell>
          <cell r="I473" t="str">
            <v>10.25% SHRIRAM TRANSPORT FINANCE CO LTD (26-Apr-2024)</v>
          </cell>
          <cell r="J473" t="str">
            <v>10.25% Shriram Transport Finance Co Ltd (26-Apr-2024)</v>
          </cell>
          <cell r="K473" t="str">
            <v>10.25% Shriram Transport Finance Co Ltd (26-Apr-2024) **</v>
          </cell>
        </row>
        <row r="474">
          <cell r="B474" t="str">
            <v>INE01E708040</v>
          </cell>
          <cell r="C474" t="str">
            <v>CRPN</v>
          </cell>
          <cell r="D474" t="str">
            <v>ANDHRA PRADESH CAPITAL REGION DEVELOPMENT AUTHORITY</v>
          </cell>
          <cell r="E474" t="str">
            <v xml:space="preserve">10.32% APCRDA STRPP D (16AUG2027)               </v>
          </cell>
          <cell r="F474">
            <v>46615</v>
          </cell>
          <cell r="G474">
            <v>10.32</v>
          </cell>
          <cell r="H474" t="str">
            <v>16-Aug-2027</v>
          </cell>
          <cell r="I474" t="str">
            <v>10.32% ANDHRA PRADESH CAPITAL REGION DEVELOPMENT AUTHORITY (16-Aug-2027)</v>
          </cell>
          <cell r="J474" t="str">
            <v>10.32% Andhra Pradesh Capital Region Development Authority (16-Aug-2027)</v>
          </cell>
          <cell r="K474" t="str">
            <v>10.32% Andhra Pradesh Capital Region Development Authority (16-Aug-2027) **</v>
          </cell>
        </row>
        <row r="475">
          <cell r="B475" t="str">
            <v>INE01E708032</v>
          </cell>
          <cell r="C475" t="str">
            <v>CRPN</v>
          </cell>
          <cell r="D475" t="str">
            <v>ANDHRA PRADESH CAPITAL REGION DEVELOPMENT AUTHORITY</v>
          </cell>
          <cell r="E475" t="str">
            <v xml:space="preserve">10.32% APCRDA STRPP C (16AUG2026)               </v>
          </cell>
          <cell r="F475">
            <v>46250</v>
          </cell>
          <cell r="G475">
            <v>10.32</v>
          </cell>
          <cell r="H475" t="str">
            <v>16-Aug-2026</v>
          </cell>
          <cell r="I475" t="str">
            <v>10.32% ANDHRA PRADESH CAPITAL REGION DEVELOPMENT AUTHORITY (16-Aug-2026)</v>
          </cell>
          <cell r="J475" t="str">
            <v>10.32% Andhra Pradesh Capital Region Development Authority (16-Aug-2026)</v>
          </cell>
          <cell r="K475" t="str">
            <v>10.32% Andhra Pradesh Capital Region Development Authority (16-Aug-2026) **</v>
          </cell>
        </row>
        <row r="476">
          <cell r="B476" t="str">
            <v>INE140A07401</v>
          </cell>
          <cell r="C476" t="str">
            <v>CFLT</v>
          </cell>
          <cell r="D476" t="str">
            <v xml:space="preserve">PIRAMAL ENTERPRISES LTD                         </v>
          </cell>
          <cell r="E476" t="str">
            <v>9.00% PEL 15MAY2020 (P/C 16DEC2018 16MAR2019 16J</v>
          </cell>
          <cell r="F476">
            <v>43966</v>
          </cell>
          <cell r="G476" t="str">
            <v>9.00</v>
          </cell>
          <cell r="H476" t="str">
            <v>15-May-2020</v>
          </cell>
          <cell r="I476" t="str">
            <v>9.00% PIRAMAL ENTERPRISES LTD (15-May-2020)</v>
          </cell>
          <cell r="J476" t="str">
            <v>9.00% Piramal Enterprises Ltd (15-May-2020)</v>
          </cell>
          <cell r="K476" t="str">
            <v>9.00% Piramal Enterprises Ltd (15-May-2020) **</v>
          </cell>
        </row>
        <row r="477">
          <cell r="B477" t="str">
            <v>INE721A08DC8</v>
          </cell>
          <cell r="C477" t="str">
            <v>CRPN</v>
          </cell>
          <cell r="D477" t="str">
            <v xml:space="preserve">SHRIRAM TRANSPORT FINANCE CO LTD                </v>
          </cell>
          <cell r="E477" t="str">
            <v xml:space="preserve">10.25% SHRIRAM TRANSPORT SD 26APR2024 *         </v>
          </cell>
          <cell r="F477">
            <v>45408</v>
          </cell>
          <cell r="G477">
            <v>10.25</v>
          </cell>
          <cell r="H477" t="str">
            <v>26-Apr-2024</v>
          </cell>
          <cell r="I477" t="str">
            <v>10.25% SHRIRAM TRANSPORT FINANCE CO LTD (26-Apr-2024)</v>
          </cell>
          <cell r="J477" t="str">
            <v>10.25% Shriram Transport Finance Co Ltd (26-Apr-2024)</v>
          </cell>
          <cell r="K477" t="str">
            <v>10.25% Shriram Transport Finance Co Ltd (26-Apr-2024) **</v>
          </cell>
        </row>
        <row r="478">
          <cell r="B478" t="str">
            <v>INE261F08AS6</v>
          </cell>
          <cell r="C478" t="str">
            <v>CRPN</v>
          </cell>
          <cell r="D478" t="str">
            <v>NATIONAL BANK FOR AGRICULTURE AND RURAL DEVELOPM</v>
          </cell>
          <cell r="E478" t="str">
            <v xml:space="preserve">8.56% NABARD (GOI) (14NOV2028)                  </v>
          </cell>
          <cell r="F478">
            <v>47071</v>
          </cell>
          <cell r="G478">
            <v>8.56</v>
          </cell>
          <cell r="H478" t="str">
            <v>14-Nov-2028</v>
          </cell>
          <cell r="I478" t="str">
            <v>8.56% NATIONAL BANK FOR AGRICULTURE AND RURAL DEVELOPM (14-Nov-2028)</v>
          </cell>
          <cell r="J478" t="str">
            <v>8.56% National Bank For Agriculture And Rural Developm (14-Nov-2028)</v>
          </cell>
          <cell r="K478" t="str">
            <v>8.56% National Bank For Agriculture And Rural Developm (14-Nov-2028)</v>
          </cell>
        </row>
        <row r="479">
          <cell r="B479" t="str">
            <v>INE535H07AQ5</v>
          </cell>
          <cell r="C479" t="str">
            <v>ZERO</v>
          </cell>
          <cell r="D479" t="str">
            <v xml:space="preserve">FULLERTON INDIA CREDIT CO LTD                   </v>
          </cell>
          <cell r="E479" t="str">
            <v xml:space="preserve">0% FULLERTON INDIA (19APR2022)                  </v>
          </cell>
          <cell r="F479">
            <v>44670</v>
          </cell>
          <cell r="G479" t="str">
            <v>0.00</v>
          </cell>
          <cell r="H479" t="str">
            <v>19-Apr-2022</v>
          </cell>
          <cell r="I479" t="str">
            <v>0.00% FULLERTON INDIA CREDIT CO LTD (19-Apr-2022)</v>
          </cell>
          <cell r="J479" t="str">
            <v>0.00% Fullerton India Credit Co Ltd (19-Apr-2022)</v>
          </cell>
          <cell r="K479" t="str">
            <v>0.00% Fullerton India Credit Co Ltd (19-Apr-2022) **</v>
          </cell>
        </row>
        <row r="480">
          <cell r="B480" t="str">
            <v>INE580B07463</v>
          </cell>
          <cell r="C480" t="str">
            <v>CRPN</v>
          </cell>
          <cell r="D480" t="str">
            <v xml:space="preserve">GRUH FINANCE LTD                                </v>
          </cell>
          <cell r="E480" t="str">
            <v xml:space="preserve">9.35% GRUH FINANCE (06APR2022)                  </v>
          </cell>
          <cell r="F480">
            <v>44657</v>
          </cell>
          <cell r="G480">
            <v>9.35</v>
          </cell>
          <cell r="H480" t="str">
            <v>06-Apr-2022</v>
          </cell>
          <cell r="I480" t="str">
            <v>9.35% GRUH FINANCE LTD (06-Apr-2022)</v>
          </cell>
          <cell r="J480" t="str">
            <v>9.35% Gruh Finance Ltd (06-Apr-2022)</v>
          </cell>
          <cell r="K480" t="str">
            <v>9.35% Gruh Finance Ltd (06-Apr-2022) **</v>
          </cell>
        </row>
        <row r="481">
          <cell r="B481" t="str">
            <v>INE029A07075</v>
          </cell>
          <cell r="C481" t="str">
            <v>CRPN</v>
          </cell>
          <cell r="D481" t="str">
            <v xml:space="preserve">BHARAT PETROLEUM CORP LTD                       </v>
          </cell>
          <cell r="E481" t="str">
            <v xml:space="preserve">7.35% BPCL (10MAR2022)                          </v>
          </cell>
          <cell r="F481">
            <v>44630</v>
          </cell>
          <cell r="G481">
            <v>7.35</v>
          </cell>
          <cell r="H481" t="str">
            <v>10-Mar-2022</v>
          </cell>
          <cell r="I481" t="str">
            <v>7.35% BHARAT PETROLEUM CORP LTD (10-Mar-2022)</v>
          </cell>
          <cell r="J481" t="str">
            <v>7.35% Bharat Petroleum Corp Ltd (10-Mar-2022)</v>
          </cell>
          <cell r="K481" t="str">
            <v>7.35% Bharat Petroleum Corp Ltd (10-Mar-2022) **</v>
          </cell>
        </row>
        <row r="482">
          <cell r="B482" t="str">
            <v>INE115A07NM3</v>
          </cell>
          <cell r="C482" t="str">
            <v>ZERO</v>
          </cell>
          <cell r="D482" t="str">
            <v xml:space="preserve">LIC HOUSING FINANCE LTD                         </v>
          </cell>
          <cell r="E482" t="str">
            <v xml:space="preserve">0% LIC HOUSING FINANCE (25FEB2022)              </v>
          </cell>
          <cell r="F482">
            <v>44617</v>
          </cell>
          <cell r="G482" t="str">
            <v>0.00</v>
          </cell>
          <cell r="H482" t="str">
            <v>25-Feb-2022</v>
          </cell>
          <cell r="I482" t="str">
            <v>0.00% LIC HOUSING FINANCE LTD (25-Feb-2022)</v>
          </cell>
          <cell r="J482" t="str">
            <v>0.00% Lic Housing Finance Ltd (25-Feb-2022)</v>
          </cell>
          <cell r="K482" t="str">
            <v>0.00% Lic Housing Finance Ltd (25-Feb-2022)</v>
          </cell>
        </row>
        <row r="483">
          <cell r="B483" t="str">
            <v>INE906B07FG1</v>
          </cell>
          <cell r="C483" t="str">
            <v>CRPN</v>
          </cell>
          <cell r="D483" t="str">
            <v xml:space="preserve">NATIONAL HIGHWAYS AUTHORITY OF INDIA            </v>
          </cell>
          <cell r="E483" t="str">
            <v xml:space="preserve">7.60% NHAI (18MAR2022)                          </v>
          </cell>
          <cell r="F483">
            <v>44638</v>
          </cell>
          <cell r="G483">
            <v>7.6</v>
          </cell>
          <cell r="H483" t="str">
            <v>18-Mar-2022</v>
          </cell>
          <cell r="I483" t="str">
            <v>7.6% NATIONAL HIGHWAYS AUTHORITY OF INDIA (18-Mar-2022)</v>
          </cell>
          <cell r="J483" t="str">
            <v>7.6% National Highways Authority Of India (18-Mar-2022)</v>
          </cell>
          <cell r="K483" t="str">
            <v>7.6% National Highways Authority Of India (18-Mar-2022) **</v>
          </cell>
        </row>
        <row r="484">
          <cell r="B484" t="str">
            <v>INE657N07605</v>
          </cell>
          <cell r="C484" t="str">
            <v>CFLT</v>
          </cell>
          <cell r="D484" t="str">
            <v xml:space="preserve">EDELWEISS COMMODITIES SERVICES LTD              </v>
          </cell>
          <cell r="E484" t="str">
            <v>EDELWEISS COMM (SBI 1 YR MCLR + SPREAD) SERIES 2</v>
          </cell>
          <cell r="F484">
            <v>44529</v>
          </cell>
          <cell r="H484" t="str">
            <v>29-Nov-2021</v>
          </cell>
          <cell r="I484" t="str">
            <v>% EDELWEISS COMMODITIES SERVICES LTD (29-Nov-2021)</v>
          </cell>
          <cell r="J484" t="str">
            <v>Edelweiss Commodities Services Ltd (SBI MCLR + 150 Bps) (29-Nov-2021) - Series II</v>
          </cell>
          <cell r="K484" t="str">
            <v>Edelweiss Commodities Services Ltd (SBI MCLR + 150 Bps) (29-Nov-2021) - Series II **</v>
          </cell>
        </row>
        <row r="485">
          <cell r="B485" t="str">
            <v>INE140A07435</v>
          </cell>
          <cell r="C485" t="str">
            <v>CFLT</v>
          </cell>
          <cell r="D485" t="str">
            <v xml:space="preserve">PIRAMAL ENTERPRISES LTD                         </v>
          </cell>
          <cell r="E485" t="str">
            <v>9.00% PEL 29MAY2020 (P/C 16DEC2018 16MAR2019 16J</v>
          </cell>
          <cell r="F485">
            <v>43980</v>
          </cell>
          <cell r="G485" t="str">
            <v>9.00</v>
          </cell>
          <cell r="H485" t="str">
            <v>29-May-2020</v>
          </cell>
          <cell r="I485" t="str">
            <v>9.00% PIRAMAL ENTERPRISES LTD (29-May-2020)</v>
          </cell>
          <cell r="J485" t="str">
            <v>9.00% Piramal Enterprises Ltd (29-May-2020)</v>
          </cell>
          <cell r="K485" t="str">
            <v>9.00% Piramal Enterprises Ltd (29-May-2020) **</v>
          </cell>
        </row>
        <row r="486">
          <cell r="B486" t="str">
            <v>INE694L07099</v>
          </cell>
          <cell r="C486" t="str">
            <v>CRPN</v>
          </cell>
          <cell r="D486" t="str">
            <v xml:space="preserve">TALWANDI SABO POWER LTD                         </v>
          </cell>
          <cell r="E486" t="str">
            <v xml:space="preserve">7.75% TALWANDI SABO (20SEP2019)                 </v>
          </cell>
          <cell r="F486">
            <v>43728</v>
          </cell>
          <cell r="G486">
            <v>7.75</v>
          </cell>
          <cell r="H486" t="str">
            <v>20-Sep-2019</v>
          </cell>
          <cell r="I486" t="str">
            <v>7.75% TALWANDI SABO POWER LTD (20-Sep-2019)</v>
          </cell>
          <cell r="J486" t="str">
            <v>7.75% Talwandi Sabo Power Ltd (20-Sep-2019)</v>
          </cell>
          <cell r="K486" t="str">
            <v>7.75% Talwandi Sabo Power Ltd (20-Sep-2019) **</v>
          </cell>
        </row>
        <row r="487">
          <cell r="B487" t="str">
            <v>INE582L07104</v>
          </cell>
          <cell r="C487" t="str">
            <v>CRPN</v>
          </cell>
          <cell r="D487" t="str">
            <v xml:space="preserve">TATA HOUSING DEVELOPMENT CO LTD                 </v>
          </cell>
          <cell r="E487" t="str">
            <v xml:space="preserve">8.25% TATA HOUSING DEV (27FEB2020)              </v>
          </cell>
          <cell r="F487">
            <v>43888</v>
          </cell>
          <cell r="G487">
            <v>8.25</v>
          </cell>
          <cell r="H487" t="str">
            <v>27-Feb-2020</v>
          </cell>
          <cell r="I487" t="str">
            <v>8.25% TATA HOUSING DEVELOPMENT CO LTD (27-Feb-2020)</v>
          </cell>
          <cell r="J487" t="str">
            <v>8.25% Tata Housing Development Co Ltd (27-Feb-2020)</v>
          </cell>
          <cell r="K487" t="str">
            <v>8.25% Tata Housing Development Co Ltd (27-Feb-2020) **</v>
          </cell>
        </row>
        <row r="488">
          <cell r="B488" t="str">
            <v>INE476S08037</v>
          </cell>
          <cell r="C488" t="str">
            <v>CFLT</v>
          </cell>
          <cell r="D488" t="str">
            <v xml:space="preserve">GREENKO CLEAN ENERGY PROJECTS PRIVATE LIMITED   </v>
          </cell>
          <cell r="E488" t="str">
            <v>10.75% SEMI GREENKO CLEAN (04DEC2020 P/C 04DEC20</v>
          </cell>
          <cell r="F488">
            <v>44169</v>
          </cell>
          <cell r="G488">
            <v>10.75</v>
          </cell>
          <cell r="H488" t="str">
            <v>04-Dec-2020</v>
          </cell>
          <cell r="I488" t="str">
            <v>10.75% GREENKO CLEAN ENERGY PROJECTS PRIVATE LIMITED (04-Dec-2020)</v>
          </cell>
          <cell r="J488" t="str">
            <v>10.75% Greenko Clean Energy Projects Private Limited (04-Dec-2020)</v>
          </cell>
          <cell r="K488" t="str">
            <v>10.75% Greenko Clean Energy Projects Private Limited (04-Dec-2020) **</v>
          </cell>
        </row>
        <row r="489">
          <cell r="B489" t="str">
            <v>INE306N07KG9</v>
          </cell>
          <cell r="C489" t="str">
            <v>CRPN</v>
          </cell>
          <cell r="D489" t="str">
            <v xml:space="preserve">TATA CAPITAL FINANCIAL SERVICES LTD             </v>
          </cell>
          <cell r="E489" t="str">
            <v xml:space="preserve">9.4756% TCFSL (08APR2022)                       </v>
          </cell>
          <cell r="F489">
            <v>44659</v>
          </cell>
          <cell r="G489">
            <v>9.48</v>
          </cell>
          <cell r="H489" t="str">
            <v>08-Apr-2022</v>
          </cell>
          <cell r="I489" t="str">
            <v>9.48% TATA CAPITAL FINANCIAL SERVICES LTD (08-Apr-2022)</v>
          </cell>
          <cell r="J489" t="str">
            <v>9.48% Tata Capital Financial Services Ltd (08-Apr-2022)</v>
          </cell>
          <cell r="K489" t="str">
            <v>9.48% Tata Capital Financial Services Ltd (08-Apr-2022) **</v>
          </cell>
        </row>
        <row r="490">
          <cell r="B490" t="str">
            <v>INE028A08083</v>
          </cell>
          <cell r="C490" t="str">
            <v>PERP</v>
          </cell>
          <cell r="D490" t="str">
            <v xml:space="preserve">BANK OF BARODA                                  </v>
          </cell>
          <cell r="E490" t="str">
            <v xml:space="preserve">8.50% BOB AT1 (CO 02DEC2021)                    </v>
          </cell>
          <cell r="F490">
            <v>44532</v>
          </cell>
          <cell r="G490" t="str">
            <v>8.50</v>
          </cell>
          <cell r="H490" t="str">
            <v>02-Dec-2021</v>
          </cell>
          <cell r="I490" t="str">
            <v>8.50% BANK OF BARODA (02-Dec-2021)</v>
          </cell>
          <cell r="J490" t="str">
            <v>8.50% Bank Of Baroda (02-Dec-2021)</v>
          </cell>
          <cell r="K490" t="str">
            <v>8.50% Bank Of Baroda (02-Dec-2021)</v>
          </cell>
        </row>
        <row r="491">
          <cell r="B491" t="str">
            <v>INE163N08065</v>
          </cell>
          <cell r="C491" t="str">
            <v>CRPN</v>
          </cell>
          <cell r="D491" t="str">
            <v xml:space="preserve">ONGC PETRO ADDITIONS LTD                        </v>
          </cell>
          <cell r="E491" t="str">
            <v xml:space="preserve">8.60% ONGC PETRO (11MAR2022)                    </v>
          </cell>
          <cell r="F491">
            <v>44631</v>
          </cell>
          <cell r="G491">
            <v>8.6</v>
          </cell>
          <cell r="H491" t="str">
            <v>11-Mar-2022</v>
          </cell>
          <cell r="I491" t="str">
            <v>8.6% ONGC PETRO ADDITIONS LTD (11-Mar-2022)</v>
          </cell>
          <cell r="J491" t="str">
            <v>8.6% Ongc Petro Additions Ltd (11-Mar-2022)</v>
          </cell>
          <cell r="K491" t="str">
            <v>8.6% Ongc Petro Additions Ltd (11-Mar-2022) **</v>
          </cell>
        </row>
        <row r="492">
          <cell r="B492" t="str">
            <v>INE020B08BF0</v>
          </cell>
          <cell r="C492" t="str">
            <v>CRPN</v>
          </cell>
          <cell r="D492" t="str">
            <v xml:space="preserve">RURAL ELECTRIFICATION CORPORATION LTD           </v>
          </cell>
          <cell r="E492" t="str">
            <v xml:space="preserve">8.45% REC (22MAR2022)                           </v>
          </cell>
          <cell r="F492">
            <v>44642</v>
          </cell>
          <cell r="G492">
            <v>8.4499999999999993</v>
          </cell>
          <cell r="H492" t="str">
            <v>22-Mar-2022</v>
          </cell>
          <cell r="I492" t="str">
            <v>8.45% RURAL ELECTRIFICATION CORPORATION LTD (22-Mar-2022)</v>
          </cell>
          <cell r="J492" t="str">
            <v>8.45% Rural Electrification Corporation Ltd (22-Mar-2022)</v>
          </cell>
          <cell r="K492" t="str">
            <v>8.45% Rural Electrification Corporation Ltd (22-Mar-2022)</v>
          </cell>
        </row>
        <row r="493">
          <cell r="B493" t="str">
            <v>INE514E08AP7</v>
          </cell>
          <cell r="C493" t="str">
            <v>CRPN</v>
          </cell>
          <cell r="D493" t="str">
            <v xml:space="preserve">EXPORT-IMPORT BANK OF INDIA                     </v>
          </cell>
          <cell r="E493" t="str">
            <v xml:space="preserve">9.00% EXIM (10JAN2019)                          </v>
          </cell>
          <cell r="F493">
            <v>43475</v>
          </cell>
          <cell r="G493" t="str">
            <v>9.00</v>
          </cell>
          <cell r="H493" t="str">
            <v>10-Jan-2019</v>
          </cell>
          <cell r="I493" t="str">
            <v>9.00% EXPORT-IMPORT BANK OF INDIA (10-Jan-2019)</v>
          </cell>
          <cell r="J493" t="str">
            <v>9.00% Export-Import Bank Of India (10-Jan-2019)</v>
          </cell>
          <cell r="K493" t="str">
            <v>9.00% Export-Import Bank Of India (10-Jan-2019) **</v>
          </cell>
        </row>
        <row r="494">
          <cell r="B494" t="str">
            <v>INE244N07040</v>
          </cell>
          <cell r="C494" t="str">
            <v>CRPN</v>
          </cell>
          <cell r="D494" t="str">
            <v xml:space="preserve">MAHINDRA VEHICLE MANUFACTURES LTD               </v>
          </cell>
          <cell r="E494" t="str">
            <v xml:space="preserve">8.19% MVML (25FEB2019)                          </v>
          </cell>
          <cell r="F494">
            <v>43521</v>
          </cell>
          <cell r="G494">
            <v>8.19</v>
          </cell>
          <cell r="H494" t="str">
            <v>25-Feb-2019</v>
          </cell>
          <cell r="I494" t="str">
            <v>8.19% MAHINDRA VEHICLE MANUFACTURES LTD (25-Feb-2019)</v>
          </cell>
          <cell r="J494" t="str">
            <v>8.19% Mahindra Vehicle Manufactures Ltd (25-Feb-2019)</v>
          </cell>
          <cell r="K494" t="str">
            <v>8.19% Mahindra Vehicle Manufactures Ltd (25-Feb-2019) **</v>
          </cell>
        </row>
        <row r="495">
          <cell r="B495" t="str">
            <v>INE020B07HZ7</v>
          </cell>
          <cell r="C495" t="str">
            <v>CRPN</v>
          </cell>
          <cell r="D495" t="str">
            <v xml:space="preserve">RURAL ELECTRIFICATION CORPORATION LTD           </v>
          </cell>
          <cell r="E495" t="str">
            <v xml:space="preserve">9.61% REC (3JAN2019)                            </v>
          </cell>
          <cell r="F495">
            <v>43468</v>
          </cell>
          <cell r="G495">
            <v>9.61</v>
          </cell>
          <cell r="H495" t="str">
            <v>03-Jan-2019</v>
          </cell>
          <cell r="I495" t="str">
            <v>9.61% RURAL ELECTRIFICATION CORPORATION LTD (03-Jan-2019)</v>
          </cell>
          <cell r="J495" t="str">
            <v>9.61% Rural Electrification Corporation Ltd (03-Jan-2019)</v>
          </cell>
          <cell r="K495" t="str">
            <v>9.61% Rural Electrification Corporation Ltd (03-Jan-2019) **</v>
          </cell>
        </row>
        <row r="496">
          <cell r="B496" t="str">
            <v>INE459T07090</v>
          </cell>
          <cell r="C496" t="str">
            <v>CRPN</v>
          </cell>
          <cell r="D496" t="str">
            <v xml:space="preserve">VASTU HOUSING FINANCE CORP LTD                  </v>
          </cell>
          <cell r="E496" t="str">
            <v>10.40% VASTU HOUSING SERIES D 27NOV2025 (P/C 27N</v>
          </cell>
          <cell r="F496">
            <v>45988</v>
          </cell>
          <cell r="G496" t="str">
            <v>10.40</v>
          </cell>
          <cell r="H496" t="str">
            <v>27-Nov-2025</v>
          </cell>
          <cell r="I496" t="str">
            <v>10.40% VASTU HOUSING FINANCE CORP LTD (27-Nov-2025)</v>
          </cell>
          <cell r="J496" t="str">
            <v>10.40% Vastu Housing Finance Corp Ltd (27-Nov-2025)</v>
          </cell>
          <cell r="K496" t="str">
            <v>10.40% Vastu Housing Finance Corp Ltd (27-Nov-2025) **</v>
          </cell>
        </row>
        <row r="497">
          <cell r="B497" t="str">
            <v>INE001A07RE3</v>
          </cell>
          <cell r="C497" t="str">
            <v>CRPN</v>
          </cell>
          <cell r="D497" t="str">
            <v xml:space="preserve">HOUSING DEVELOPMENT FINANCE CORP LTD            </v>
          </cell>
          <cell r="E497" t="str">
            <v xml:space="preserve">7.90% HDFC (20MAR2019)                          </v>
          </cell>
          <cell r="F497">
            <v>43544</v>
          </cell>
          <cell r="G497" t="str">
            <v>7.90</v>
          </cell>
          <cell r="H497" t="str">
            <v>20-Mar-2019</v>
          </cell>
          <cell r="I497" t="str">
            <v>7.90% HOUSING DEVELOPMENT FINANCE CORP LTD (20-Mar-2019)</v>
          </cell>
          <cell r="J497" t="str">
            <v>7.90% Housing Development Finance Corp Ltd (20-Mar-2019)</v>
          </cell>
          <cell r="K497" t="str">
            <v>7.90% Housing Development Finance Corp Ltd (20-Mar-2019)</v>
          </cell>
        </row>
        <row r="498">
          <cell r="B498" t="str">
            <v>INE115A07FK3</v>
          </cell>
          <cell r="C498" t="str">
            <v>CRPN</v>
          </cell>
          <cell r="D498" t="str">
            <v xml:space="preserve">LIC HOUSING FINANCE LTD                         </v>
          </cell>
          <cell r="E498" t="str">
            <v xml:space="preserve">9.51% LIC HOUSING FINANCE (24JUL2019)           </v>
          </cell>
          <cell r="F498">
            <v>43670</v>
          </cell>
          <cell r="G498">
            <v>9.51</v>
          </cell>
          <cell r="H498" t="str">
            <v>24-Jul-2019</v>
          </cell>
          <cell r="I498" t="str">
            <v>9.51% LIC HOUSING FINANCE LTD (24-Jul-2019)</v>
          </cell>
          <cell r="J498" t="str">
            <v>9.51% Lic Housing Finance Ltd (24-Jul-2019)</v>
          </cell>
          <cell r="K498" t="str">
            <v>9.51% Lic Housing Finance Ltd (24-Jul-2019) **</v>
          </cell>
        </row>
        <row r="499">
          <cell r="B499" t="str">
            <v>INE115A07FS6</v>
          </cell>
          <cell r="C499" t="str">
            <v>CRPN</v>
          </cell>
          <cell r="D499" t="str">
            <v xml:space="preserve">LIC HOUSING FINANCE LTD                         </v>
          </cell>
          <cell r="E499" t="str">
            <v xml:space="preserve">9.45% LIC HOUSING FINANCE (10SEP2019)           </v>
          </cell>
          <cell r="F499">
            <v>43718</v>
          </cell>
          <cell r="G499">
            <v>9.4499999999999993</v>
          </cell>
          <cell r="H499" t="str">
            <v>10-Sep-2019</v>
          </cell>
          <cell r="I499" t="str">
            <v>9.45% LIC HOUSING FINANCE LTD (10-Sep-2019)</v>
          </cell>
          <cell r="J499" t="str">
            <v>9.45% Lic Housing Finance Ltd (10-Sep-2019)</v>
          </cell>
          <cell r="K499" t="str">
            <v>9.45% Lic Housing Finance Ltd (10-Sep-2019) **</v>
          </cell>
        </row>
        <row r="500">
          <cell r="B500" t="str">
            <v>INE115A07FT4</v>
          </cell>
          <cell r="C500" t="str">
            <v>ZERO</v>
          </cell>
          <cell r="D500" t="str">
            <v xml:space="preserve">LIC HOUSING FINANCE LTD                         </v>
          </cell>
          <cell r="E500" t="str">
            <v xml:space="preserve">0% LIC HOUSING FINANCE (10SEP2019)              </v>
          </cell>
          <cell r="F500">
            <v>43718</v>
          </cell>
          <cell r="G500" t="str">
            <v>0.00</v>
          </cell>
          <cell r="H500" t="str">
            <v>10-Sep-2019</v>
          </cell>
          <cell r="I500" t="str">
            <v>0.00% LIC HOUSING FINANCE LTD (10-Sep-2019)</v>
          </cell>
          <cell r="J500" t="str">
            <v>0.00% Lic Housing Finance Ltd (10-Sep-2019)</v>
          </cell>
          <cell r="K500" t="str">
            <v>0.00% Lic Housing Finance Ltd (10-Sep-2019) **</v>
          </cell>
        </row>
        <row r="501">
          <cell r="B501" t="str">
            <v>INE155A08217</v>
          </cell>
          <cell r="C501" t="str">
            <v>CRPN</v>
          </cell>
          <cell r="D501" t="str">
            <v xml:space="preserve">TATA MOTORS LTD                                 </v>
          </cell>
          <cell r="E501" t="str">
            <v xml:space="preserve">9.71% TATA MOTORS (1OCT2019)                    </v>
          </cell>
          <cell r="F501">
            <v>43739</v>
          </cell>
          <cell r="G501">
            <v>9.7100000000000009</v>
          </cell>
          <cell r="H501" t="str">
            <v>01-Oct-2019</v>
          </cell>
          <cell r="I501" t="str">
            <v>9.71% TATA MOTORS LTD (01-Oct-2019)</v>
          </cell>
          <cell r="J501" t="str">
            <v>9.71% Tata Motors Ltd (01-Oct-2019)</v>
          </cell>
          <cell r="K501" t="str">
            <v>9.71% Tata Motors Ltd (01-Oct-2019) **</v>
          </cell>
        </row>
        <row r="502">
          <cell r="B502" t="str">
            <v>INE371K08078</v>
          </cell>
          <cell r="C502" t="str">
            <v>CRPN</v>
          </cell>
          <cell r="D502" t="str">
            <v xml:space="preserve">TATA REALTY &amp; INFRASTRUCTURE LTD                </v>
          </cell>
          <cell r="E502" t="str">
            <v xml:space="preserve">9.10% TRIL (23AUG2019)                          </v>
          </cell>
          <cell r="F502">
            <v>43700</v>
          </cell>
          <cell r="G502" t="str">
            <v>9.10</v>
          </cell>
          <cell r="H502" t="str">
            <v>23-Aug-2019</v>
          </cell>
          <cell r="I502" t="str">
            <v>9.10% TATA REALTY &amp; INFRASTRUCTURE LTD (23-Aug-2019)</v>
          </cell>
          <cell r="J502" t="str">
            <v>9.10% Tata Realty &amp; Infrastructure Ltd (23-Aug-2019)</v>
          </cell>
          <cell r="K502" t="str">
            <v>9.10% Tata Realty &amp; Infrastructure Ltd (23-Aug-2019) **</v>
          </cell>
        </row>
        <row r="503">
          <cell r="B503" t="str">
            <v>INE033L07GA4</v>
          </cell>
          <cell r="C503" t="str">
            <v>CRPN</v>
          </cell>
          <cell r="D503" t="str">
            <v xml:space="preserve">TATA CAPITAL HOUSING FINANCE LTD                </v>
          </cell>
          <cell r="E503" t="str">
            <v xml:space="preserve">9.1791% TATA CAP HOUSING (13APR2022)            </v>
          </cell>
          <cell r="F503">
            <v>44664</v>
          </cell>
          <cell r="G503" t="str">
            <v>9.18</v>
          </cell>
          <cell r="H503" t="str">
            <v>13-Apr-2022</v>
          </cell>
          <cell r="I503" t="str">
            <v>9.18% TATA CAPITAL HOUSING FINANCE LTD (13-Apr-2022)</v>
          </cell>
          <cell r="J503" t="str">
            <v>9.18% Tata Capital Housing Finance Ltd (13-Apr-2022)</v>
          </cell>
          <cell r="K503" t="str">
            <v>9.18% Tata Capital Housing Finance Ltd (13-Apr-2022) **</v>
          </cell>
        </row>
      </sheetData>
      <sheetData sheetId="1">
        <row r="1">
          <cell r="B1" t="str">
            <v>ISIN</v>
          </cell>
          <cell r="C1" t="str">
            <v>Sec Type</v>
          </cell>
          <cell r="D1" t="str">
            <v>Issuer Name</v>
          </cell>
          <cell r="E1" t="str">
            <v>Mat Date</v>
          </cell>
          <cell r="G1" t="str">
            <v>Proper</v>
          </cell>
          <cell r="H1" t="str">
            <v>Traded</v>
          </cell>
        </row>
        <row r="2">
          <cell r="B2" t="str">
            <v>INE261F16264</v>
          </cell>
          <cell r="C2" t="str">
            <v xml:space="preserve">CDD </v>
          </cell>
          <cell r="D2" t="str">
            <v>NATIONAL BANK FOR AGRICULTURE AND RURAL DEVELOPMENT</v>
          </cell>
          <cell r="E2">
            <v>43510</v>
          </cell>
          <cell r="F2" t="str">
            <v>14-Feb-2019</v>
          </cell>
          <cell r="G2" t="str">
            <v>National Bank For Agriculture And Rural Development (14-Feb-2019)</v>
          </cell>
          <cell r="H2" t="str">
            <v>National Bank For Agriculture And Rural Development (14-Feb-2019) **</v>
          </cell>
        </row>
        <row r="3">
          <cell r="B3" t="e">
            <v>#N/A</v>
          </cell>
          <cell r="C3" t="e">
            <v>#N/A</v>
          </cell>
          <cell r="D3" t="e">
            <v>#N/A</v>
          </cell>
          <cell r="E3">
            <v>43301</v>
          </cell>
          <cell r="F3" t="str">
            <v>20-Jul-2018</v>
          </cell>
          <cell r="G3" t="e">
            <v>#N/A</v>
          </cell>
          <cell r="H3" t="e">
            <v>#N/A</v>
          </cell>
        </row>
        <row r="4">
          <cell r="B4" t="e">
            <v>#N/A</v>
          </cell>
          <cell r="C4" t="e">
            <v>#N/A</v>
          </cell>
          <cell r="D4" t="e">
            <v>#N/A</v>
          </cell>
          <cell r="E4">
            <v>43445</v>
          </cell>
          <cell r="F4" t="str">
            <v>11-Dec-2018</v>
          </cell>
          <cell r="G4" t="e">
            <v>#N/A</v>
          </cell>
          <cell r="H4" t="e">
            <v>#N/A</v>
          </cell>
        </row>
        <row r="5">
          <cell r="B5" t="e">
            <v>#N/A</v>
          </cell>
          <cell r="C5" t="e">
            <v>#N/A</v>
          </cell>
          <cell r="D5" t="e">
            <v>#N/A</v>
          </cell>
          <cell r="E5">
            <v>43363</v>
          </cell>
          <cell r="F5" t="str">
            <v>20-Sep-2018</v>
          </cell>
          <cell r="G5" t="str">
            <v>Cooperatieve Rabobank UA (20-Sep-2018)</v>
          </cell>
          <cell r="H5" t="e">
            <v>#N/A</v>
          </cell>
        </row>
        <row r="6">
          <cell r="B6" t="str">
            <v>INE001A14SE7</v>
          </cell>
          <cell r="C6" t="str">
            <v xml:space="preserve">CPD </v>
          </cell>
          <cell r="D6" t="str">
            <v xml:space="preserve">HOUSING DEVELOPMENT FINANCE CORP LTD            </v>
          </cell>
          <cell r="E6">
            <v>43510</v>
          </cell>
          <cell r="F6" t="str">
            <v>14-Feb-2019</v>
          </cell>
          <cell r="G6" t="str">
            <v>Housing Development Finance Corp Ltd (14-Feb-2019)</v>
          </cell>
          <cell r="H6" t="str">
            <v>Housing Development Finance Corp Ltd (14-Feb-2019) **</v>
          </cell>
        </row>
        <row r="7">
          <cell r="B7" t="str">
            <v>INE095A16WZ1</v>
          </cell>
          <cell r="C7" t="str">
            <v xml:space="preserve">CDD </v>
          </cell>
          <cell r="D7" t="str">
            <v xml:space="preserve">INDUSIND BANK LTD                               </v>
          </cell>
          <cell r="E7">
            <v>43494</v>
          </cell>
          <cell r="F7" t="str">
            <v>29-Jan-2019</v>
          </cell>
          <cell r="G7" t="str">
            <v>Indusind Bank Ltd (29-Jan-2019)</v>
          </cell>
          <cell r="H7" t="str">
            <v>Indusind Bank Ltd (29-Jan-2019) **</v>
          </cell>
        </row>
        <row r="8">
          <cell r="B8" t="e">
            <v>#N/A</v>
          </cell>
          <cell r="C8" t="e">
            <v>#N/A</v>
          </cell>
          <cell r="D8" t="e">
            <v>#N/A</v>
          </cell>
          <cell r="E8">
            <v>43354</v>
          </cell>
          <cell r="F8" t="str">
            <v>11-Sep-2018</v>
          </cell>
          <cell r="G8" t="e">
            <v>#N/A</v>
          </cell>
          <cell r="H8" t="e">
            <v>#N/A</v>
          </cell>
        </row>
        <row r="9">
          <cell r="B9" t="e">
            <v>#N/A</v>
          </cell>
          <cell r="C9" t="e">
            <v>#N/A</v>
          </cell>
          <cell r="D9" t="e">
            <v>#N/A</v>
          </cell>
          <cell r="E9">
            <v>43315</v>
          </cell>
          <cell r="F9" t="str">
            <v>03-Aug-2018</v>
          </cell>
          <cell r="G9" t="e">
            <v>#N/A</v>
          </cell>
          <cell r="H9" t="e">
            <v>#N/A</v>
          </cell>
        </row>
        <row r="10">
          <cell r="B10" t="e">
            <v>#N/A</v>
          </cell>
          <cell r="C10" t="e">
            <v>#N/A</v>
          </cell>
          <cell r="D10" t="e">
            <v>#N/A</v>
          </cell>
          <cell r="E10">
            <v>43347</v>
          </cell>
          <cell r="F10" t="str">
            <v>04-Sep-2018</v>
          </cell>
          <cell r="G10" t="e">
            <v>#N/A</v>
          </cell>
          <cell r="H10" t="e">
            <v>#N/A</v>
          </cell>
        </row>
        <row r="11">
          <cell r="B11" t="e">
            <v>#N/A</v>
          </cell>
          <cell r="C11" t="e">
            <v>#N/A</v>
          </cell>
          <cell r="D11" t="e">
            <v>#N/A</v>
          </cell>
          <cell r="E11">
            <v>43347</v>
          </cell>
          <cell r="F11" t="str">
            <v>04-Sep-2018</v>
          </cell>
          <cell r="G11" t="e">
            <v>#N/A</v>
          </cell>
          <cell r="H11" t="e">
            <v>#N/A</v>
          </cell>
        </row>
        <row r="12">
          <cell r="B12" t="str">
            <v>INE001A14SI8</v>
          </cell>
          <cell r="C12" t="str">
            <v xml:space="preserve">CPD </v>
          </cell>
          <cell r="D12" t="str">
            <v xml:space="preserve">HOUSING DEVELOPMENT FINANCE CORP LTD            </v>
          </cell>
          <cell r="E12">
            <v>43524</v>
          </cell>
          <cell r="F12" t="str">
            <v>28-Feb-2019</v>
          </cell>
          <cell r="G12" t="str">
            <v>Housing Development Finance Corp Ltd (28-Feb-2019)</v>
          </cell>
          <cell r="H12" t="str">
            <v>Housing Development Finance Corp Ltd (28-Feb-2019) **</v>
          </cell>
        </row>
        <row r="13">
          <cell r="B13" t="e">
            <v>#N/A</v>
          </cell>
          <cell r="C13" t="e">
            <v>#N/A</v>
          </cell>
          <cell r="D13" t="e">
            <v>#N/A</v>
          </cell>
          <cell r="E13">
            <v>43332</v>
          </cell>
          <cell r="F13" t="str">
            <v>20-Aug-2018</v>
          </cell>
          <cell r="G13" t="e">
            <v>#N/A</v>
          </cell>
          <cell r="H13" t="e">
            <v>#N/A</v>
          </cell>
        </row>
        <row r="14">
          <cell r="B14" t="e">
            <v>#N/A</v>
          </cell>
          <cell r="C14" t="e">
            <v>#N/A</v>
          </cell>
          <cell r="D14" t="e">
            <v>#N/A</v>
          </cell>
          <cell r="E14">
            <v>43336</v>
          </cell>
          <cell r="F14" t="str">
            <v>24-Aug-2018</v>
          </cell>
          <cell r="G14" t="e">
            <v>#N/A</v>
          </cell>
          <cell r="H14" t="e">
            <v>#N/A</v>
          </cell>
        </row>
        <row r="15">
          <cell r="B15" t="str">
            <v>INE001A14SL2</v>
          </cell>
          <cell r="C15" t="str">
            <v xml:space="preserve">CPD </v>
          </cell>
          <cell r="D15" t="str">
            <v xml:space="preserve">HOUSING DEVELOPMENT FINANCE CORP LTD            </v>
          </cell>
          <cell r="E15">
            <v>43487</v>
          </cell>
          <cell r="F15" t="str">
            <v>22-Jan-2019</v>
          </cell>
          <cell r="G15" t="str">
            <v>Housing Development Finance Corp Ltd (22-Jan-2019)</v>
          </cell>
          <cell r="H15" t="str">
            <v>Housing Development Finance Corp Ltd (22-Jan-2019) **</v>
          </cell>
        </row>
        <row r="16">
          <cell r="B16" t="e">
            <v>#N/A</v>
          </cell>
          <cell r="C16" t="e">
            <v>#N/A</v>
          </cell>
          <cell r="D16" t="e">
            <v>#N/A</v>
          </cell>
          <cell r="E16">
            <v>43458</v>
          </cell>
          <cell r="F16" t="str">
            <v>24-Dec-2018</v>
          </cell>
          <cell r="G16" t="e">
            <v>#N/A</v>
          </cell>
          <cell r="H16" t="e">
            <v>#N/A</v>
          </cell>
        </row>
        <row r="17">
          <cell r="B17" t="e">
            <v>#N/A</v>
          </cell>
          <cell r="C17" t="e">
            <v>#N/A</v>
          </cell>
          <cell r="D17" t="e">
            <v>#N/A</v>
          </cell>
          <cell r="E17">
            <v>43462</v>
          </cell>
          <cell r="F17" t="str">
            <v>28-Dec-2018</v>
          </cell>
          <cell r="G17" t="e">
            <v>#N/A</v>
          </cell>
          <cell r="H17" t="e">
            <v>#N/A</v>
          </cell>
        </row>
        <row r="18">
          <cell r="B18" t="e">
            <v>#N/A</v>
          </cell>
          <cell r="C18" t="e">
            <v>#N/A</v>
          </cell>
          <cell r="D18" t="e">
            <v>#N/A</v>
          </cell>
          <cell r="E18">
            <v>43458</v>
          </cell>
          <cell r="F18" t="str">
            <v>24-Dec-2018</v>
          </cell>
          <cell r="G18" t="e">
            <v>#N/A</v>
          </cell>
          <cell r="H18" t="e">
            <v>#N/A</v>
          </cell>
        </row>
        <row r="19">
          <cell r="B19" t="str">
            <v>INE238A16Y82</v>
          </cell>
          <cell r="C19" t="str">
            <v xml:space="preserve">CDD </v>
          </cell>
          <cell r="D19" t="str">
            <v xml:space="preserve">AXIS BANK LTD                                   </v>
          </cell>
          <cell r="E19">
            <v>43522</v>
          </cell>
          <cell r="F19" t="str">
            <v>26-Feb-2019</v>
          </cell>
          <cell r="G19" t="str">
            <v>Axis Bank Ltd (26-Feb-2019)</v>
          </cell>
          <cell r="H19" t="str">
            <v>Axis Bank Ltd (26-Feb-2019) **</v>
          </cell>
        </row>
        <row r="20">
          <cell r="B20" t="str">
            <v>INE514E16BI3</v>
          </cell>
          <cell r="C20" t="str">
            <v xml:space="preserve">CDD </v>
          </cell>
          <cell r="D20" t="str">
            <v xml:space="preserve">EXPORT-IMPORT BANK OF INDIA                     </v>
          </cell>
          <cell r="E20">
            <v>43537</v>
          </cell>
          <cell r="F20" t="str">
            <v>13-Mar-2019</v>
          </cell>
          <cell r="G20" t="str">
            <v>Export-Import Bank Of India (13-Mar-2019)</v>
          </cell>
          <cell r="H20" t="str">
            <v>Export-Import Bank Of India (13-Mar-2019) **</v>
          </cell>
        </row>
        <row r="21">
          <cell r="B21" t="str">
            <v>INE514E14NM5</v>
          </cell>
          <cell r="C21" t="str">
            <v xml:space="preserve">CPD </v>
          </cell>
          <cell r="D21" t="str">
            <v xml:space="preserve">EXPORT-IMPORT BANK OF INDIA                     </v>
          </cell>
          <cell r="E21">
            <v>43538</v>
          </cell>
          <cell r="F21" t="str">
            <v>14-Mar-2019</v>
          </cell>
          <cell r="G21" t="str">
            <v>Export-Import Bank Of India (14-Mar-2019)</v>
          </cell>
          <cell r="H21" t="str">
            <v>Export-Import Bank Of India (14-Mar-2019) **</v>
          </cell>
        </row>
        <row r="22">
          <cell r="B22" t="e">
            <v>#N/A</v>
          </cell>
          <cell r="C22" t="e">
            <v>#N/A</v>
          </cell>
          <cell r="D22" t="e">
            <v>#N/A</v>
          </cell>
          <cell r="E22">
            <v>43347</v>
          </cell>
          <cell r="F22" t="str">
            <v>04-Sep-2018</v>
          </cell>
          <cell r="G22" t="str">
            <v>ICICI Bank Ltd (04-Sep-2018)</v>
          </cell>
          <cell r="H22" t="e">
            <v>#N/A</v>
          </cell>
        </row>
        <row r="23">
          <cell r="B23" t="e">
            <v>#N/A</v>
          </cell>
          <cell r="C23" t="e">
            <v>#N/A</v>
          </cell>
          <cell r="D23" t="e">
            <v>#N/A</v>
          </cell>
          <cell r="E23">
            <v>43319</v>
          </cell>
          <cell r="F23" t="str">
            <v>07-Aug-2018</v>
          </cell>
          <cell r="G23" t="e">
            <v>#N/A</v>
          </cell>
          <cell r="H23" t="e">
            <v>#N/A</v>
          </cell>
        </row>
        <row r="24">
          <cell r="B24" t="str">
            <v>INE002A14854</v>
          </cell>
          <cell r="C24" t="str">
            <v xml:space="preserve">CPD </v>
          </cell>
          <cell r="D24" t="str">
            <v xml:space="preserve">RELIANCE INDUSTRIES LTD                         </v>
          </cell>
          <cell r="E24">
            <v>43525</v>
          </cell>
          <cell r="F24" t="str">
            <v>01-Mar-2019</v>
          </cell>
          <cell r="G24" t="str">
            <v>Reliance Industries Ltd (01-Mar-2019)</v>
          </cell>
          <cell r="H24" t="str">
            <v>Reliance Industries Ltd (01-Mar-2019) **</v>
          </cell>
        </row>
        <row r="25">
          <cell r="B25" t="str">
            <v>INE556F16416</v>
          </cell>
          <cell r="C25" t="str">
            <v xml:space="preserve">CDD </v>
          </cell>
          <cell r="D25" t="str">
            <v xml:space="preserve">SMALL INDUSTRIES DEVELOPMENT BANK OF INDIA      </v>
          </cell>
          <cell r="E25">
            <v>43613</v>
          </cell>
          <cell r="F25" t="str">
            <v>28-May-2019</v>
          </cell>
          <cell r="G25" t="str">
            <v>Small Industries Development Bank Of India (28-May-2019)</v>
          </cell>
          <cell r="H25" t="str">
            <v>Small Industries Development Bank Of India (28-May-2019) **</v>
          </cell>
        </row>
        <row r="26">
          <cell r="B26" t="e">
            <v>#N/A</v>
          </cell>
          <cell r="C26" t="e">
            <v>#N/A</v>
          </cell>
          <cell r="D26" t="e">
            <v>#N/A</v>
          </cell>
          <cell r="E26">
            <v>43318</v>
          </cell>
          <cell r="F26" t="str">
            <v>06-Aug-2018</v>
          </cell>
          <cell r="G26" t="e">
            <v>#N/A</v>
          </cell>
          <cell r="H26" t="e">
            <v>#N/A</v>
          </cell>
        </row>
        <row r="27">
          <cell r="B27" t="e">
            <v>#N/A</v>
          </cell>
          <cell r="C27" t="e">
            <v>#N/A</v>
          </cell>
          <cell r="D27" t="e">
            <v>#N/A</v>
          </cell>
          <cell r="E27">
            <v>43333</v>
          </cell>
          <cell r="F27" t="str">
            <v>21-Aug-2018</v>
          </cell>
          <cell r="G27" t="e">
            <v>#N/A</v>
          </cell>
          <cell r="H27" t="e">
            <v>#N/A</v>
          </cell>
        </row>
        <row r="28">
          <cell r="B28" t="e">
            <v>#N/A</v>
          </cell>
          <cell r="C28" t="e">
            <v>#N/A</v>
          </cell>
          <cell r="D28" t="e">
            <v>#N/A</v>
          </cell>
          <cell r="E28">
            <v>43301</v>
          </cell>
          <cell r="F28" t="str">
            <v>20-Jul-2018</v>
          </cell>
          <cell r="G28" t="e">
            <v>#N/A</v>
          </cell>
          <cell r="H28" t="e">
            <v>#N/A</v>
          </cell>
        </row>
        <row r="29">
          <cell r="B29" t="e">
            <v>#N/A</v>
          </cell>
          <cell r="C29" t="e">
            <v>#N/A</v>
          </cell>
          <cell r="D29" t="e">
            <v>#N/A</v>
          </cell>
          <cell r="E29">
            <v>43315</v>
          </cell>
          <cell r="F29" t="str">
            <v>03-Aug-2018</v>
          </cell>
          <cell r="G29" t="e">
            <v>#N/A</v>
          </cell>
          <cell r="H29" t="e">
            <v>#N/A</v>
          </cell>
        </row>
        <row r="30">
          <cell r="B30" t="e">
            <v>#N/A</v>
          </cell>
          <cell r="C30" t="e">
            <v>#N/A</v>
          </cell>
          <cell r="D30" t="e">
            <v>#N/A</v>
          </cell>
          <cell r="E30">
            <v>43314</v>
          </cell>
          <cell r="F30" t="str">
            <v>02-Aug-2018</v>
          </cell>
          <cell r="G30" t="e">
            <v>#N/A</v>
          </cell>
          <cell r="H30" t="e">
            <v>#N/A</v>
          </cell>
        </row>
        <row r="31">
          <cell r="B31" t="e">
            <v>#N/A</v>
          </cell>
          <cell r="C31" t="e">
            <v>#N/A</v>
          </cell>
          <cell r="D31" t="e">
            <v>#N/A</v>
          </cell>
          <cell r="E31">
            <v>43305</v>
          </cell>
          <cell r="F31" t="str">
            <v>24-Jul-2018</v>
          </cell>
          <cell r="G31" t="e">
            <v>#N/A</v>
          </cell>
          <cell r="H31" t="e">
            <v>#N/A</v>
          </cell>
        </row>
        <row r="32">
          <cell r="B32" t="e">
            <v>#N/A</v>
          </cell>
          <cell r="C32" t="e">
            <v>#N/A</v>
          </cell>
          <cell r="D32" t="e">
            <v>#N/A</v>
          </cell>
          <cell r="E32">
            <v>43300</v>
          </cell>
          <cell r="F32" t="str">
            <v>19-Jul-2018</v>
          </cell>
          <cell r="G32" t="e">
            <v>#N/A</v>
          </cell>
          <cell r="H32" t="e">
            <v>#N/A</v>
          </cell>
        </row>
        <row r="33">
          <cell r="B33" t="e">
            <v>#N/A</v>
          </cell>
          <cell r="C33" t="e">
            <v>#N/A</v>
          </cell>
          <cell r="D33" t="e">
            <v>#N/A</v>
          </cell>
          <cell r="E33">
            <v>43299</v>
          </cell>
          <cell r="F33" t="str">
            <v>18-Jul-2018</v>
          </cell>
          <cell r="G33" t="e">
            <v>#N/A</v>
          </cell>
          <cell r="H33" t="e">
            <v>#N/A</v>
          </cell>
        </row>
        <row r="34">
          <cell r="B34" t="e">
            <v>#N/A</v>
          </cell>
          <cell r="C34" t="e">
            <v>#N/A</v>
          </cell>
          <cell r="D34" t="e">
            <v>#N/A</v>
          </cell>
          <cell r="E34">
            <v>43290</v>
          </cell>
          <cell r="F34" t="str">
            <v>09-Jul-2018</v>
          </cell>
          <cell r="G34" t="e">
            <v>#N/A</v>
          </cell>
          <cell r="H34" t="e">
            <v>#N/A</v>
          </cell>
        </row>
        <row r="35">
          <cell r="B35" t="e">
            <v>#N/A</v>
          </cell>
          <cell r="C35" t="e">
            <v>#N/A</v>
          </cell>
          <cell r="D35" t="e">
            <v>#N/A</v>
          </cell>
          <cell r="E35">
            <v>43304</v>
          </cell>
          <cell r="F35" t="str">
            <v>23-Jul-2018</v>
          </cell>
          <cell r="G35" t="e">
            <v>#N/A</v>
          </cell>
          <cell r="H35" t="e">
            <v>#N/A</v>
          </cell>
        </row>
        <row r="36">
          <cell r="B36" t="e">
            <v>#N/A</v>
          </cell>
          <cell r="C36" t="e">
            <v>#N/A</v>
          </cell>
          <cell r="D36" t="e">
            <v>#N/A</v>
          </cell>
          <cell r="E36">
            <v>43319</v>
          </cell>
          <cell r="F36" t="str">
            <v>07-Aug-2018</v>
          </cell>
          <cell r="G36" t="e">
            <v>#N/A</v>
          </cell>
          <cell r="H36" t="e">
            <v>#N/A</v>
          </cell>
        </row>
        <row r="37">
          <cell r="B37" t="e">
            <v>#N/A</v>
          </cell>
          <cell r="C37" t="e">
            <v>#N/A</v>
          </cell>
          <cell r="D37" t="e">
            <v>#N/A</v>
          </cell>
          <cell r="E37">
            <v>43308</v>
          </cell>
          <cell r="F37" t="str">
            <v>27-Jul-2018</v>
          </cell>
          <cell r="G37" t="e">
            <v>#N/A</v>
          </cell>
          <cell r="H37" t="e">
            <v>#N/A</v>
          </cell>
        </row>
        <row r="38">
          <cell r="B38" t="e">
            <v>#N/A</v>
          </cell>
          <cell r="C38" t="e">
            <v>#N/A</v>
          </cell>
          <cell r="D38" t="e">
            <v>#N/A</v>
          </cell>
          <cell r="E38">
            <v>43294</v>
          </cell>
          <cell r="F38" t="str">
            <v>13-Jul-2018</v>
          </cell>
          <cell r="G38" t="e">
            <v>#N/A</v>
          </cell>
          <cell r="H38" t="e">
            <v>#N/A</v>
          </cell>
        </row>
        <row r="39">
          <cell r="B39" t="e">
            <v>#N/A</v>
          </cell>
          <cell r="C39" t="e">
            <v>#N/A</v>
          </cell>
          <cell r="D39" t="e">
            <v>#N/A</v>
          </cell>
          <cell r="E39">
            <v>43319</v>
          </cell>
          <cell r="F39" t="str">
            <v>07-Aug-2018</v>
          </cell>
          <cell r="G39" t="e">
            <v>#N/A</v>
          </cell>
          <cell r="H39" t="e">
            <v>#N/A</v>
          </cell>
        </row>
        <row r="40">
          <cell r="B40" t="str">
            <v>INE660N14AT9</v>
          </cell>
          <cell r="C40" t="str">
            <v xml:space="preserve">CPD </v>
          </cell>
          <cell r="D40" t="str">
            <v xml:space="preserve">S D CORPORATION PRIVATE LTD                     </v>
          </cell>
          <cell r="E40">
            <v>43600</v>
          </cell>
          <cell r="F40" t="str">
            <v>15-May-2019</v>
          </cell>
          <cell r="G40" t="str">
            <v>S D Corporation Private Ltd (15-May-2019)</v>
          </cell>
          <cell r="H40" t="str">
            <v>S D Corporation Private Ltd (15-May-2019) **</v>
          </cell>
        </row>
        <row r="41">
          <cell r="B41" t="str">
            <v>INE660N14BA7</v>
          </cell>
          <cell r="C41" t="str">
            <v xml:space="preserve">CPD </v>
          </cell>
          <cell r="D41" t="str">
            <v xml:space="preserve">S D CORPORATION PRIVATE LTD                     </v>
          </cell>
          <cell r="E41">
            <v>43621</v>
          </cell>
          <cell r="F41" t="str">
            <v>05-Jun-2019</v>
          </cell>
          <cell r="G41" t="str">
            <v>S D Corporation Private Ltd (05-Jun-2019)</v>
          </cell>
          <cell r="H41" t="str">
            <v>S D Corporation Private Ltd (05-Jun-2019) **</v>
          </cell>
        </row>
        <row r="42">
          <cell r="B42" t="str">
            <v>INE660N14AY9</v>
          </cell>
          <cell r="C42" t="str">
            <v xml:space="preserve">CPD </v>
          </cell>
          <cell r="D42" t="str">
            <v xml:space="preserve">S D CORPORATION PRIVATE LTD                     </v>
          </cell>
          <cell r="E42">
            <v>43630</v>
          </cell>
          <cell r="F42" t="str">
            <v>14-Jun-2019</v>
          </cell>
          <cell r="G42" t="str">
            <v>S D Corporation Private Ltd (14-Jun-2019)</v>
          </cell>
          <cell r="H42" t="str">
            <v>S D Corporation Private Ltd (14-Jun-2019) **</v>
          </cell>
        </row>
        <row r="43">
          <cell r="B43" t="str">
            <v>INE238A16Z65</v>
          </cell>
          <cell r="C43" t="str">
            <v xml:space="preserve">CDD </v>
          </cell>
          <cell r="D43" t="str">
            <v xml:space="preserve">AXIS BANK LTD                                   </v>
          </cell>
          <cell r="E43">
            <v>43536</v>
          </cell>
          <cell r="F43" t="str">
            <v>12-Mar-2019</v>
          </cell>
          <cell r="G43" t="str">
            <v>Axis Bank Ltd (12-Mar-2019)</v>
          </cell>
          <cell r="H43" t="str">
            <v>Axis Bank Ltd (12-Mar-2019) **</v>
          </cell>
        </row>
        <row r="44">
          <cell r="B44" t="str">
            <v>INE040A16CA2</v>
          </cell>
          <cell r="C44" t="str">
            <v xml:space="preserve">CDD </v>
          </cell>
          <cell r="D44" t="str">
            <v xml:space="preserve">HDFC BANK LTD                                   </v>
          </cell>
          <cell r="E44">
            <v>43490</v>
          </cell>
          <cell r="F44" t="str">
            <v>25-Jan-2019</v>
          </cell>
          <cell r="G44" t="str">
            <v>HDFC Bank Ltd (25-Jan-2019)</v>
          </cell>
          <cell r="H44" t="str">
            <v>HDFC Bank Ltd (25-Jan-2019) **</v>
          </cell>
        </row>
        <row r="45">
          <cell r="B45" t="str">
            <v>INE237A164F0</v>
          </cell>
          <cell r="C45" t="str">
            <v xml:space="preserve">CDI </v>
          </cell>
          <cell r="D45" t="str">
            <v>KOTAK MAHINDRA BANK LTD                         (Mibor+108)</v>
          </cell>
          <cell r="E45">
            <v>43644</v>
          </cell>
          <cell r="F45" t="str">
            <v>28-Jun-2019</v>
          </cell>
          <cell r="G45" t="str">
            <v>Kotak Mahindra Bank Ltd (MIBOR +108) (28-Jun-2019)</v>
          </cell>
          <cell r="H45" t="str">
            <v>Kotak Mahindra Bank Ltd (MIBOR +108) (28-Jun-2019) **</v>
          </cell>
        </row>
        <row r="46">
          <cell r="B46" t="str">
            <v>INE556F16424</v>
          </cell>
          <cell r="C46" t="str">
            <v xml:space="preserve">CDD </v>
          </cell>
          <cell r="D46" t="str">
            <v xml:space="preserve">SMALL INDUSTRIES DEVELOPMENT BANK OF INDIA      </v>
          </cell>
          <cell r="E46">
            <v>43622</v>
          </cell>
          <cell r="F46" t="str">
            <v>06-Jun-2019</v>
          </cell>
          <cell r="G46" t="str">
            <v>Small Industries Development Bank Of India (06-Jun-2019)</v>
          </cell>
          <cell r="H46" t="str">
            <v>Small Industries Development Bank Of India (06-Jun-2019) **</v>
          </cell>
        </row>
        <row r="47">
          <cell r="B47" t="str">
            <v>INE688I14FZ6</v>
          </cell>
          <cell r="C47" t="str">
            <v xml:space="preserve">CPD </v>
          </cell>
          <cell r="D47" t="str">
            <v xml:space="preserve">CAPITAL FIRST LTD                               </v>
          </cell>
          <cell r="E47">
            <v>43539</v>
          </cell>
          <cell r="F47" t="str">
            <v>15-Mar-2019</v>
          </cell>
          <cell r="G47" t="str">
            <v>Capital First Ltd (15-Mar-2019)</v>
          </cell>
          <cell r="H47" t="str">
            <v>Capital First Ltd (15-Mar-2019) **</v>
          </cell>
        </row>
        <row r="48">
          <cell r="B48" t="str">
            <v>INE535H14GR6</v>
          </cell>
          <cell r="C48" t="str">
            <v xml:space="preserve">CPD </v>
          </cell>
          <cell r="D48" t="str">
            <v xml:space="preserve">FULLERTON INDIA CREDIT CO LTD                   </v>
          </cell>
          <cell r="E48">
            <v>43539</v>
          </cell>
          <cell r="F48" t="str">
            <v>15-Mar-2019</v>
          </cell>
          <cell r="G48" t="str">
            <v>Fullerton India Credit Co Ltd (15-Mar-2019)</v>
          </cell>
          <cell r="H48" t="str">
            <v>Fullerton India Credit Co Ltd (15-Mar-2019) **</v>
          </cell>
        </row>
        <row r="49">
          <cell r="B49" t="str">
            <v>INE580B14HH4</v>
          </cell>
          <cell r="C49" t="str">
            <v xml:space="preserve">CPD </v>
          </cell>
          <cell r="D49" t="str">
            <v xml:space="preserve">GRUH FINANCE LTD                                </v>
          </cell>
          <cell r="E49">
            <v>43545</v>
          </cell>
          <cell r="F49" t="str">
            <v>21-Mar-2019</v>
          </cell>
          <cell r="G49" t="str">
            <v>Gruh Finance Ltd (21-Mar-2019)</v>
          </cell>
          <cell r="H49" t="str">
            <v>Gruh Finance Ltd (21-Mar-2019) **</v>
          </cell>
        </row>
        <row r="50">
          <cell r="B50" t="str">
            <v>INE040A16CC8</v>
          </cell>
          <cell r="C50" t="str">
            <v xml:space="preserve">CDD </v>
          </cell>
          <cell r="D50" t="str">
            <v xml:space="preserve">HDFC BANK LTD                                   </v>
          </cell>
          <cell r="E50">
            <v>43532</v>
          </cell>
          <cell r="F50" t="str">
            <v>08-Mar-2019</v>
          </cell>
          <cell r="G50" t="str">
            <v>HDFC Bank Ltd (08-Mar-2019)</v>
          </cell>
          <cell r="H50" t="str">
            <v>HDFC Bank Ltd (08-Mar-2019)</v>
          </cell>
        </row>
        <row r="51">
          <cell r="B51" t="str">
            <v>INE660N14BB5</v>
          </cell>
          <cell r="C51" t="str">
            <v xml:space="preserve">CPD </v>
          </cell>
          <cell r="D51" t="str">
            <v xml:space="preserve">S D CORPORATION PRIVATE LTD                     </v>
          </cell>
          <cell r="E51">
            <v>43637</v>
          </cell>
          <cell r="F51" t="str">
            <v>21-Jun-2019</v>
          </cell>
          <cell r="G51" t="str">
            <v>S D Corporation Private Ltd (21-Jun-2019)</v>
          </cell>
          <cell r="H51" t="str">
            <v>S D Corporation Private Ltd (21-Jun-2019) **</v>
          </cell>
        </row>
        <row r="52">
          <cell r="B52" t="str">
            <v>INE238A16Z65</v>
          </cell>
          <cell r="C52" t="str">
            <v xml:space="preserve">CDD </v>
          </cell>
          <cell r="D52" t="str">
            <v xml:space="preserve">AXIS BANK LTD                                   </v>
          </cell>
          <cell r="E52">
            <v>43536</v>
          </cell>
          <cell r="F52" t="str">
            <v>12-Mar-2019</v>
          </cell>
          <cell r="G52" t="str">
            <v>Axis Bank Ltd (12-Mar-2019)</v>
          </cell>
          <cell r="H52" t="str">
            <v>Axis Bank Ltd (12-Mar-2019) **</v>
          </cell>
        </row>
        <row r="53">
          <cell r="B53" t="str">
            <v>INE040A16CA2</v>
          </cell>
          <cell r="C53" t="str">
            <v xml:space="preserve">CDD </v>
          </cell>
          <cell r="D53" t="str">
            <v xml:space="preserve">HDFC BANK LTD                                   </v>
          </cell>
          <cell r="E53">
            <v>43490</v>
          </cell>
          <cell r="F53" t="str">
            <v>25-Jan-2019</v>
          </cell>
          <cell r="G53" t="str">
            <v>HDFC Bank Ltd (25-Jan-2019)</v>
          </cell>
          <cell r="H53" t="str">
            <v>HDFC Bank Ltd (25-Jan-2019) **</v>
          </cell>
        </row>
        <row r="54">
          <cell r="B54" t="str">
            <v>INE660N14BB5</v>
          </cell>
          <cell r="C54" t="str">
            <v xml:space="preserve">CPD </v>
          </cell>
          <cell r="D54" t="str">
            <v xml:space="preserve">S D CORPORATION PRIVATE LTD                     </v>
          </cell>
          <cell r="E54">
            <v>43637</v>
          </cell>
          <cell r="F54" t="str">
            <v>21-Jun-2019</v>
          </cell>
          <cell r="G54" t="str">
            <v>S D Corporation Private Ltd (21-Jun-2019)</v>
          </cell>
          <cell r="H54" t="str">
            <v>S D Corporation Private Ltd (21-Jun-2019) **</v>
          </cell>
        </row>
        <row r="55">
          <cell r="B55" t="str">
            <v>INE660N14BC3</v>
          </cell>
          <cell r="C55" t="str">
            <v xml:space="preserve">CPD </v>
          </cell>
          <cell r="D55" t="str">
            <v xml:space="preserve">S D CORPORATION PRIVATE LTD                     </v>
          </cell>
          <cell r="E55">
            <v>43635</v>
          </cell>
          <cell r="F55" t="str">
            <v>19-Jun-2019</v>
          </cell>
          <cell r="G55" t="str">
            <v>S D Corporation Private Ltd (19-Jun-2019)</v>
          </cell>
          <cell r="H55" t="str">
            <v>S D Corporation Private Ltd (19-Jun-2019) **</v>
          </cell>
        </row>
        <row r="56">
          <cell r="B56" t="str">
            <v>INE660N14AU7</v>
          </cell>
          <cell r="C56" t="str">
            <v xml:space="preserve">CPD </v>
          </cell>
          <cell r="D56" t="str">
            <v xml:space="preserve">S D CORPORATION PRIVATE LTD                     </v>
          </cell>
          <cell r="E56">
            <v>43623</v>
          </cell>
          <cell r="F56" t="str">
            <v>07-Jun-2019</v>
          </cell>
          <cell r="G56" t="str">
            <v>S D Corporation Private Ltd (07-Jun-2019)</v>
          </cell>
          <cell r="H56" t="str">
            <v>S D Corporation Private Ltd (07-Jun-2019) **</v>
          </cell>
        </row>
        <row r="57">
          <cell r="B57" t="str">
            <v>INE660N14AV5</v>
          </cell>
          <cell r="C57" t="str">
            <v xml:space="preserve">CPD </v>
          </cell>
          <cell r="D57" t="str">
            <v xml:space="preserve">S D CORPORATION PRIVATE LTD                     </v>
          </cell>
          <cell r="E57">
            <v>43620</v>
          </cell>
          <cell r="F57" t="str">
            <v>04-Jun-2019</v>
          </cell>
          <cell r="G57" t="str">
            <v>S D Corporation Private Ltd (04-Jun-2019)</v>
          </cell>
          <cell r="H57" t="str">
            <v>S D Corporation Private Ltd (04-Jun-2019) **</v>
          </cell>
        </row>
        <row r="58">
          <cell r="B58" t="str">
            <v>INE556F16424</v>
          </cell>
          <cell r="C58" t="str">
            <v xml:space="preserve">CDD </v>
          </cell>
          <cell r="D58" t="str">
            <v xml:space="preserve">SMALL INDUSTRIES DEVELOPMENT BANK OF INDIA      </v>
          </cell>
          <cell r="E58">
            <v>43622</v>
          </cell>
          <cell r="F58" t="str">
            <v>06-Jun-2019</v>
          </cell>
          <cell r="G58" t="str">
            <v>Small Industries Development Bank Of India (06-Jun-2019)</v>
          </cell>
          <cell r="H58" t="str">
            <v>Small Industries Development Bank Of India (06-Jun-2019) **</v>
          </cell>
        </row>
        <row r="59">
          <cell r="B59" t="str">
            <v>INE891K14GC9</v>
          </cell>
          <cell r="C59" t="e">
            <v>#N/A</v>
          </cell>
          <cell r="D59" t="e">
            <v>#N/A</v>
          </cell>
          <cell r="E59">
            <v>43339</v>
          </cell>
          <cell r="F59" t="str">
            <v>27-Aug-2018</v>
          </cell>
          <cell r="G59" t="e">
            <v>#N/A</v>
          </cell>
          <cell r="H59" t="e">
            <v>#N/A</v>
          </cell>
        </row>
        <row r="60">
          <cell r="B60" t="str">
            <v>INE028A16BB7</v>
          </cell>
          <cell r="C60" t="e">
            <v>#N/A</v>
          </cell>
          <cell r="D60" t="e">
            <v>#N/A</v>
          </cell>
          <cell r="E60">
            <v>43332</v>
          </cell>
          <cell r="F60" t="str">
            <v>20-Aug-2018</v>
          </cell>
          <cell r="G60" t="e">
            <v>#N/A</v>
          </cell>
          <cell r="H60" t="e">
            <v>#N/A</v>
          </cell>
        </row>
        <row r="61">
          <cell r="B61" t="str">
            <v>INE102D14385</v>
          </cell>
          <cell r="C61" t="e">
            <v>#N/A</v>
          </cell>
          <cell r="D61" t="e">
            <v>#N/A</v>
          </cell>
          <cell r="E61">
            <v>43326</v>
          </cell>
          <cell r="F61" t="str">
            <v>14-Aug-2018</v>
          </cell>
          <cell r="G61" t="e">
            <v>#N/A</v>
          </cell>
          <cell r="H61" t="e">
            <v>#N/A</v>
          </cell>
        </row>
        <row r="62">
          <cell r="B62" t="str">
            <v>INE001A14SO6</v>
          </cell>
          <cell r="C62" t="e">
            <v>#N/A</v>
          </cell>
          <cell r="D62" t="e">
            <v>#N/A</v>
          </cell>
          <cell r="E62">
            <v>43301</v>
          </cell>
          <cell r="F62" t="str">
            <v>20-Jul-2018</v>
          </cell>
          <cell r="G62" t="e">
            <v>#N/A</v>
          </cell>
          <cell r="H62" t="e">
            <v>#N/A</v>
          </cell>
        </row>
        <row r="63">
          <cell r="B63" t="str">
            <v>INE092T16EB7</v>
          </cell>
          <cell r="C63" t="e">
            <v>#N/A</v>
          </cell>
          <cell r="D63" t="e">
            <v>#N/A</v>
          </cell>
          <cell r="E63">
            <v>43285</v>
          </cell>
          <cell r="F63" t="str">
            <v>04-Jul-2018</v>
          </cell>
          <cell r="G63" t="e">
            <v>#N/A</v>
          </cell>
          <cell r="H63" t="e">
            <v>#N/A</v>
          </cell>
        </row>
        <row r="64">
          <cell r="B64" t="str">
            <v>INE265J14AI8</v>
          </cell>
          <cell r="C64" t="e">
            <v>#N/A</v>
          </cell>
          <cell r="D64" t="e">
            <v>#N/A</v>
          </cell>
          <cell r="E64">
            <v>43349</v>
          </cell>
          <cell r="F64" t="str">
            <v>06-Sep-2018</v>
          </cell>
          <cell r="G64" t="str">
            <v>JM Financial Asset Reconstruction Co Ltd (06-Sep-2018)</v>
          </cell>
          <cell r="H64" t="str">
            <v>JM Financial Asset Reconstruction Co Ltd (06-Sep-2018) **</v>
          </cell>
        </row>
        <row r="65">
          <cell r="B65" t="str">
            <v>INE265J14AF4</v>
          </cell>
          <cell r="C65" t="e">
            <v>#N/A</v>
          </cell>
          <cell r="D65" t="e">
            <v>#N/A</v>
          </cell>
          <cell r="E65">
            <v>43332</v>
          </cell>
          <cell r="F65" t="str">
            <v>20-Aug-2018</v>
          </cell>
          <cell r="G65" t="str">
            <v>JM Financial Asset Reconstruction Co Ltd (20-Aug-2018)</v>
          </cell>
          <cell r="H65" t="str">
            <v>JM Financial Asset Reconstruction Co Ltd (20-Aug-2018) **</v>
          </cell>
        </row>
        <row r="66">
          <cell r="B66" t="str">
            <v>INE523H14K20</v>
          </cell>
          <cell r="C66" t="e">
            <v>#N/A</v>
          </cell>
          <cell r="D66" t="e">
            <v>#N/A</v>
          </cell>
          <cell r="E66">
            <v>43326</v>
          </cell>
          <cell r="F66" t="str">
            <v>14-Aug-2018</v>
          </cell>
          <cell r="G66" t="str">
            <v>Jm Financial Products Ltd (14-Aug-2018)</v>
          </cell>
          <cell r="H66" t="str">
            <v>Jm Financial Products Ltd (14-Aug-2018) **</v>
          </cell>
        </row>
        <row r="67">
          <cell r="B67" t="str">
            <v>INE410J14AY7</v>
          </cell>
          <cell r="C67" t="e">
            <v>#N/A</v>
          </cell>
          <cell r="D67" t="e">
            <v>#N/A</v>
          </cell>
          <cell r="E67">
            <v>43326</v>
          </cell>
          <cell r="F67" t="str">
            <v>14-Aug-2018</v>
          </cell>
          <cell r="G67" t="e">
            <v>#N/A</v>
          </cell>
          <cell r="H67" t="e">
            <v>#N/A</v>
          </cell>
        </row>
        <row r="68">
          <cell r="B68" t="str">
            <v>INE511C14SB7</v>
          </cell>
          <cell r="C68" t="e">
            <v>#N/A</v>
          </cell>
          <cell r="D68" t="e">
            <v>#N/A</v>
          </cell>
          <cell r="E68">
            <v>43318</v>
          </cell>
          <cell r="F68" t="str">
            <v>06-Aug-2018</v>
          </cell>
          <cell r="G68" t="e">
            <v>#N/A</v>
          </cell>
          <cell r="H68" t="e">
            <v>#N/A</v>
          </cell>
        </row>
        <row r="69">
          <cell r="B69" t="str">
            <v>INE511C14SG6</v>
          </cell>
          <cell r="C69" t="e">
            <v>#N/A</v>
          </cell>
          <cell r="D69" t="e">
            <v>#N/A</v>
          </cell>
          <cell r="E69">
            <v>43325</v>
          </cell>
          <cell r="F69" t="str">
            <v>13-Aug-2018</v>
          </cell>
          <cell r="G69" t="e">
            <v>#N/A</v>
          </cell>
          <cell r="H69" t="e">
            <v>#N/A</v>
          </cell>
        </row>
        <row r="70">
          <cell r="B70" t="str">
            <v>INE511C14SE1</v>
          </cell>
          <cell r="C70" t="e">
            <v>#N/A</v>
          </cell>
          <cell r="D70" t="e">
            <v>#N/A</v>
          </cell>
          <cell r="E70">
            <v>43322</v>
          </cell>
          <cell r="F70" t="str">
            <v>10-Aug-2018</v>
          </cell>
          <cell r="G70" t="e">
            <v>#N/A</v>
          </cell>
          <cell r="H70" t="e">
            <v>#N/A</v>
          </cell>
        </row>
        <row r="71">
          <cell r="B71" t="str">
            <v>INE850M14786</v>
          </cell>
          <cell r="C71" t="e">
            <v>#N/A</v>
          </cell>
          <cell r="D71" t="e">
            <v>#N/A</v>
          </cell>
          <cell r="E71">
            <v>43298</v>
          </cell>
          <cell r="F71" t="str">
            <v>17-Jul-2018</v>
          </cell>
          <cell r="G71" t="e">
            <v>#N/A</v>
          </cell>
          <cell r="H71" t="e">
            <v>#N/A</v>
          </cell>
        </row>
        <row r="72">
          <cell r="B72" t="str">
            <v>INE134E14998</v>
          </cell>
          <cell r="C72" t="e">
            <v>#N/A</v>
          </cell>
          <cell r="D72" t="e">
            <v>#N/A</v>
          </cell>
          <cell r="E72">
            <v>43328</v>
          </cell>
          <cell r="F72" t="str">
            <v>16-Aug-2018</v>
          </cell>
          <cell r="G72" t="e">
            <v>#N/A</v>
          </cell>
          <cell r="H72" t="e">
            <v>#N/A</v>
          </cell>
        </row>
        <row r="73">
          <cell r="B73" t="str">
            <v>INE742O14682</v>
          </cell>
          <cell r="C73" t="e">
            <v>#N/A</v>
          </cell>
          <cell r="D73" t="e">
            <v>#N/A</v>
          </cell>
          <cell r="E73">
            <v>43328</v>
          </cell>
          <cell r="F73" t="str">
            <v>16-Aug-2018</v>
          </cell>
          <cell r="G73" t="e">
            <v>#N/A</v>
          </cell>
          <cell r="H73" t="e">
            <v>#N/A</v>
          </cell>
        </row>
        <row r="74">
          <cell r="B74" t="str">
            <v>INE003S14060</v>
          </cell>
          <cell r="C74" t="e">
            <v>#N/A</v>
          </cell>
          <cell r="D74" t="e">
            <v>#N/A</v>
          </cell>
          <cell r="E74">
            <v>43340</v>
          </cell>
          <cell r="F74" t="str">
            <v>28-Aug-2018</v>
          </cell>
          <cell r="G74" t="e">
            <v>#N/A</v>
          </cell>
          <cell r="H74" t="e">
            <v>#N/A</v>
          </cell>
        </row>
        <row r="75">
          <cell r="B75" t="str">
            <v>INE722A14CV6</v>
          </cell>
          <cell r="C75" t="e">
            <v>#N/A</v>
          </cell>
          <cell r="D75" t="e">
            <v>#N/A</v>
          </cell>
          <cell r="E75">
            <v>43353</v>
          </cell>
          <cell r="F75" t="str">
            <v>10-Sep-2018</v>
          </cell>
          <cell r="G75" t="e">
            <v>#N/A</v>
          </cell>
          <cell r="H75" t="e">
            <v>#N/A</v>
          </cell>
        </row>
        <row r="76">
          <cell r="B76" t="str">
            <v>INE432R14063</v>
          </cell>
          <cell r="C76" t="e">
            <v>#N/A</v>
          </cell>
          <cell r="D76" t="e">
            <v>#N/A</v>
          </cell>
          <cell r="E76">
            <v>43322</v>
          </cell>
          <cell r="F76" t="str">
            <v>10-Aug-2018</v>
          </cell>
          <cell r="G76" t="e">
            <v>#N/A</v>
          </cell>
          <cell r="H76" t="e">
            <v>#N/A</v>
          </cell>
        </row>
        <row r="77">
          <cell r="B77" t="str">
            <v>INE033L14IK5</v>
          </cell>
          <cell r="C77" t="e">
            <v>#N/A</v>
          </cell>
          <cell r="D77" t="e">
            <v>#N/A</v>
          </cell>
          <cell r="E77">
            <v>43325</v>
          </cell>
          <cell r="F77" t="str">
            <v>13-Aug-2018</v>
          </cell>
          <cell r="G77" t="e">
            <v>#N/A</v>
          </cell>
          <cell r="H77" t="e">
            <v>#N/A</v>
          </cell>
        </row>
        <row r="78">
          <cell r="B78" t="str">
            <v>INE909H14MH2</v>
          </cell>
          <cell r="C78" t="e">
            <v>#N/A</v>
          </cell>
          <cell r="D78" t="e">
            <v>#N/A</v>
          </cell>
          <cell r="E78">
            <v>43325</v>
          </cell>
          <cell r="F78" t="str">
            <v>13-Aug-2018</v>
          </cell>
          <cell r="G78" t="e">
            <v>#N/A</v>
          </cell>
          <cell r="H78" t="e">
            <v>#N/A</v>
          </cell>
        </row>
        <row r="79">
          <cell r="B79" t="str">
            <v>INE725H14582</v>
          </cell>
          <cell r="C79" t="e">
            <v>#N/A</v>
          </cell>
          <cell r="D79" t="e">
            <v>#N/A</v>
          </cell>
          <cell r="E79">
            <v>43343</v>
          </cell>
          <cell r="F79" t="str">
            <v>31-Aug-2018</v>
          </cell>
          <cell r="G79" t="e">
            <v>#N/A</v>
          </cell>
          <cell r="H79" t="e">
            <v>#N/A</v>
          </cell>
        </row>
        <row r="80">
          <cell r="B80" t="str">
            <v>INE081A14783</v>
          </cell>
          <cell r="C80" t="e">
            <v>#N/A</v>
          </cell>
          <cell r="D80" t="e">
            <v>#N/A</v>
          </cell>
          <cell r="E80">
            <v>43297</v>
          </cell>
          <cell r="F80" t="str">
            <v>16-Jul-2018</v>
          </cell>
          <cell r="G80" t="e">
            <v>#N/A</v>
          </cell>
          <cell r="H80" t="e">
            <v>#N/A</v>
          </cell>
        </row>
        <row r="81">
          <cell r="B81" t="str">
            <v>INE660N14AW3</v>
          </cell>
          <cell r="C81" t="str">
            <v xml:space="preserve">CPD </v>
          </cell>
          <cell r="D81" t="str">
            <v xml:space="preserve">S D CORPORATION PRIVATE LTD                     </v>
          </cell>
          <cell r="E81">
            <v>43627</v>
          </cell>
          <cell r="F81" t="str">
            <v>11-Jun-2019</v>
          </cell>
          <cell r="G81" t="str">
            <v>S D Corporation Private Ltd (11-Jun-2019)</v>
          </cell>
          <cell r="H81" t="str">
            <v>S D Corporation Private Ltd (11-Jun-2019) **</v>
          </cell>
        </row>
        <row r="82">
          <cell r="B82" t="str">
            <v>INE660N14AX1</v>
          </cell>
          <cell r="C82" t="str">
            <v xml:space="preserve">CPD </v>
          </cell>
          <cell r="D82" t="str">
            <v xml:space="preserve">S D CORPORATION PRIVATE LTD                     </v>
          </cell>
          <cell r="E82">
            <v>43629</v>
          </cell>
          <cell r="F82" t="str">
            <v>13-Jun-2019</v>
          </cell>
          <cell r="G82" t="str">
            <v>S D Corporation Private Ltd (13-Jun-2019)</v>
          </cell>
          <cell r="H82" t="str">
            <v>S D Corporation Private Ltd (13-Jun-2019) **</v>
          </cell>
        </row>
        <row r="83">
          <cell r="B83" t="str">
            <v>INE238A16Z65</v>
          </cell>
          <cell r="C83" t="str">
            <v xml:space="preserve">CDD </v>
          </cell>
          <cell r="D83" t="str">
            <v xml:space="preserve">AXIS BANK LTD                                   </v>
          </cell>
          <cell r="E83">
            <v>43536</v>
          </cell>
          <cell r="F83" t="str">
            <v>12-Mar-2019</v>
          </cell>
          <cell r="G83" t="str">
            <v>Axis Bank Ltd (12-Mar-2019)</v>
          </cell>
          <cell r="H83" t="str">
            <v>Axis Bank Ltd (12-Mar-2019) **</v>
          </cell>
        </row>
        <row r="84">
          <cell r="B84" t="str">
            <v>INE001A14SO6</v>
          </cell>
          <cell r="C84" t="e">
            <v>#N/A</v>
          </cell>
          <cell r="D84" t="e">
            <v>#N/A</v>
          </cell>
          <cell r="E84">
            <v>43301</v>
          </cell>
          <cell r="F84" t="str">
            <v>20-Jul-2018</v>
          </cell>
          <cell r="G84" t="e">
            <v>#N/A</v>
          </cell>
          <cell r="H84" t="e">
            <v>#N/A</v>
          </cell>
        </row>
        <row r="85">
          <cell r="B85" t="str">
            <v>INE092T16EB7</v>
          </cell>
          <cell r="C85" t="e">
            <v>#N/A</v>
          </cell>
          <cell r="D85" t="e">
            <v>#N/A</v>
          </cell>
          <cell r="E85">
            <v>43285</v>
          </cell>
          <cell r="F85" t="str">
            <v>04-Jul-2018</v>
          </cell>
          <cell r="G85" t="e">
            <v>#N/A</v>
          </cell>
          <cell r="H85" t="e">
            <v>#N/A</v>
          </cell>
        </row>
        <row r="86">
          <cell r="B86" t="e">
            <v>#N/A</v>
          </cell>
          <cell r="C86" t="e">
            <v>#N/A</v>
          </cell>
          <cell r="D86" t="e">
            <v>#N/A</v>
          </cell>
          <cell r="E86">
            <v>43322</v>
          </cell>
          <cell r="F86" t="str">
            <v>10-Aug-2018</v>
          </cell>
          <cell r="G86" t="e">
            <v>#N/A</v>
          </cell>
          <cell r="H86" t="e">
            <v>#N/A</v>
          </cell>
        </row>
        <row r="87">
          <cell r="B87" t="str">
            <v>INE237A164F0</v>
          </cell>
          <cell r="C87" t="str">
            <v xml:space="preserve">CDI </v>
          </cell>
          <cell r="D87" t="str">
            <v>KOTAK MAHINDRA BANK LTD                         (Mibor+108)</v>
          </cell>
          <cell r="E87">
            <v>43644</v>
          </cell>
          <cell r="F87" t="str">
            <v>28-Jun-2019</v>
          </cell>
          <cell r="G87" t="str">
            <v>Kotak Mahindra Bank Ltd (MIBOR+108) (28-Jun-2019)</v>
          </cell>
          <cell r="H87" t="str">
            <v>Kotak Mahindra Bank Ltd (MIBOR+108) (28-Jun-2019) **</v>
          </cell>
        </row>
        <row r="88">
          <cell r="B88" t="e">
            <v>#N/A</v>
          </cell>
          <cell r="C88" t="e">
            <v>#N/A</v>
          </cell>
          <cell r="D88" t="e">
            <v>#N/A</v>
          </cell>
          <cell r="E88">
            <v>43315</v>
          </cell>
          <cell r="F88" t="str">
            <v>03-Aug-2018</v>
          </cell>
          <cell r="G88" t="e">
            <v>#N/A</v>
          </cell>
          <cell r="H88" t="e">
            <v>#N/A</v>
          </cell>
        </row>
        <row r="89">
          <cell r="B89" t="e">
            <v>#N/A</v>
          </cell>
          <cell r="C89" t="e">
            <v>#N/A</v>
          </cell>
          <cell r="D89" t="e">
            <v>#N/A</v>
          </cell>
          <cell r="E89">
            <v>43313</v>
          </cell>
          <cell r="F89" t="str">
            <v>01-Aug-2018</v>
          </cell>
          <cell r="G89" t="e">
            <v>#N/A</v>
          </cell>
          <cell r="H89" t="e">
            <v>#N/A</v>
          </cell>
        </row>
        <row r="90">
          <cell r="B90" t="e">
            <v>#N/A</v>
          </cell>
          <cell r="C90" t="e">
            <v>#N/A</v>
          </cell>
          <cell r="D90" t="e">
            <v>#N/A</v>
          </cell>
          <cell r="E90">
            <v>43297</v>
          </cell>
          <cell r="F90" t="str">
            <v>16-Jul-2018</v>
          </cell>
          <cell r="G90" t="e">
            <v>#N/A</v>
          </cell>
          <cell r="H90" t="e">
            <v>#N/A</v>
          </cell>
        </row>
        <row r="91">
          <cell r="B91" t="e">
            <v>#N/A</v>
          </cell>
          <cell r="C91" t="e">
            <v>#N/A</v>
          </cell>
          <cell r="D91" t="e">
            <v>#N/A</v>
          </cell>
          <cell r="E91">
            <v>43328</v>
          </cell>
          <cell r="F91" t="str">
            <v>16-Aug-2018</v>
          </cell>
          <cell r="G91" t="e">
            <v>#N/A</v>
          </cell>
          <cell r="H91" t="e">
            <v>#N/A</v>
          </cell>
        </row>
        <row r="92">
          <cell r="B92" t="e">
            <v>#N/A</v>
          </cell>
          <cell r="C92" t="e">
            <v>#N/A</v>
          </cell>
          <cell r="D92" t="e">
            <v>#N/A</v>
          </cell>
          <cell r="E92">
            <v>43313</v>
          </cell>
          <cell r="F92" t="str">
            <v>01-Aug-2018</v>
          </cell>
          <cell r="G92" t="e">
            <v>#N/A</v>
          </cell>
          <cell r="H92" t="e">
            <v>#N/A</v>
          </cell>
        </row>
        <row r="93">
          <cell r="B93" t="e">
            <v>#N/A</v>
          </cell>
          <cell r="C93" t="e">
            <v>#N/A</v>
          </cell>
          <cell r="D93" t="e">
            <v>#N/A</v>
          </cell>
          <cell r="E93">
            <v>43312</v>
          </cell>
          <cell r="F93" t="str">
            <v>31-Jul-2018</v>
          </cell>
          <cell r="G93" t="e">
            <v>#N/A</v>
          </cell>
          <cell r="H93" t="e">
            <v>#N/A</v>
          </cell>
        </row>
        <row r="94">
          <cell r="B94" t="e">
            <v>#N/A</v>
          </cell>
          <cell r="C94" t="e">
            <v>#N/A</v>
          </cell>
          <cell r="D94" t="e">
            <v>#N/A</v>
          </cell>
          <cell r="E94">
            <v>43311</v>
          </cell>
          <cell r="F94" t="str">
            <v>30-Jul-2018</v>
          </cell>
          <cell r="G94" t="e">
            <v>#N/A</v>
          </cell>
          <cell r="H94" t="e">
            <v>#N/A</v>
          </cell>
        </row>
        <row r="95">
          <cell r="B95" t="e">
            <v>#N/A</v>
          </cell>
          <cell r="C95" t="e">
            <v>#N/A</v>
          </cell>
          <cell r="D95" t="e">
            <v>#N/A</v>
          </cell>
          <cell r="E95">
            <v>43328</v>
          </cell>
          <cell r="F95" t="str">
            <v>16-Aug-2018</v>
          </cell>
          <cell r="G95" t="e">
            <v>#N/A</v>
          </cell>
          <cell r="H95" t="e">
            <v>#N/A</v>
          </cell>
        </row>
        <row r="96">
          <cell r="B96" t="e">
            <v>#N/A</v>
          </cell>
          <cell r="C96" t="e">
            <v>#N/A</v>
          </cell>
          <cell r="D96" t="e">
            <v>#N/A</v>
          </cell>
          <cell r="E96">
            <v>43325</v>
          </cell>
          <cell r="F96" t="str">
            <v>13-Aug-2018</v>
          </cell>
          <cell r="G96" t="e">
            <v>#N/A</v>
          </cell>
          <cell r="H96" t="e">
            <v>#N/A</v>
          </cell>
        </row>
        <row r="97">
          <cell r="B97" t="e">
            <v>#N/A</v>
          </cell>
          <cell r="C97" t="e">
            <v>#N/A</v>
          </cell>
          <cell r="D97" t="e">
            <v>#N/A</v>
          </cell>
          <cell r="E97">
            <v>43297</v>
          </cell>
          <cell r="F97" t="str">
            <v>16-Jul-2018</v>
          </cell>
          <cell r="G97" t="e">
            <v>#N/A</v>
          </cell>
          <cell r="H97" t="e">
            <v>#N/A</v>
          </cell>
        </row>
        <row r="98">
          <cell r="B98" t="str">
            <v>INE660N14BA7</v>
          </cell>
          <cell r="C98" t="str">
            <v xml:space="preserve">CPD </v>
          </cell>
          <cell r="D98" t="str">
            <v xml:space="preserve">S D CORPORATION PRIVATE LTD                     </v>
          </cell>
          <cell r="E98">
            <v>43621</v>
          </cell>
          <cell r="F98" t="str">
            <v>05-Jun-2019</v>
          </cell>
          <cell r="G98" t="str">
            <v>S D Corporation Private Ltd (05-Jun-2019)</v>
          </cell>
          <cell r="H98" t="str">
            <v>S D Corporation Private Ltd (05-Jun-2019) **</v>
          </cell>
        </row>
        <row r="99">
          <cell r="B99" t="str">
            <v>INE660N14AZ6</v>
          </cell>
          <cell r="C99" t="str">
            <v xml:space="preserve">CPD </v>
          </cell>
          <cell r="D99" t="str">
            <v xml:space="preserve">S D CORPORATION PRIVATE LTD                     </v>
          </cell>
          <cell r="E99">
            <v>43609</v>
          </cell>
          <cell r="F99" t="str">
            <v>24-May-2019</v>
          </cell>
          <cell r="G99" t="str">
            <v>S D Corporation Private Ltd (24-May-2019)</v>
          </cell>
          <cell r="H99" t="str">
            <v>S D Corporation Private Ltd (24-May-2019) **</v>
          </cell>
        </row>
        <row r="100">
          <cell r="B100" t="e">
            <v>#N/A</v>
          </cell>
          <cell r="C100" t="e">
            <v>#N/A</v>
          </cell>
          <cell r="D100" t="e">
            <v>#N/A</v>
          </cell>
          <cell r="E100">
            <v>43371</v>
          </cell>
          <cell r="F100" t="str">
            <v>28-Sep-2018</v>
          </cell>
          <cell r="G100" t="str">
            <v>ICICI Bank Ltd (28-Sep-2018)</v>
          </cell>
          <cell r="H100" t="e">
            <v>#N/A</v>
          </cell>
        </row>
        <row r="101">
          <cell r="B101" t="str">
            <v>INE556F16325</v>
          </cell>
          <cell r="C101" t="str">
            <v xml:space="preserve">CDD </v>
          </cell>
          <cell r="D101" t="str">
            <v xml:space="preserve">SMALL INDUSTRIES DEVELOPMENT BANK OF INDIA      </v>
          </cell>
          <cell r="E101">
            <v>43503</v>
          </cell>
          <cell r="F101" t="str">
            <v>07-Feb-2019</v>
          </cell>
          <cell r="G101" t="str">
            <v>Small Industries Development Bank Of India (07-Feb-2019)</v>
          </cell>
          <cell r="H101" t="str">
            <v>Small Industries Development Bank Of India (07-Feb-2019) **</v>
          </cell>
        </row>
        <row r="102">
          <cell r="B102" t="e">
            <v>#N/A</v>
          </cell>
          <cell r="C102" t="e">
            <v>#N/A</v>
          </cell>
          <cell r="D102" t="str">
            <v>NATIONAL BANK FOR AGRICULTURE AND RURAL DEVELOPMENT</v>
          </cell>
          <cell r="E102">
            <v>43312</v>
          </cell>
          <cell r="F102" t="str">
            <v>31-Jul-2018</v>
          </cell>
          <cell r="G102" t="str">
            <v>National Bank For Agriculture And Rural Development (31-Jul-2018)</v>
          </cell>
          <cell r="H102" t="e">
            <v>#N/A</v>
          </cell>
        </row>
        <row r="103">
          <cell r="B103" t="e">
            <v>#N/A</v>
          </cell>
          <cell r="C103" t="e">
            <v>#N/A</v>
          </cell>
          <cell r="D103" t="e">
            <v>#N/A</v>
          </cell>
          <cell r="E103">
            <v>43318</v>
          </cell>
          <cell r="F103" t="str">
            <v>06-Aug-2018</v>
          </cell>
          <cell r="G103" t="e">
            <v>#N/A</v>
          </cell>
          <cell r="H103" t="e">
            <v>#N/A</v>
          </cell>
        </row>
        <row r="104">
          <cell r="B104" t="e">
            <v>#N/A</v>
          </cell>
          <cell r="C104" t="e">
            <v>#N/A</v>
          </cell>
          <cell r="D104" t="e">
            <v>#N/A</v>
          </cell>
          <cell r="E104">
            <v>43539</v>
          </cell>
          <cell r="F104" t="str">
            <v>15-Mar-2019</v>
          </cell>
          <cell r="G104" t="str">
            <v>ICICI Bank Ltd (15-Mar-2019)</v>
          </cell>
          <cell r="H104" t="e">
            <v>#N/A</v>
          </cell>
        </row>
        <row r="105">
          <cell r="B105" t="e">
            <v>#N/A</v>
          </cell>
          <cell r="C105" t="e">
            <v>#N/A</v>
          </cell>
          <cell r="D105" t="e">
            <v>#N/A</v>
          </cell>
          <cell r="E105">
            <v>43315</v>
          </cell>
          <cell r="F105" t="str">
            <v>03-Aug-2018</v>
          </cell>
          <cell r="G105" t="e">
            <v>#N/A</v>
          </cell>
          <cell r="H105" t="e">
            <v>#N/A</v>
          </cell>
        </row>
        <row r="106">
          <cell r="B106" t="e">
            <v>#N/A</v>
          </cell>
          <cell r="C106" t="e">
            <v>#N/A</v>
          </cell>
          <cell r="D106" t="e">
            <v>#N/A</v>
          </cell>
          <cell r="E106">
            <v>43371</v>
          </cell>
          <cell r="F106" t="str">
            <v>28-Sep-2018</v>
          </cell>
          <cell r="G106" t="str">
            <v>IDFC Bank Ltd (28-Sep-2018)</v>
          </cell>
          <cell r="H106" t="e">
            <v>#N/A</v>
          </cell>
        </row>
        <row r="107">
          <cell r="B107" t="e">
            <v>#N/A</v>
          </cell>
          <cell r="C107" t="e">
            <v>#N/A</v>
          </cell>
          <cell r="D107" t="e">
            <v>#N/A</v>
          </cell>
          <cell r="E107">
            <v>43364</v>
          </cell>
          <cell r="F107" t="str">
            <v>21-Sep-2018</v>
          </cell>
          <cell r="G107" t="str">
            <v>IDFC Bank Ltd (21-Sep-2018)</v>
          </cell>
          <cell r="H107" t="e">
            <v>#N/A</v>
          </cell>
        </row>
        <row r="108">
          <cell r="B108" t="e">
            <v>#N/A</v>
          </cell>
          <cell r="C108" t="e">
            <v>#N/A</v>
          </cell>
          <cell r="D108" t="e">
            <v>#N/A</v>
          </cell>
          <cell r="E108">
            <v>43318</v>
          </cell>
          <cell r="F108" t="str">
            <v>06-Aug-2018</v>
          </cell>
          <cell r="G108" t="e">
            <v>#N/A</v>
          </cell>
          <cell r="H108" t="e">
            <v>#N/A</v>
          </cell>
        </row>
        <row r="109">
          <cell r="B109" t="e">
            <v>#N/A</v>
          </cell>
          <cell r="C109" t="e">
            <v>#N/A</v>
          </cell>
          <cell r="D109" t="e">
            <v>#N/A</v>
          </cell>
          <cell r="E109">
            <v>43318</v>
          </cell>
          <cell r="F109" t="str">
            <v>06-Aug-2018</v>
          </cell>
          <cell r="G109" t="e">
            <v>#N/A</v>
          </cell>
          <cell r="H109" t="e">
            <v>#N/A</v>
          </cell>
        </row>
        <row r="110">
          <cell r="B110" t="e">
            <v>#N/A</v>
          </cell>
          <cell r="C110" t="e">
            <v>#N/A</v>
          </cell>
          <cell r="D110" t="e">
            <v>#N/A</v>
          </cell>
          <cell r="E110">
            <v>43371</v>
          </cell>
          <cell r="F110" t="str">
            <v>28-Sep-2018</v>
          </cell>
          <cell r="G110" t="e">
            <v>#N/A</v>
          </cell>
          <cell r="H110" t="e">
            <v>#N/A</v>
          </cell>
        </row>
        <row r="111">
          <cell r="B111" t="e">
            <v>#N/A</v>
          </cell>
          <cell r="C111" t="e">
            <v>#N/A</v>
          </cell>
          <cell r="D111" t="e">
            <v>#N/A</v>
          </cell>
          <cell r="E111">
            <v>43384</v>
          </cell>
          <cell r="F111" t="str">
            <v>11-Oct-2018</v>
          </cell>
          <cell r="G111" t="str">
            <v>Cooperatieve Rabobank UA (11-Oct-2018)</v>
          </cell>
          <cell r="H111" t="e">
            <v>#N/A</v>
          </cell>
        </row>
        <row r="112">
          <cell r="B112" t="e">
            <v>#N/A</v>
          </cell>
          <cell r="C112" t="e">
            <v>#N/A</v>
          </cell>
          <cell r="D112" t="e">
            <v>#N/A</v>
          </cell>
          <cell r="E112">
            <v>43398</v>
          </cell>
          <cell r="F112" t="str">
            <v>25-Oct-2018</v>
          </cell>
          <cell r="G112" t="e">
            <v>#N/A</v>
          </cell>
          <cell r="H112" t="e">
            <v>#N/A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>
            <v>43347</v>
          </cell>
          <cell r="F113" t="str">
            <v>04-Sep-2018</v>
          </cell>
          <cell r="G113" t="e">
            <v>#N/A</v>
          </cell>
          <cell r="H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>
            <v>43398</v>
          </cell>
          <cell r="F114" t="str">
            <v>25-Oct-2018</v>
          </cell>
          <cell r="G114" t="str">
            <v>JM Financial Capital Ltd (25-Oct-2018)</v>
          </cell>
          <cell r="H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>
            <v>43388</v>
          </cell>
          <cell r="F115" t="str">
            <v>15-Oct-2018</v>
          </cell>
          <cell r="G115" t="str">
            <v>JM Financial Credit Solutions Ltd (15-Oct-2018)</v>
          </cell>
          <cell r="H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>
            <v>43398</v>
          </cell>
          <cell r="F116" t="str">
            <v>25-Oct-2018</v>
          </cell>
          <cell r="G116" t="str">
            <v>JM Financial Products Ltd (25-Oct-2018)</v>
          </cell>
          <cell r="H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>
            <v>43388</v>
          </cell>
          <cell r="F117" t="str">
            <v>15-Oct-2018</v>
          </cell>
          <cell r="G117" t="str">
            <v>JM Financial Services Pvt Ltd (15-Oct-2018)</v>
          </cell>
          <cell r="H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>
            <v>43353</v>
          </cell>
          <cell r="F118" t="str">
            <v>10-Sep-2018</v>
          </cell>
          <cell r="G118" t="e">
            <v>#N/A</v>
          </cell>
          <cell r="H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>
            <v>43364</v>
          </cell>
          <cell r="F119" t="str">
            <v>21-Sep-2018</v>
          </cell>
          <cell r="G119" t="e">
            <v>#N/A</v>
          </cell>
          <cell r="H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>
            <v>43370</v>
          </cell>
          <cell r="F120" t="str">
            <v>27-Sep-2018</v>
          </cell>
          <cell r="G120" t="e">
            <v>#N/A</v>
          </cell>
          <cell r="H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>
            <v>43397</v>
          </cell>
          <cell r="F121" t="str">
            <v>24-Oct-2018</v>
          </cell>
          <cell r="G121" t="str">
            <v>LIC Housing Finance Ltd (24-Oct-2018)</v>
          </cell>
          <cell r="H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>
            <v>43382</v>
          </cell>
          <cell r="F122" t="str">
            <v>09-Oct-2018</v>
          </cell>
          <cell r="G122" t="str">
            <v>LIC Housing Finance Ltd (09-Oct-2018)</v>
          </cell>
          <cell r="H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>
            <v>43318</v>
          </cell>
          <cell r="F123" t="str">
            <v>06-Aug-2018</v>
          </cell>
          <cell r="G123" t="e">
            <v>#N/A</v>
          </cell>
          <cell r="H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>
            <v>43368</v>
          </cell>
          <cell r="F124" t="str">
            <v>25-Sep-2018</v>
          </cell>
          <cell r="G124" t="e">
            <v>#N/A</v>
          </cell>
          <cell r="H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>
            <v>43361</v>
          </cell>
          <cell r="F125" t="str">
            <v>18-Sep-2018</v>
          </cell>
          <cell r="G125" t="e">
            <v>#N/A</v>
          </cell>
          <cell r="H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>
            <v>43357</v>
          </cell>
          <cell r="F126" t="str">
            <v>14-Sep-2018</v>
          </cell>
          <cell r="G126" t="e">
            <v>#N/A</v>
          </cell>
          <cell r="H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>
            <v>43389</v>
          </cell>
          <cell r="F127" t="str">
            <v>16-Oct-2018</v>
          </cell>
          <cell r="G127" t="e">
            <v>#N/A</v>
          </cell>
          <cell r="H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>
            <v>43381</v>
          </cell>
          <cell r="F128" t="str">
            <v>08-Oct-2018</v>
          </cell>
          <cell r="G128" t="e">
            <v>#N/A</v>
          </cell>
          <cell r="H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>
            <v>43368</v>
          </cell>
          <cell r="F129" t="str">
            <v>25-Sep-2018</v>
          </cell>
          <cell r="G129" t="e">
            <v>#N/A</v>
          </cell>
          <cell r="H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>
            <v>43361</v>
          </cell>
          <cell r="F130" t="str">
            <v>18-Sep-2018</v>
          </cell>
          <cell r="G130" t="e">
            <v>#N/A</v>
          </cell>
          <cell r="H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>
            <v>43369</v>
          </cell>
          <cell r="F131" t="str">
            <v>26-Sep-2018</v>
          </cell>
          <cell r="G131" t="e">
            <v>#N/A</v>
          </cell>
          <cell r="H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>
            <v>43350</v>
          </cell>
          <cell r="F132" t="str">
            <v>07-Sep-2018</v>
          </cell>
          <cell r="G132" t="str">
            <v>IDFC Bank Ltd (07-Sep-2018)</v>
          </cell>
          <cell r="H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>
            <v>43369</v>
          </cell>
          <cell r="F133" t="str">
            <v>26-Sep-2018</v>
          </cell>
          <cell r="G133" t="e">
            <v>#N/A</v>
          </cell>
          <cell r="H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>
            <v>43403</v>
          </cell>
          <cell r="F134" t="str">
            <v>30-Oct-2018</v>
          </cell>
          <cell r="G134" t="str">
            <v>JM Financial Services Ltd (30-Oct-2018)</v>
          </cell>
          <cell r="H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>
            <v>43314</v>
          </cell>
          <cell r="F135" t="str">
            <v>02-Aug-2018</v>
          </cell>
          <cell r="G135" t="e">
            <v>#N/A</v>
          </cell>
          <cell r="H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>
            <v>43367</v>
          </cell>
          <cell r="F136" t="str">
            <v>24-Sep-2018</v>
          </cell>
          <cell r="G136" t="e">
            <v>#N/A</v>
          </cell>
          <cell r="H136" t="e">
            <v>#N/A</v>
          </cell>
        </row>
        <row r="137">
          <cell r="B137" t="str">
            <v>INE001A14TJ4</v>
          </cell>
          <cell r="C137" t="str">
            <v xml:space="preserve">CPD </v>
          </cell>
          <cell r="D137" t="str">
            <v xml:space="preserve">HOUSING DEVELOPMENT FINANCE CORP LTD            </v>
          </cell>
          <cell r="E137">
            <v>43497</v>
          </cell>
          <cell r="F137" t="str">
            <v>01-Feb-2019</v>
          </cell>
          <cell r="G137" t="str">
            <v>Housing Development Finance Corp Ltd (01-Feb-2019)</v>
          </cell>
          <cell r="H137" t="str">
            <v>Housing Development Finance Corp Ltd (01-Feb-2019) **</v>
          </cell>
        </row>
        <row r="138">
          <cell r="B138" t="str">
            <v>INE528G16R68</v>
          </cell>
          <cell r="C138" t="str">
            <v xml:space="preserve">CDD </v>
          </cell>
          <cell r="D138" t="str">
            <v xml:space="preserve">YES BANK LTD                                    </v>
          </cell>
          <cell r="E138">
            <v>43516</v>
          </cell>
          <cell r="F138" t="str">
            <v>20-Feb-2019</v>
          </cell>
          <cell r="G138" t="str">
            <v>Yes Bank Ltd (20-Feb-2019)</v>
          </cell>
          <cell r="H138" t="str">
            <v>Yes Bank Ltd (20-Feb-2019) **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>
            <v>43416</v>
          </cell>
          <cell r="F139" t="str">
            <v>12-Nov-2018</v>
          </cell>
          <cell r="G139" t="e">
            <v>#N/A</v>
          </cell>
          <cell r="H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>
            <v>43388</v>
          </cell>
          <cell r="F140" t="str">
            <v>15-Oct-2018</v>
          </cell>
          <cell r="G140" t="e">
            <v>#N/A</v>
          </cell>
          <cell r="H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>
            <v>43392</v>
          </cell>
          <cell r="F141" t="str">
            <v>19-Oct-2018</v>
          </cell>
          <cell r="G141" t="e">
            <v>#N/A</v>
          </cell>
          <cell r="H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>
            <v>43367</v>
          </cell>
          <cell r="F142" t="str">
            <v>24-Sep-2018</v>
          </cell>
          <cell r="G142" t="e">
            <v>#N/A</v>
          </cell>
          <cell r="H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>
            <v>43388</v>
          </cell>
          <cell r="F143" t="str">
            <v>15-Oct-2018</v>
          </cell>
          <cell r="G143" t="e">
            <v>#N/A</v>
          </cell>
          <cell r="H143" t="e">
            <v>#N/A</v>
          </cell>
        </row>
        <row r="144">
          <cell r="B144" t="str">
            <v>INE660N14BM2</v>
          </cell>
          <cell r="C144" t="str">
            <v xml:space="preserve">CPD </v>
          </cell>
          <cell r="D144" t="str">
            <v xml:space="preserve">S D CORPORATION PRIVATE LTD                     </v>
          </cell>
          <cell r="E144">
            <v>43518</v>
          </cell>
          <cell r="F144" t="str">
            <v>22-Feb-2019</v>
          </cell>
          <cell r="G144" t="str">
            <v>S D Corporation Private Ltd (22-Feb-2019)</v>
          </cell>
          <cell r="H144" t="str">
            <v>S D Corporation Private Ltd (22-Feb-2019) **</v>
          </cell>
        </row>
        <row r="145">
          <cell r="B145" t="str">
            <v>INE238A164E2</v>
          </cell>
          <cell r="C145" t="str">
            <v xml:space="preserve">CDD </v>
          </cell>
          <cell r="D145" t="str">
            <v xml:space="preserve">AXIS BANK LTD                                   </v>
          </cell>
          <cell r="E145">
            <v>43685</v>
          </cell>
          <cell r="F145" t="str">
            <v>08-Aug-2019</v>
          </cell>
          <cell r="G145" t="str">
            <v>Axis Bank Ltd (08-Aug-2019)</v>
          </cell>
          <cell r="H145" t="str">
            <v>Axis Bank Ltd (08-Aug-2019) **</v>
          </cell>
        </row>
        <row r="146">
          <cell r="B146" t="str">
            <v>INE261F14DQ2</v>
          </cell>
          <cell r="C146" t="str">
            <v xml:space="preserve">CPD </v>
          </cell>
          <cell r="D146" t="str">
            <v>NATIONAL BANK FOR AGRICULTURE AND RURAL DEVELOPMENT</v>
          </cell>
          <cell r="E146">
            <v>43496</v>
          </cell>
          <cell r="F146" t="str">
            <v>31-Jan-2019</v>
          </cell>
          <cell r="G146" t="str">
            <v>National Bank For Agriculture And Rural Development (31-Jan-2019)</v>
          </cell>
          <cell r="H146" t="str">
            <v>National Bank For Agriculture And Rural Development (31-Jan-2019) **</v>
          </cell>
        </row>
        <row r="147">
          <cell r="B147" t="str">
            <v>INE155A14NZ7</v>
          </cell>
          <cell r="C147" t="str">
            <v xml:space="preserve">CPD </v>
          </cell>
          <cell r="D147" t="str">
            <v xml:space="preserve">TATA MOTORS LTD                                 </v>
          </cell>
          <cell r="E147">
            <v>43536</v>
          </cell>
          <cell r="F147" t="str">
            <v>12-Mar-2019</v>
          </cell>
          <cell r="G147" t="str">
            <v>Tata Motors Ltd (12-Mar-2019)</v>
          </cell>
          <cell r="H147" t="str">
            <v>Tata Motors Ltd (12-Mar-2019) **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>
            <v>43440</v>
          </cell>
          <cell r="F148" t="str">
            <v>06-Dec-2018</v>
          </cell>
          <cell r="G148" t="e">
            <v>#N/A</v>
          </cell>
          <cell r="H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>
            <v>43405</v>
          </cell>
          <cell r="F149" t="str">
            <v>01-Nov-2018</v>
          </cell>
          <cell r="G149" t="e">
            <v>#N/A</v>
          </cell>
          <cell r="H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>
            <v>43433</v>
          </cell>
          <cell r="F150" t="str">
            <v>29-Nov-2018</v>
          </cell>
          <cell r="G150" t="e">
            <v>#N/A</v>
          </cell>
          <cell r="H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>
            <v>43423</v>
          </cell>
          <cell r="F151" t="str">
            <v>19-Nov-2018</v>
          </cell>
          <cell r="G151" t="e">
            <v>#N/A</v>
          </cell>
          <cell r="H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>
            <v>43347</v>
          </cell>
          <cell r="F152" t="str">
            <v>04-Sep-2018</v>
          </cell>
          <cell r="G152" t="e">
            <v>#N/A</v>
          </cell>
          <cell r="H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>
            <v>43361</v>
          </cell>
          <cell r="F153" t="str">
            <v>18-Sep-2018</v>
          </cell>
          <cell r="G153" t="e">
            <v>#N/A</v>
          </cell>
          <cell r="H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>
            <v>43369</v>
          </cell>
          <cell r="F154" t="str">
            <v>26-Sep-2018</v>
          </cell>
          <cell r="G154" t="e">
            <v>#N/A</v>
          </cell>
          <cell r="H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>
            <v>43432</v>
          </cell>
          <cell r="F155" t="str">
            <v>28-Nov-2018</v>
          </cell>
          <cell r="G155" t="e">
            <v>#N/A</v>
          </cell>
          <cell r="H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>
            <v>43402</v>
          </cell>
          <cell r="F156" t="str">
            <v>29-Oct-2018</v>
          </cell>
          <cell r="G156" t="e">
            <v>#N/A</v>
          </cell>
          <cell r="H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>
            <v>43390</v>
          </cell>
          <cell r="F157" t="str">
            <v>17-Oct-2018</v>
          </cell>
          <cell r="G157" t="e">
            <v>#N/A</v>
          </cell>
          <cell r="H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>
            <v>43388</v>
          </cell>
          <cell r="F158" t="str">
            <v>15-Oct-2018</v>
          </cell>
          <cell r="G158" t="e">
            <v>#N/A</v>
          </cell>
          <cell r="H158" t="e">
            <v>#N/A</v>
          </cell>
        </row>
        <row r="159">
          <cell r="B159" t="e">
            <v>#N/A</v>
          </cell>
          <cell r="C159" t="e">
            <v>#N/A</v>
          </cell>
          <cell r="D159" t="str">
            <v>NATIONAL BANK FOR AGRICULTURE AND RURAL DEVELOPMENT</v>
          </cell>
          <cell r="E159">
            <v>43409</v>
          </cell>
          <cell r="F159" t="str">
            <v>05-Nov-2018</v>
          </cell>
          <cell r="G159" t="str">
            <v>National Bank For Agriculture And Rural Development (05-Nov-2018)</v>
          </cell>
          <cell r="H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>
            <v>43418</v>
          </cell>
          <cell r="F160" t="str">
            <v>14-Nov-2018</v>
          </cell>
          <cell r="G160" t="e">
            <v>#N/A</v>
          </cell>
          <cell r="H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>
            <v>43399</v>
          </cell>
          <cell r="F161" t="str">
            <v>26-Oct-2018</v>
          </cell>
          <cell r="G161" t="e">
            <v>#N/A</v>
          </cell>
          <cell r="H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>
            <v>43406</v>
          </cell>
          <cell r="F162" t="str">
            <v>02-Nov-2018</v>
          </cell>
          <cell r="G162" t="e">
            <v>#N/A</v>
          </cell>
          <cell r="H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>
            <v>43370</v>
          </cell>
          <cell r="F163" t="str">
            <v>27-Sep-2018</v>
          </cell>
          <cell r="G163" t="e">
            <v>#N/A</v>
          </cell>
          <cell r="H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>
            <v>43403</v>
          </cell>
          <cell r="F164" t="str">
            <v>30-Oct-2018</v>
          </cell>
          <cell r="G164" t="e">
            <v>#N/A</v>
          </cell>
          <cell r="H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>
            <v>43390</v>
          </cell>
          <cell r="F165" t="str">
            <v>17-Oct-2018</v>
          </cell>
          <cell r="G165" t="e">
            <v>#N/A</v>
          </cell>
          <cell r="H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>
            <v>43419</v>
          </cell>
          <cell r="F166" t="str">
            <v>15-Nov-2018</v>
          </cell>
          <cell r="G166" t="e">
            <v>#N/A</v>
          </cell>
          <cell r="H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>
            <v>43357</v>
          </cell>
          <cell r="F167" t="str">
            <v>14-Sep-2018</v>
          </cell>
          <cell r="G167" t="e">
            <v>#N/A</v>
          </cell>
          <cell r="H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>
            <v>43431</v>
          </cell>
          <cell r="F168" t="str">
            <v>27-Nov-2018</v>
          </cell>
          <cell r="G168" t="e">
            <v>#N/A</v>
          </cell>
          <cell r="H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>
            <v>43413</v>
          </cell>
          <cell r="F169" t="str">
            <v>09-Nov-2018</v>
          </cell>
          <cell r="G169" t="e">
            <v>#N/A</v>
          </cell>
          <cell r="H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>
            <v>43426</v>
          </cell>
          <cell r="F170" t="str">
            <v>22-Nov-2018</v>
          </cell>
          <cell r="G170" t="e">
            <v>#N/A</v>
          </cell>
          <cell r="H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>
            <v>43413</v>
          </cell>
          <cell r="F171" t="str">
            <v>09-Nov-2018</v>
          </cell>
          <cell r="G171" t="e">
            <v>#N/A</v>
          </cell>
          <cell r="H171" t="e">
            <v>#N/A</v>
          </cell>
        </row>
        <row r="172">
          <cell r="B172" t="str">
            <v>INE115A14AM6</v>
          </cell>
          <cell r="C172" t="str">
            <v xml:space="preserve">CPD </v>
          </cell>
          <cell r="D172" t="str">
            <v xml:space="preserve">LIC HOUSING FINANCE LTD                         </v>
          </cell>
          <cell r="E172">
            <v>43517</v>
          </cell>
          <cell r="F172" t="str">
            <v>21-Feb-2019</v>
          </cell>
          <cell r="G172" t="str">
            <v>Lic Housing Finance Ltd (21-Feb-2019)</v>
          </cell>
          <cell r="H172" t="str">
            <v>Lic Housing Finance Ltd (21-Feb-2019) **</v>
          </cell>
        </row>
        <row r="173">
          <cell r="B173" t="str">
            <v>INE002A14BH4</v>
          </cell>
          <cell r="C173" t="str">
            <v xml:space="preserve">CPD </v>
          </cell>
          <cell r="D173" t="str">
            <v xml:space="preserve">RELIANCE INDUSTRIES LTD                         </v>
          </cell>
          <cell r="E173">
            <v>43528</v>
          </cell>
          <cell r="F173" t="str">
            <v>04-Mar-2019</v>
          </cell>
          <cell r="G173" t="str">
            <v>Reliance Industries Ltd (04-Mar-2019)</v>
          </cell>
          <cell r="H173" t="str">
            <v>Reliance Industries Ltd (04-Mar-2019) **</v>
          </cell>
        </row>
        <row r="174">
          <cell r="B174" t="str">
            <v>INE660N14BL4</v>
          </cell>
          <cell r="C174" t="str">
            <v xml:space="preserve">CPD </v>
          </cell>
          <cell r="D174" t="str">
            <v xml:space="preserve">S D CORPORATION PRIVATE LTD                     </v>
          </cell>
          <cell r="E174">
            <v>43510</v>
          </cell>
          <cell r="F174" t="str">
            <v>14-Feb-2019</v>
          </cell>
          <cell r="G174" t="str">
            <v>S D Corporation Private Ltd (14-Feb-2019)</v>
          </cell>
          <cell r="H174" t="str">
            <v>S D Corporation Private Ltd (14-Feb-2019) **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>
            <v>43362</v>
          </cell>
          <cell r="F175" t="str">
            <v>19-Sep-2018</v>
          </cell>
          <cell r="G175" t="e">
            <v>#N/A</v>
          </cell>
          <cell r="H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>
            <v>43416</v>
          </cell>
          <cell r="F176" t="str">
            <v>12-Nov-2018</v>
          </cell>
          <cell r="G176" t="e">
            <v>#N/A</v>
          </cell>
          <cell r="H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>
            <v>43434</v>
          </cell>
          <cell r="F177" t="str">
            <v>30-Nov-2018</v>
          </cell>
          <cell r="G177" t="e">
            <v>#N/A</v>
          </cell>
          <cell r="H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>
            <v>43438</v>
          </cell>
          <cell r="F178" t="str">
            <v>04-Dec-2018</v>
          </cell>
          <cell r="G178" t="e">
            <v>#N/A</v>
          </cell>
          <cell r="H178" t="e">
            <v>#N/A</v>
          </cell>
        </row>
        <row r="179">
          <cell r="B179" t="str">
            <v>INE238A16Y66</v>
          </cell>
          <cell r="C179" t="str">
            <v xml:space="preserve">CDD </v>
          </cell>
          <cell r="D179" t="str">
            <v xml:space="preserve">AXIS BANK LTD                                   </v>
          </cell>
          <cell r="E179">
            <v>43518</v>
          </cell>
          <cell r="F179" t="str">
            <v>22-Feb-2019</v>
          </cell>
          <cell r="G179" t="str">
            <v>Axis Bank Ltd (22-Feb-2019)</v>
          </cell>
          <cell r="H179" t="str">
            <v>Axis Bank Ltd (22-Feb-2019) **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>
            <v>43445</v>
          </cell>
          <cell r="F180" t="str">
            <v>11-Dec-2018</v>
          </cell>
          <cell r="G180" t="e">
            <v>#N/A</v>
          </cell>
          <cell r="H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>
            <v>43404</v>
          </cell>
          <cell r="F181" t="str">
            <v>31-Oct-2018</v>
          </cell>
          <cell r="G181" t="e">
            <v>#N/A</v>
          </cell>
          <cell r="H181" t="e">
            <v>#N/A</v>
          </cell>
        </row>
        <row r="182">
          <cell r="B182" t="str">
            <v>INE001A14TU1</v>
          </cell>
          <cell r="C182" t="str">
            <v xml:space="preserve">CPD </v>
          </cell>
          <cell r="D182" t="str">
            <v xml:space="preserve">HOUSING DEVELOPMENT FINANCE CORP LTD            </v>
          </cell>
          <cell r="E182">
            <v>43507</v>
          </cell>
          <cell r="F182" t="str">
            <v>11-Feb-2019</v>
          </cell>
          <cell r="G182" t="str">
            <v>Housing Development Finance Corp Ltd (11-Feb-2019)</v>
          </cell>
          <cell r="H182" t="str">
            <v>Housing Development Finance Corp Ltd (11-Feb-2019) **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>
            <v>43441</v>
          </cell>
          <cell r="F183" t="str">
            <v>07-Dec-2018</v>
          </cell>
          <cell r="G183" t="e">
            <v>#N/A</v>
          </cell>
          <cell r="H183" t="e">
            <v>#N/A</v>
          </cell>
        </row>
        <row r="184">
          <cell r="B184" t="e">
            <v>#N/A</v>
          </cell>
          <cell r="C184" t="e">
            <v>#N/A</v>
          </cell>
          <cell r="D184" t="str">
            <v>NATIONAL BANK FOR AGRICULTURE AND RURAL DEVELOPMENT</v>
          </cell>
          <cell r="E184">
            <v>43440</v>
          </cell>
          <cell r="F184" t="str">
            <v>06-Dec-2018</v>
          </cell>
          <cell r="G184" t="str">
            <v>National Bank For Agriculture And Rural Development (06-Dec-2018)</v>
          </cell>
          <cell r="H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>
            <v>43446</v>
          </cell>
          <cell r="F185" t="str">
            <v>12-Dec-2018</v>
          </cell>
          <cell r="G185" t="e">
            <v>#N/A</v>
          </cell>
          <cell r="H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>
            <v>43451</v>
          </cell>
          <cell r="F186" t="str">
            <v>17-Dec-2018</v>
          </cell>
          <cell r="G186" t="e">
            <v>#N/A</v>
          </cell>
          <cell r="H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>
            <v>43448</v>
          </cell>
          <cell r="F187" t="str">
            <v>14-Dec-2018</v>
          </cell>
          <cell r="G187" t="e">
            <v>#N/A</v>
          </cell>
          <cell r="H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>
            <v>43451</v>
          </cell>
          <cell r="F188" t="str">
            <v>17-Dec-2018</v>
          </cell>
          <cell r="G188" t="e">
            <v>#N/A</v>
          </cell>
          <cell r="H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>
            <v>43460</v>
          </cell>
          <cell r="F189" t="str">
            <v>26-Dec-2018</v>
          </cell>
          <cell r="G189" t="e">
            <v>#N/A</v>
          </cell>
          <cell r="H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>
            <v>43406</v>
          </cell>
          <cell r="F190" t="str">
            <v>02-Nov-2018</v>
          </cell>
          <cell r="G190" t="e">
            <v>#N/A</v>
          </cell>
          <cell r="H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>
            <v>43458</v>
          </cell>
          <cell r="F191" t="str">
            <v>24-Dec-2018</v>
          </cell>
          <cell r="G191" t="e">
            <v>#N/A</v>
          </cell>
          <cell r="H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>
            <v>43438</v>
          </cell>
          <cell r="F192" t="str">
            <v>04-Dec-2018</v>
          </cell>
          <cell r="G192" t="e">
            <v>#N/A</v>
          </cell>
          <cell r="H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>
            <v>43424</v>
          </cell>
          <cell r="F193" t="str">
            <v>20-Nov-2018</v>
          </cell>
          <cell r="G193" t="e">
            <v>#N/A</v>
          </cell>
          <cell r="H193" t="e">
            <v>#N/A</v>
          </cell>
        </row>
        <row r="194">
          <cell r="B194" t="str">
            <v>INE480Q16283</v>
          </cell>
          <cell r="C194" t="str">
            <v xml:space="preserve">CDI </v>
          </cell>
          <cell r="D194" t="str">
            <v xml:space="preserve">COOPERATIEVE RABOBANK UA                        </v>
          </cell>
          <cell r="E194">
            <v>43797</v>
          </cell>
          <cell r="F194" t="str">
            <v>28-Nov-2019</v>
          </cell>
          <cell r="G194" t="str">
            <v>Cooperatieve Rabobank (MIBOR+160) (28-Nov-2019)</v>
          </cell>
          <cell r="H194" t="str">
            <v>Cooperatieve Rabobank (MIBOR+160) (28-Nov-2019) **</v>
          </cell>
        </row>
        <row r="195">
          <cell r="B195" t="str">
            <v>INE001A14UG8</v>
          </cell>
          <cell r="C195" t="str">
            <v xml:space="preserve">CPD </v>
          </cell>
          <cell r="D195" t="str">
            <v xml:space="preserve">HOUSING DEVELOPMENT FINANCE CORP LTD            </v>
          </cell>
          <cell r="E195">
            <v>43605</v>
          </cell>
          <cell r="F195" t="str">
            <v>20-May-2019</v>
          </cell>
          <cell r="G195" t="str">
            <v>Housing Development Finance Corp Ltd (20-May-2019)</v>
          </cell>
          <cell r="H195" t="str">
            <v>Housing Development Finance Corp Ltd (20-May-2019) **</v>
          </cell>
        </row>
        <row r="196">
          <cell r="B196" t="str">
            <v>INE001A14UH6</v>
          </cell>
          <cell r="C196" t="str">
            <v xml:space="preserve">CPD </v>
          </cell>
          <cell r="D196" t="str">
            <v xml:space="preserve">HOUSING DEVELOPMENT FINANCE CORP LTD            </v>
          </cell>
          <cell r="E196">
            <v>43783</v>
          </cell>
          <cell r="F196" t="str">
            <v>14-Nov-2019</v>
          </cell>
          <cell r="G196" t="str">
            <v>Housing Development Finance Corp Ltd (14-Nov-2019)</v>
          </cell>
          <cell r="H196" t="str">
            <v>Housing Development Finance Corp Ltd (14-Nov-2019) **</v>
          </cell>
        </row>
        <row r="197">
          <cell r="B197" t="str">
            <v>INE261F16314</v>
          </cell>
          <cell r="C197" t="str">
            <v xml:space="preserve">CDD </v>
          </cell>
          <cell r="D197" t="str">
            <v>NATIONAL BANK FOR AGRICULTURE AND RURAL DEVELOPM</v>
          </cell>
          <cell r="E197">
            <v>43796</v>
          </cell>
          <cell r="F197" t="str">
            <v>27-Nov-2019</v>
          </cell>
          <cell r="G197" t="str">
            <v>National Bank For Agriculture And Rural Developm (27-Nov-2019)</v>
          </cell>
          <cell r="H197" t="str">
            <v>National Bank For Agriculture And Rural Developm (27-Nov-2019) **</v>
          </cell>
        </row>
        <row r="198">
          <cell r="B198" t="str">
            <v>INE238A165G4</v>
          </cell>
          <cell r="C198" t="str">
            <v xml:space="preserve">CDD </v>
          </cell>
          <cell r="D198" t="str">
            <v xml:space="preserve">AXIS BANK LTD                                   </v>
          </cell>
          <cell r="E198">
            <v>43783</v>
          </cell>
          <cell r="F198" t="str">
            <v>14-Nov-2019</v>
          </cell>
          <cell r="G198" t="str">
            <v>Axis Bank Ltd (14-Nov-2019)</v>
          </cell>
          <cell r="H198" t="str">
            <v>Axis Bank Ltd (14-Nov-2019) **</v>
          </cell>
        </row>
        <row r="199">
          <cell r="B199" t="str">
            <v>INE477A14AA5</v>
          </cell>
          <cell r="C199" t="str">
            <v xml:space="preserve">CPD </v>
          </cell>
          <cell r="D199" t="str">
            <v xml:space="preserve">CANFIN HOMES LTD                                </v>
          </cell>
          <cell r="E199">
            <v>43599</v>
          </cell>
          <cell r="F199" t="str">
            <v>14-May-2019</v>
          </cell>
          <cell r="G199" t="str">
            <v>Canfin Homes Ltd (14-May-2019)</v>
          </cell>
          <cell r="H199" t="str">
            <v>Canfin Homes Ltd (14-May-2019) **</v>
          </cell>
        </row>
        <row r="200">
          <cell r="B200" t="str">
            <v>INE001A14UH6</v>
          </cell>
          <cell r="C200" t="str">
            <v xml:space="preserve">CPD </v>
          </cell>
          <cell r="D200" t="str">
            <v xml:space="preserve">HOUSING DEVELOPMENT FINANCE CORP LTD            </v>
          </cell>
          <cell r="E200">
            <v>43783</v>
          </cell>
          <cell r="F200" t="str">
            <v>14-Nov-2019</v>
          </cell>
          <cell r="G200" t="str">
            <v>Housing Development Finance Corp Ltd (14-Nov-2019)</v>
          </cell>
          <cell r="H200" t="str">
            <v>Housing Development Finance Corp Ltd (14-Nov-2019) **</v>
          </cell>
        </row>
        <row r="201">
          <cell r="B201" t="str">
            <v>INE001A14UG8</v>
          </cell>
          <cell r="C201" t="str">
            <v xml:space="preserve">CPD </v>
          </cell>
          <cell r="D201" t="str">
            <v xml:space="preserve">HOUSING DEVELOPMENT FINANCE CORP LTD            </v>
          </cell>
          <cell r="E201">
            <v>43605</v>
          </cell>
          <cell r="F201" t="str">
            <v>20-May-2019</v>
          </cell>
          <cell r="G201" t="str">
            <v>Housing Development Finance Corp Ltd (20-May-2019)</v>
          </cell>
          <cell r="H201" t="str">
            <v>Housing Development Finance Corp Ltd (20-May-2019) **</v>
          </cell>
        </row>
        <row r="202">
          <cell r="B202" t="str">
            <v>INE660N14BY7</v>
          </cell>
          <cell r="C202" t="str">
            <v xml:space="preserve">CPD </v>
          </cell>
          <cell r="D202" t="str">
            <v xml:space="preserve">S D CORPORATION PRIVATE LTD                     </v>
          </cell>
          <cell r="E202">
            <v>43503</v>
          </cell>
          <cell r="F202" t="str">
            <v>07-Feb-2019</v>
          </cell>
          <cell r="G202" t="str">
            <v>S D Corporation Private Ltd (07-Feb-2019)</v>
          </cell>
          <cell r="H202" t="str">
            <v>S D Corporation Private Ltd (07-Feb-2019) **</v>
          </cell>
        </row>
        <row r="203">
          <cell r="B203" t="str">
            <v>INE891K14GX5</v>
          </cell>
          <cell r="C203" t="str">
            <v xml:space="preserve">CPD </v>
          </cell>
          <cell r="D203" t="str">
            <v xml:space="preserve">AXIS FINANCE LTD                                </v>
          </cell>
          <cell r="E203">
            <v>43476</v>
          </cell>
          <cell r="F203" t="str">
            <v>11-Jan-2019</v>
          </cell>
          <cell r="G203" t="str">
            <v>Axis Finance Ltd (11-Jan-2019)</v>
          </cell>
          <cell r="H203" t="str">
            <v>Axis Finance Ltd (11-Jan-2019) **</v>
          </cell>
        </row>
        <row r="204">
          <cell r="B204" t="str">
            <v>INE965U14397</v>
          </cell>
          <cell r="C204" t="str">
            <v xml:space="preserve">CPD </v>
          </cell>
          <cell r="D204" t="str">
            <v xml:space="preserve">CAPITAL FIRST HOME FINANCE LTD                  </v>
          </cell>
          <cell r="E204">
            <v>43524</v>
          </cell>
          <cell r="F204" t="str">
            <v>28-Feb-2019</v>
          </cell>
          <cell r="G204" t="str">
            <v>Capital First Home Finance Ltd (28-Feb-2019)</v>
          </cell>
          <cell r="H204" t="str">
            <v>Capital First Home Finance Ltd (28-Feb-2019) **</v>
          </cell>
        </row>
        <row r="205">
          <cell r="B205" t="str">
            <v>INE965U14363</v>
          </cell>
          <cell r="C205" t="str">
            <v xml:space="preserve">CPD </v>
          </cell>
          <cell r="D205" t="str">
            <v xml:space="preserve">CAPITAL FIRST HOME FINANCE LTD                  </v>
          </cell>
          <cell r="E205">
            <v>43504</v>
          </cell>
          <cell r="F205" t="str">
            <v>08-Feb-2019</v>
          </cell>
          <cell r="G205" t="str">
            <v>Capital First Home Finance Ltd (08-Feb-2019)</v>
          </cell>
          <cell r="H205" t="str">
            <v>Capital First Home Finance Ltd (08-Feb-2019) **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>
            <v>43462</v>
          </cell>
          <cell r="F206" t="str">
            <v>28-Dec-2018</v>
          </cell>
          <cell r="G206" t="e">
            <v>#N/A</v>
          </cell>
          <cell r="H206" t="e">
            <v>#N/A</v>
          </cell>
        </row>
        <row r="207">
          <cell r="B207" t="str">
            <v>INE688I14HM0</v>
          </cell>
          <cell r="C207" t="str">
            <v xml:space="preserve">CPD </v>
          </cell>
          <cell r="D207" t="str">
            <v xml:space="preserve">CAPITAL FIRST LTD                               </v>
          </cell>
          <cell r="E207">
            <v>43510</v>
          </cell>
          <cell r="F207" t="str">
            <v>14-Feb-2019</v>
          </cell>
          <cell r="G207" t="str">
            <v>Capital First Ltd (14-Feb-2019)</v>
          </cell>
          <cell r="H207" t="str">
            <v>Capital First Ltd (14-Feb-2019) **</v>
          </cell>
        </row>
        <row r="208">
          <cell r="B208" t="str">
            <v>INE055A14GU4</v>
          </cell>
          <cell r="C208" t="str">
            <v xml:space="preserve">CPD </v>
          </cell>
          <cell r="D208" t="str">
            <v xml:space="preserve">CENTURY TEXTILES &amp; INDUSTRIES LTD               </v>
          </cell>
          <cell r="E208">
            <v>43494</v>
          </cell>
          <cell r="F208" t="str">
            <v>29-Jan-2019</v>
          </cell>
          <cell r="G208" t="str">
            <v>Century Textiles &amp; Industries Ltd (29-Jan-2019)</v>
          </cell>
          <cell r="H208" t="str">
            <v>Century Textiles &amp; Industries Ltd (29-Jan-2019) **</v>
          </cell>
        </row>
        <row r="209">
          <cell r="B209" t="str">
            <v>INE957N14BG4</v>
          </cell>
          <cell r="C209" t="str">
            <v xml:space="preserve">CPD </v>
          </cell>
          <cell r="D209" t="str">
            <v xml:space="preserve">HERO FINCORP LTD                                </v>
          </cell>
          <cell r="E209">
            <v>43479</v>
          </cell>
          <cell r="F209" t="str">
            <v>14-Jan-2019</v>
          </cell>
          <cell r="G209" t="str">
            <v>Hero Fincorp Ltd (14-Jan-2019)</v>
          </cell>
          <cell r="H209" t="str">
            <v>Hero Fincorp Ltd (14-Jan-2019) **</v>
          </cell>
        </row>
        <row r="210">
          <cell r="B210" t="str">
            <v>INE001A14RZ4</v>
          </cell>
          <cell r="C210" t="str">
            <v xml:space="preserve">CPD </v>
          </cell>
          <cell r="D210" t="str">
            <v xml:space="preserve">HOUSING DEVELOPMENT FINANCE CORP LTD            </v>
          </cell>
          <cell r="E210">
            <v>43480</v>
          </cell>
          <cell r="F210" t="str">
            <v>15-Jan-2019</v>
          </cell>
          <cell r="G210" t="str">
            <v>Housing Development Finance Corp Ltd (15-Jan-2019)</v>
          </cell>
          <cell r="H210" t="str">
            <v>Housing Development Finance Corp Ltd (15-Jan-2019) **</v>
          </cell>
        </row>
        <row r="211">
          <cell r="B211" t="str">
            <v>INE001A14TG0</v>
          </cell>
          <cell r="C211" t="str">
            <v xml:space="preserve">CPD </v>
          </cell>
          <cell r="D211" t="str">
            <v xml:space="preserve">HOUSING DEVELOPMENT FINANCE CORP LTD            </v>
          </cell>
          <cell r="E211">
            <v>43476</v>
          </cell>
          <cell r="F211" t="str">
            <v>11-Jan-2019</v>
          </cell>
          <cell r="G211" t="str">
            <v>Housing Development Finance Corp Ltd (11-Jan-2019)</v>
          </cell>
          <cell r="H211" t="str">
            <v>Housing Development Finance Corp Ltd (11-Jan-2019) **</v>
          </cell>
        </row>
        <row r="212">
          <cell r="B212" t="str">
            <v>INE071G14BY1</v>
          </cell>
          <cell r="C212" t="str">
            <v xml:space="preserve">CPD </v>
          </cell>
          <cell r="D212" t="str">
            <v xml:space="preserve">ICICI HOME FINANCE COMPANY LIMITED              </v>
          </cell>
          <cell r="E212">
            <v>43472</v>
          </cell>
          <cell r="F212" t="str">
            <v>07-Jan-2019</v>
          </cell>
          <cell r="G212" t="str">
            <v>Icici Home Finance Company Limited (07-Jan-2019)</v>
          </cell>
          <cell r="H212" t="str">
            <v>Icici Home Finance Company Limited (07-Jan-2019) **</v>
          </cell>
        </row>
        <row r="213">
          <cell r="B213" t="str">
            <v>INE092T16HO3</v>
          </cell>
          <cell r="C213" t="str">
            <v xml:space="preserve">CDD </v>
          </cell>
          <cell r="D213" t="str">
            <v xml:space="preserve">IDFC BANK LTD                                   </v>
          </cell>
          <cell r="E213">
            <v>43511</v>
          </cell>
          <cell r="F213" t="str">
            <v>15-Feb-2019</v>
          </cell>
          <cell r="G213" t="str">
            <v>Idfc Bank Ltd (15-Feb-2019)</v>
          </cell>
          <cell r="H213" t="str">
            <v>Idfc Bank Ltd (15-Feb-2019) **</v>
          </cell>
        </row>
        <row r="214">
          <cell r="B214" t="e">
            <v>#N/A</v>
          </cell>
          <cell r="C214" t="e">
            <v>#N/A</v>
          </cell>
          <cell r="D214" t="e">
            <v>#N/A</v>
          </cell>
          <cell r="E214">
            <v>43461</v>
          </cell>
          <cell r="F214" t="str">
            <v>27-Dec-2018</v>
          </cell>
          <cell r="G214" t="e">
            <v>#N/A</v>
          </cell>
          <cell r="H214" t="e">
            <v>#N/A</v>
          </cell>
        </row>
        <row r="215">
          <cell r="B215" t="str">
            <v>INE896L14CQ5</v>
          </cell>
          <cell r="C215" t="str">
            <v xml:space="preserve">CPD </v>
          </cell>
          <cell r="D215" t="str">
            <v xml:space="preserve">INDOSTAR CAPITAL FINANCE LTD                    </v>
          </cell>
          <cell r="E215">
            <v>43479</v>
          </cell>
          <cell r="F215" t="str">
            <v>14-Jan-2019</v>
          </cell>
          <cell r="G215" t="str">
            <v>Indostar Capital Finance Ltd (14-Jan-2019)</v>
          </cell>
          <cell r="H215" t="str">
            <v>Indostar Capital Finance Ltd (14-Jan-2019) **</v>
          </cell>
        </row>
        <row r="216">
          <cell r="B216" t="e">
            <v>#N/A</v>
          </cell>
          <cell r="C216" t="e">
            <v>#N/A</v>
          </cell>
          <cell r="D216" t="e">
            <v>#N/A</v>
          </cell>
          <cell r="E216">
            <v>43448</v>
          </cell>
          <cell r="F216" t="str">
            <v>14-Dec-2018</v>
          </cell>
          <cell r="G216" t="e">
            <v>#N/A</v>
          </cell>
          <cell r="H216" t="e">
            <v>#N/A</v>
          </cell>
        </row>
        <row r="217">
          <cell r="B217" t="e">
            <v>#N/A</v>
          </cell>
          <cell r="C217" t="e">
            <v>#N/A</v>
          </cell>
          <cell r="D217" t="e">
            <v>#N/A</v>
          </cell>
          <cell r="E217">
            <v>43451</v>
          </cell>
          <cell r="F217" t="str">
            <v>17-Dec-2018</v>
          </cell>
          <cell r="G217" t="e">
            <v>#N/A</v>
          </cell>
          <cell r="H217" t="e">
            <v>#N/A</v>
          </cell>
        </row>
        <row r="218">
          <cell r="B218" t="str">
            <v>INE901W14992</v>
          </cell>
          <cell r="C218" t="str">
            <v xml:space="preserve">CPD </v>
          </cell>
          <cell r="D218" t="str">
            <v xml:space="preserve">JM FINANCIAL CAPITAL LTD                        </v>
          </cell>
          <cell r="E218">
            <v>43511</v>
          </cell>
          <cell r="F218" t="str">
            <v>15-Feb-2019</v>
          </cell>
          <cell r="G218" t="str">
            <v>Jm Financial Capital Ltd (15-Feb-2019)</v>
          </cell>
          <cell r="H218" t="str">
            <v>Jm Financial Capital Ltd (15-Feb-2019) **</v>
          </cell>
        </row>
        <row r="219">
          <cell r="B219" t="str">
            <v>INE523H14O26</v>
          </cell>
          <cell r="C219" t="str">
            <v xml:space="preserve">CPD </v>
          </cell>
          <cell r="D219" t="str">
            <v xml:space="preserve">JM FINANCIAL PRODUCTS LTD                       </v>
          </cell>
          <cell r="E219">
            <v>43496</v>
          </cell>
          <cell r="F219" t="str">
            <v>31-Jan-2019</v>
          </cell>
          <cell r="G219" t="str">
            <v>Jm Financial Products Ltd (31-Jan-2019)</v>
          </cell>
          <cell r="H219" t="str">
            <v>Jm Financial Products Ltd (31-Jan-2019) **</v>
          </cell>
        </row>
        <row r="220">
          <cell r="B220" t="e">
            <v>#N/A</v>
          </cell>
          <cell r="C220" t="e">
            <v>#N/A</v>
          </cell>
          <cell r="D220" t="e">
            <v>#N/A</v>
          </cell>
          <cell r="E220">
            <v>43465</v>
          </cell>
          <cell r="F220" t="str">
            <v>31-Dec-2018</v>
          </cell>
          <cell r="G220" t="e">
            <v>#N/A</v>
          </cell>
          <cell r="H220" t="e">
            <v>#N/A</v>
          </cell>
        </row>
        <row r="221">
          <cell r="B221" t="str">
            <v>INE261F14ED8</v>
          </cell>
          <cell r="C221" t="str">
            <v xml:space="preserve">CPD </v>
          </cell>
          <cell r="D221" t="str">
            <v>NATIONAL BANK FOR AGRICULTURE AND RURAL DEVELOPM</v>
          </cell>
          <cell r="E221">
            <v>43486</v>
          </cell>
          <cell r="F221" t="str">
            <v>21-Jan-2019</v>
          </cell>
          <cell r="G221" t="str">
            <v>National Bank For Agriculture And Rural Developm (21-Jan-2019)</v>
          </cell>
          <cell r="H221" t="str">
            <v>National Bank For Agriculture And Rural Developm (21-Jan-2019) **</v>
          </cell>
        </row>
        <row r="222">
          <cell r="B222" t="str">
            <v>INE261F14EE6</v>
          </cell>
          <cell r="C222" t="str">
            <v xml:space="preserve">CPD </v>
          </cell>
          <cell r="D222" t="str">
            <v>NATIONAL BANK FOR AGRICULTURE AND RURAL DEVELOPM</v>
          </cell>
          <cell r="E222">
            <v>43483</v>
          </cell>
          <cell r="F222" t="str">
            <v>18-Jan-2019</v>
          </cell>
          <cell r="G222" t="str">
            <v>National Bank For Agriculture And Rural Developm (18-Jan-2019)</v>
          </cell>
          <cell r="H222" t="str">
            <v>National Bank For Agriculture And Rural Developm (18-Jan-2019) **</v>
          </cell>
        </row>
        <row r="223">
          <cell r="B223" t="str">
            <v>INE261F14EJ5</v>
          </cell>
          <cell r="C223" t="str">
            <v xml:space="preserve">CPD </v>
          </cell>
          <cell r="D223" t="str">
            <v>NATIONAL BANK FOR AGRICULTURE AND RURAL DEVELOPM</v>
          </cell>
          <cell r="E223">
            <v>43493</v>
          </cell>
          <cell r="F223" t="str">
            <v>28-Jan-2019</v>
          </cell>
          <cell r="G223" t="str">
            <v>National Bank For Agriculture And Rural Developm (28-Jan-2019)</v>
          </cell>
          <cell r="H223" t="str">
            <v>National Bank For Agriculture And Rural Developm (28-Jan-2019) **</v>
          </cell>
        </row>
        <row r="224">
          <cell r="B224" t="str">
            <v>INE733E14237</v>
          </cell>
          <cell r="C224" t="str">
            <v xml:space="preserve">CPD </v>
          </cell>
          <cell r="D224" t="str">
            <v xml:space="preserve">NTPC LTD                                        </v>
          </cell>
          <cell r="E224">
            <v>43524</v>
          </cell>
          <cell r="F224" t="str">
            <v>28-Feb-2019</v>
          </cell>
          <cell r="G224" t="str">
            <v>Ntpc Ltd (28-Feb-2019)</v>
          </cell>
          <cell r="H224" t="str">
            <v>Ntpc Ltd (28-Feb-2019) **</v>
          </cell>
        </row>
        <row r="225">
          <cell r="B225" t="str">
            <v>INE134E14AF3</v>
          </cell>
          <cell r="C225" t="str">
            <v xml:space="preserve">CPD </v>
          </cell>
          <cell r="D225" t="str">
            <v xml:space="preserve">POWER FINANCE CORP LTD                          </v>
          </cell>
          <cell r="E225">
            <v>43480</v>
          </cell>
          <cell r="F225" t="str">
            <v>15-Jan-2019</v>
          </cell>
          <cell r="G225" t="str">
            <v>Power Finance Corp Ltd (15-Jan-2019)</v>
          </cell>
          <cell r="H225" t="str">
            <v>Power Finance Corp Ltd (15-Jan-2019) **</v>
          </cell>
        </row>
        <row r="226">
          <cell r="B226" t="str">
            <v>INE110L14IM7</v>
          </cell>
          <cell r="C226" t="str">
            <v xml:space="preserve">CPD </v>
          </cell>
          <cell r="D226" t="str">
            <v xml:space="preserve">RELIANCE JIO INFOCOMM LIMITED                   </v>
          </cell>
          <cell r="E226">
            <v>43475</v>
          </cell>
          <cell r="F226" t="str">
            <v>10-Jan-2019</v>
          </cell>
          <cell r="G226" t="str">
            <v>Reliance Jio Infocomm Limited (10-Jan-2019)</v>
          </cell>
          <cell r="H226" t="str">
            <v>Reliance Jio Infocomm Limited (10-Jan-2019) **</v>
          </cell>
        </row>
        <row r="227">
          <cell r="B227" t="str">
            <v>INE110L14JE2</v>
          </cell>
          <cell r="C227" t="str">
            <v xml:space="preserve">CPD </v>
          </cell>
          <cell r="D227" t="str">
            <v xml:space="preserve">RELIANCE JIO INFOCOMM LIMITED                   </v>
          </cell>
          <cell r="E227">
            <v>43514</v>
          </cell>
          <cell r="F227" t="str">
            <v>18-Feb-2019</v>
          </cell>
          <cell r="G227" t="str">
            <v>Reliance Jio Infocomm Limited (18-Feb-2019)</v>
          </cell>
          <cell r="H227" t="str">
            <v>Reliance Jio Infocomm Limited (18-Feb-2019) **</v>
          </cell>
        </row>
        <row r="228">
          <cell r="B228" t="str">
            <v>INE110L14IZ9</v>
          </cell>
          <cell r="C228" t="str">
            <v xml:space="preserve">CPD </v>
          </cell>
          <cell r="D228" t="str">
            <v xml:space="preserve">RELIANCE JIO INFOCOMM LIMITED                   </v>
          </cell>
          <cell r="E228">
            <v>43500</v>
          </cell>
          <cell r="F228" t="str">
            <v>04-Feb-2019</v>
          </cell>
          <cell r="G228" t="str">
            <v>Reliance Jio Infocomm Limited (04-Feb-2019)</v>
          </cell>
          <cell r="H228" t="str">
            <v>Reliance Jio Infocomm Limited (04-Feb-2019) **</v>
          </cell>
        </row>
        <row r="229">
          <cell r="B229" t="str">
            <v>INE110L14IQ8</v>
          </cell>
          <cell r="C229" t="str">
            <v xml:space="preserve">CPD </v>
          </cell>
          <cell r="D229" t="str">
            <v xml:space="preserve">RELIANCE JIO INFOCOMM LIMITED                   </v>
          </cell>
          <cell r="E229">
            <v>43479</v>
          </cell>
          <cell r="F229" t="str">
            <v>14-Jan-2019</v>
          </cell>
          <cell r="G229" t="str">
            <v>Reliance Jio Infocomm Limited (14-Jan-2019)</v>
          </cell>
          <cell r="H229" t="str">
            <v>Reliance Jio Infocomm Limited (14-Jan-2019) **</v>
          </cell>
        </row>
        <row r="230">
          <cell r="B230" t="str">
            <v>INE742O14989</v>
          </cell>
          <cell r="C230" t="str">
            <v xml:space="preserve">CPD </v>
          </cell>
          <cell r="D230" t="str">
            <v xml:space="preserve">RELIANCE RETAIL LTD                             </v>
          </cell>
          <cell r="E230">
            <v>43518</v>
          </cell>
          <cell r="F230" t="str">
            <v>22-Feb-2019</v>
          </cell>
          <cell r="G230" t="str">
            <v>Reliance Retail Ltd (22-Feb-2019)</v>
          </cell>
          <cell r="H230" t="str">
            <v>Reliance Retail Ltd (22-Feb-2019) **</v>
          </cell>
        </row>
        <row r="231">
          <cell r="B231" t="str">
            <v>INE020B14565</v>
          </cell>
          <cell r="C231" t="str">
            <v xml:space="preserve">CPD </v>
          </cell>
          <cell r="D231" t="str">
            <v xml:space="preserve">RURAL ELECTRIFICATION CORP LTD                  </v>
          </cell>
          <cell r="E231">
            <v>43511</v>
          </cell>
          <cell r="F231" t="str">
            <v>15-Feb-2019</v>
          </cell>
          <cell r="G231" t="str">
            <v>Rural Electrification Corp Ltd (15-Feb-2019)</v>
          </cell>
          <cell r="H231" t="str">
            <v>Rural Electrification Corp Ltd (15-Feb-2019) **</v>
          </cell>
        </row>
        <row r="232">
          <cell r="B232" t="str">
            <v>INE660N14CA5</v>
          </cell>
          <cell r="C232" t="str">
            <v xml:space="preserve">CPD </v>
          </cell>
          <cell r="D232" t="str">
            <v xml:space="preserve">S D CORPORATION PRIVATE LTD                     </v>
          </cell>
          <cell r="E232">
            <v>43509</v>
          </cell>
          <cell r="F232" t="str">
            <v>13-Feb-2019</v>
          </cell>
          <cell r="G232" t="str">
            <v>S D Corporation Private Ltd (13-Feb-2019)</v>
          </cell>
          <cell r="H232" t="str">
            <v>S D Corporation Private Ltd (13-Feb-2019) **</v>
          </cell>
        </row>
        <row r="233">
          <cell r="B233" t="str">
            <v>INE660N14BZ4</v>
          </cell>
          <cell r="C233" t="str">
            <v xml:space="preserve">CPD </v>
          </cell>
          <cell r="D233" t="str">
            <v xml:space="preserve">S D CORPORATION PRIVATE LTD                     </v>
          </cell>
          <cell r="E233">
            <v>43508</v>
          </cell>
          <cell r="F233" t="str">
            <v>12-Feb-2019</v>
          </cell>
          <cell r="G233" t="str">
            <v>S D Corporation Private Ltd (12-Feb-2019)</v>
          </cell>
          <cell r="H233" t="str">
            <v>S D Corporation Private Ltd (12-Feb-2019) **</v>
          </cell>
        </row>
        <row r="234">
          <cell r="B234" t="str">
            <v>INE660N14CB3</v>
          </cell>
          <cell r="C234" t="str">
            <v xml:space="preserve">CPD </v>
          </cell>
          <cell r="D234" t="str">
            <v xml:space="preserve">S D CORPORATION PRIVATE LTD                     </v>
          </cell>
          <cell r="E234">
            <v>43507</v>
          </cell>
          <cell r="F234" t="str">
            <v>11-Feb-2019</v>
          </cell>
          <cell r="G234" t="str">
            <v>S D Corporation Private Ltd (11-Feb-2019)</v>
          </cell>
          <cell r="H234" t="str">
            <v>S D Corporation Private Ltd (11-Feb-2019) **</v>
          </cell>
        </row>
        <row r="235">
          <cell r="B235" t="str">
            <v>INE660N14CC1</v>
          </cell>
          <cell r="C235" t="str">
            <v xml:space="preserve">CPD </v>
          </cell>
          <cell r="D235" t="str">
            <v xml:space="preserve">S D CORPORATION PRIVATE LTD                     </v>
          </cell>
          <cell r="E235">
            <v>43514</v>
          </cell>
          <cell r="F235" t="str">
            <v>18-Feb-2019</v>
          </cell>
          <cell r="G235" t="str">
            <v>S D Corporation Private Ltd (18-Feb-2019)</v>
          </cell>
          <cell r="H235" t="str">
            <v>S D Corporation Private Ltd (18-Feb-2019) **</v>
          </cell>
        </row>
        <row r="236">
          <cell r="B236" t="str">
            <v>INE660N14BX9</v>
          </cell>
          <cell r="C236" t="str">
            <v xml:space="preserve">CPD </v>
          </cell>
          <cell r="D236" t="str">
            <v xml:space="preserve">S D CORPORATION PRIVATE LTD                     </v>
          </cell>
          <cell r="E236">
            <v>43504</v>
          </cell>
          <cell r="F236" t="str">
            <v>08-Feb-2019</v>
          </cell>
          <cell r="G236" t="str">
            <v>S D Corporation Private Ltd (08-Feb-2019)</v>
          </cell>
          <cell r="H236" t="str">
            <v>S D Corporation Private Ltd (08-Feb-2019) **</v>
          </cell>
        </row>
        <row r="237">
          <cell r="B237" t="str">
            <v>INE660N14BY7</v>
          </cell>
          <cell r="C237" t="str">
            <v xml:space="preserve">CPD </v>
          </cell>
          <cell r="D237" t="str">
            <v xml:space="preserve">S D CORPORATION PRIVATE LTD                     </v>
          </cell>
          <cell r="E237">
            <v>43503</v>
          </cell>
          <cell r="F237" t="str">
            <v>07-Feb-2019</v>
          </cell>
          <cell r="G237" t="str">
            <v>S D Corporation Private Ltd (07-Feb-2019)</v>
          </cell>
          <cell r="H237" t="str">
            <v>S D Corporation Private Ltd (07-Feb-2019) **</v>
          </cell>
        </row>
        <row r="238">
          <cell r="B238" t="e">
            <v>#N/A</v>
          </cell>
          <cell r="C238" t="e">
            <v>#N/A</v>
          </cell>
          <cell r="D238" t="e">
            <v>#N/A</v>
          </cell>
          <cell r="E238">
            <v>43441</v>
          </cell>
          <cell r="F238" t="str">
            <v>07-Dec-2018</v>
          </cell>
          <cell r="G238" t="e">
            <v>#N/A</v>
          </cell>
          <cell r="H238" t="e">
            <v>#N/A</v>
          </cell>
        </row>
        <row r="239">
          <cell r="B239" t="str">
            <v>INE725H14699</v>
          </cell>
          <cell r="C239" t="str">
            <v xml:space="preserve">CPD </v>
          </cell>
          <cell r="D239" t="str">
            <v xml:space="preserve">TATA PROJECTS LTD                               </v>
          </cell>
          <cell r="E239">
            <v>43522</v>
          </cell>
          <cell r="F239" t="str">
            <v>26-Feb-2019</v>
          </cell>
          <cell r="G239" t="str">
            <v>Tata Projects Ltd (26-Feb-2019)</v>
          </cell>
          <cell r="H239" t="str">
            <v>Tata Projects Ltd (26-Feb-2019) **</v>
          </cell>
        </row>
        <row r="240">
          <cell r="B240" t="e">
            <v>#N/A</v>
          </cell>
          <cell r="C240" t="e">
            <v>#N/A</v>
          </cell>
          <cell r="D240" t="e">
            <v>#N/A</v>
          </cell>
          <cell r="E240">
            <v>43454</v>
          </cell>
          <cell r="F240" t="str">
            <v>20-Dec-2018</v>
          </cell>
          <cell r="G240" t="e">
            <v>#N/A</v>
          </cell>
          <cell r="H240" t="e">
            <v>#N/A</v>
          </cell>
        </row>
        <row r="241">
          <cell r="B241" t="e">
            <v>#N/A</v>
          </cell>
          <cell r="C241" t="e">
            <v>#N/A</v>
          </cell>
          <cell r="D241" t="e">
            <v>#N/A</v>
          </cell>
          <cell r="E241">
            <v>43438</v>
          </cell>
          <cell r="F241" t="str">
            <v>04-Dec-2018</v>
          </cell>
          <cell r="G241" t="e">
            <v>#N/A</v>
          </cell>
          <cell r="H241" t="e">
            <v>#N/A</v>
          </cell>
        </row>
        <row r="242">
          <cell r="B242" t="str">
            <v>INE688I14HM0</v>
          </cell>
          <cell r="C242" t="str">
            <v xml:space="preserve">CPD </v>
          </cell>
          <cell r="D242" t="str">
            <v xml:space="preserve">CAPITAL FIRST LTD                               </v>
          </cell>
          <cell r="E242">
            <v>43510</v>
          </cell>
          <cell r="F242" t="str">
            <v>14-Feb-2019</v>
          </cell>
          <cell r="G242" t="str">
            <v>Capital First Ltd (14-Feb-2019)</v>
          </cell>
          <cell r="H242" t="str">
            <v>Capital First Ltd (14-Feb-2019) **</v>
          </cell>
        </row>
        <row r="243">
          <cell r="B243" t="str">
            <v>INE480Q16283</v>
          </cell>
          <cell r="C243" t="str">
            <v xml:space="preserve">CDI </v>
          </cell>
          <cell r="D243" t="str">
            <v xml:space="preserve">COOPERATIEVE RABOBANK UA                        </v>
          </cell>
          <cell r="E243">
            <v>43797</v>
          </cell>
          <cell r="F243" t="str">
            <v>28-Nov-2019</v>
          </cell>
          <cell r="G243" t="str">
            <v>Cooperatieve Rabobank (MIBOR+160) (28-Nov-2019)</v>
          </cell>
          <cell r="H243" t="str">
            <v>Cooperatieve Rabobank (MIBOR+160) (28-Nov-2019) **</v>
          </cell>
        </row>
        <row r="244">
          <cell r="B244" t="str">
            <v>INE001A14TG0</v>
          </cell>
          <cell r="C244" t="str">
            <v xml:space="preserve">CPD </v>
          </cell>
          <cell r="D244" t="str">
            <v xml:space="preserve">HOUSING DEVELOPMENT FINANCE CORP LTD            </v>
          </cell>
          <cell r="E244">
            <v>43476</v>
          </cell>
          <cell r="F244" t="str">
            <v>11-Jan-2019</v>
          </cell>
          <cell r="G244" t="str">
            <v>Housing Development Finance Corp Ltd (11-Jan-2019)</v>
          </cell>
          <cell r="H244" t="str">
            <v>Housing Development Finance Corp Ltd (11-Jan-2019) **</v>
          </cell>
        </row>
        <row r="245">
          <cell r="B245" t="str">
            <v>INE523H14O26</v>
          </cell>
          <cell r="C245" t="str">
            <v xml:space="preserve">CPD </v>
          </cell>
          <cell r="D245" t="str">
            <v xml:space="preserve">JM FINANCIAL PRODUCTS LTD                       </v>
          </cell>
          <cell r="E245">
            <v>43496</v>
          </cell>
          <cell r="F245" t="str">
            <v>31-Jan-2019</v>
          </cell>
          <cell r="G245" t="str">
            <v>Jm Financial Products Ltd (31-Jan-2019)</v>
          </cell>
          <cell r="H245" t="str">
            <v>Jm Financial Products Ltd (31-Jan-2019) **</v>
          </cell>
        </row>
        <row r="246">
          <cell r="B246" t="str">
            <v>INE660N14CE7</v>
          </cell>
          <cell r="C246" t="str">
            <v xml:space="preserve">CPD </v>
          </cell>
          <cell r="D246" t="str">
            <v xml:space="preserve">S D CORPORATION PRIVATE LTD                     </v>
          </cell>
          <cell r="E246">
            <v>43522</v>
          </cell>
          <cell r="F246" t="str">
            <v>26-Feb-2019</v>
          </cell>
          <cell r="G246" t="str">
            <v>S D Corporation Private Ltd (26-Feb-2019)</v>
          </cell>
          <cell r="H246" t="str">
            <v>S D Corporation Private Ltd (26-Feb-2019) **</v>
          </cell>
        </row>
        <row r="247">
          <cell r="B247" t="str">
            <v>INE660N14CD9</v>
          </cell>
          <cell r="C247" t="str">
            <v xml:space="preserve">CPD </v>
          </cell>
          <cell r="D247" t="str">
            <v xml:space="preserve">S D CORPORATION PRIVATE LTD                     </v>
          </cell>
          <cell r="E247">
            <v>43521</v>
          </cell>
          <cell r="F247" t="str">
            <v>25-Feb-2019</v>
          </cell>
          <cell r="G247" t="str">
            <v>S D Corporation Private Ltd (25-Feb-2019)</v>
          </cell>
          <cell r="H247" t="str">
            <v>S D Corporation Private Ltd (25-Feb-2019) **</v>
          </cell>
        </row>
        <row r="248">
          <cell r="B248" t="str">
            <v>INE238A161I9</v>
          </cell>
          <cell r="C248" t="str">
            <v xml:space="preserve">CDD </v>
          </cell>
          <cell r="D248" t="str">
            <v xml:space="preserve">AXIS BANK LTD                                   </v>
          </cell>
          <cell r="E248">
            <v>43634</v>
          </cell>
          <cell r="F248" t="str">
            <v>18-Jun-2019</v>
          </cell>
          <cell r="G248" t="str">
            <v>Axis Bank Ltd (18-Jun-2019)</v>
          </cell>
          <cell r="H248" t="str">
            <v>Axis Bank Ltd (18-Jun-2019) **</v>
          </cell>
        </row>
        <row r="249">
          <cell r="B249" t="str">
            <v>INE121A14PH2</v>
          </cell>
          <cell r="C249" t="str">
            <v xml:space="preserve">CPD </v>
          </cell>
          <cell r="D249" t="str">
            <v xml:space="preserve">CHOLAMANDALAM INVESTMENT AND FIN. CO. LTD       </v>
          </cell>
          <cell r="E249">
            <v>43539</v>
          </cell>
          <cell r="F249" t="str">
            <v>15-Mar-2019</v>
          </cell>
          <cell r="G249" t="str">
            <v>Cholamandalam Investment And Fin. Co. Ltd (15-Mar-2019)</v>
          </cell>
          <cell r="H249" t="str">
            <v>Cholamandalam Investment And Fin. Co. Ltd (15-Mar-2019) **</v>
          </cell>
        </row>
        <row r="250">
          <cell r="B250" t="str">
            <v>INE623B14AF1</v>
          </cell>
          <cell r="C250" t="str">
            <v xml:space="preserve">CPD </v>
          </cell>
          <cell r="D250" t="str">
            <v xml:space="preserve">FUTURE ENTERPRISES LTD                          </v>
          </cell>
          <cell r="E250">
            <v>43542</v>
          </cell>
          <cell r="F250" t="str">
            <v>18-Mar-2019</v>
          </cell>
          <cell r="G250" t="str">
            <v>Future Enterprises Ltd (18-Mar-2019)</v>
          </cell>
          <cell r="H250" t="str">
            <v>Future Enterprises Ltd (18-Mar-2019) **</v>
          </cell>
        </row>
        <row r="251">
          <cell r="B251" t="str">
            <v>INE238A16X67</v>
          </cell>
          <cell r="C251" t="str">
            <v xml:space="preserve">CDD </v>
          </cell>
          <cell r="D251" t="str">
            <v xml:space="preserve">AXIS BANK LTD                                   </v>
          </cell>
          <cell r="E251">
            <v>43490</v>
          </cell>
          <cell r="F251" t="str">
            <v>25-Jan-2019</v>
          </cell>
          <cell r="G251" t="str">
            <v>Axis Bank Ltd (25-Jan-2019)</v>
          </cell>
          <cell r="H251" t="str">
            <v>Axis Bank Ltd (25-Jan-2019) **</v>
          </cell>
        </row>
        <row r="252">
          <cell r="B252" t="str">
            <v>INE296A14OX2</v>
          </cell>
          <cell r="C252" t="str">
            <v xml:space="preserve">CPD </v>
          </cell>
          <cell r="D252" t="str">
            <v xml:space="preserve">BAJAJ FINANCE LTD                               </v>
          </cell>
          <cell r="E252">
            <v>43525</v>
          </cell>
          <cell r="F252" t="str">
            <v>01-Mar-2019</v>
          </cell>
          <cell r="G252" t="str">
            <v>Bajaj Finance Ltd (01-Mar-2019)</v>
          </cell>
          <cell r="H252" t="str">
            <v>Bajaj Finance Ltd (01-Mar-2019) **</v>
          </cell>
        </row>
        <row r="253">
          <cell r="B253" t="str">
            <v>INE688I14HC1</v>
          </cell>
          <cell r="C253" t="str">
            <v xml:space="preserve">CPD </v>
          </cell>
          <cell r="D253" t="str">
            <v xml:space="preserve">CAPITAL FIRST LTD                               </v>
          </cell>
          <cell r="E253">
            <v>43487</v>
          </cell>
          <cell r="F253" t="str">
            <v>22-Jan-2019</v>
          </cell>
          <cell r="G253" t="str">
            <v>Capital First Ltd (22-Jan-2019)</v>
          </cell>
          <cell r="H253" t="str">
            <v>Capital First Ltd (22-Jan-2019) **</v>
          </cell>
        </row>
        <row r="254">
          <cell r="B254" t="str">
            <v>INE178A14DV9</v>
          </cell>
          <cell r="C254" t="str">
            <v xml:space="preserve">CPD </v>
          </cell>
          <cell r="D254" t="str">
            <v xml:space="preserve">CHENNAI PETROLEUM CORP LTD                      </v>
          </cell>
          <cell r="E254">
            <v>43514</v>
          </cell>
          <cell r="F254" t="str">
            <v>18-Feb-2019</v>
          </cell>
          <cell r="G254" t="str">
            <v>Chennai Petroleum Corp Ltd (18-Feb-2019)</v>
          </cell>
          <cell r="H254" t="str">
            <v>Chennai Petroleum Corp Ltd (18-Feb-2019) **</v>
          </cell>
        </row>
        <row r="255">
          <cell r="B255" t="str">
            <v>INE957N14BH2</v>
          </cell>
          <cell r="C255" t="str">
            <v xml:space="preserve">CPD </v>
          </cell>
          <cell r="D255" t="str">
            <v xml:space="preserve">HERO FINCORP LTD                                </v>
          </cell>
          <cell r="E255">
            <v>43511</v>
          </cell>
          <cell r="F255" t="str">
            <v>15-Feb-2019</v>
          </cell>
          <cell r="G255" t="str">
            <v>Hero Fincorp Ltd (15-Feb-2019)</v>
          </cell>
          <cell r="H255" t="str">
            <v>Hero Fincorp Ltd (15-Feb-2019) **</v>
          </cell>
        </row>
        <row r="256">
          <cell r="B256" t="str">
            <v>INE242A14KC8</v>
          </cell>
          <cell r="C256" t="str">
            <v xml:space="preserve">CPD </v>
          </cell>
          <cell r="D256" t="str">
            <v xml:space="preserve">INDIAN OIL CORPORATION LTD                      </v>
          </cell>
          <cell r="E256">
            <v>43480</v>
          </cell>
          <cell r="F256" t="str">
            <v>15-Jan-2019</v>
          </cell>
          <cell r="G256" t="str">
            <v>Indian Oil Corporation Ltd (15-Jan-2019)</v>
          </cell>
          <cell r="H256" t="str">
            <v>Indian Oil Corporation Ltd (15-Jan-2019) **</v>
          </cell>
        </row>
        <row r="257">
          <cell r="B257" t="str">
            <v>INE095A16XH7</v>
          </cell>
          <cell r="C257" t="str">
            <v xml:space="preserve">CDD </v>
          </cell>
          <cell r="D257" t="str">
            <v xml:space="preserve">INDUSIND BANK LTD                               </v>
          </cell>
          <cell r="E257">
            <v>43510</v>
          </cell>
          <cell r="F257" t="str">
            <v>14-Feb-2019</v>
          </cell>
          <cell r="G257" t="str">
            <v>Indusind Bank Ltd (14-Feb-2019)</v>
          </cell>
          <cell r="H257" t="str">
            <v>Indusind Bank Ltd (14-Feb-2019) **</v>
          </cell>
        </row>
        <row r="258">
          <cell r="B258" t="str">
            <v>INE095A16XJ3</v>
          </cell>
          <cell r="C258" t="str">
            <v xml:space="preserve">CDD </v>
          </cell>
          <cell r="D258" t="str">
            <v xml:space="preserve">INDUSIND BANK LTD                               </v>
          </cell>
          <cell r="E258">
            <v>43522</v>
          </cell>
          <cell r="F258" t="str">
            <v>26-Feb-2019</v>
          </cell>
          <cell r="G258" t="str">
            <v>Indusind Bank Ltd (26-Feb-2019)</v>
          </cell>
          <cell r="H258" t="str">
            <v>Indusind Bank Ltd (26-Feb-2019) **</v>
          </cell>
        </row>
        <row r="259">
          <cell r="B259" t="str">
            <v>INE780C14AM3</v>
          </cell>
          <cell r="C259" t="str">
            <v xml:space="preserve">CPD </v>
          </cell>
          <cell r="D259" t="str">
            <v xml:space="preserve">JM FINANCIAL LTD                                </v>
          </cell>
          <cell r="E259">
            <v>43539</v>
          </cell>
          <cell r="F259" t="str">
            <v>15-Mar-2019</v>
          </cell>
          <cell r="G259" t="str">
            <v>Jm Financial Ltd (15-Mar-2019)</v>
          </cell>
          <cell r="H259" t="str">
            <v>Jm Financial Ltd (15-Mar-2019) **</v>
          </cell>
        </row>
        <row r="260">
          <cell r="B260" t="str">
            <v>INE523H14I81</v>
          </cell>
          <cell r="C260" t="str">
            <v xml:space="preserve">CPD </v>
          </cell>
          <cell r="D260" t="str">
            <v xml:space="preserve">JM FINANCIAL PRODUCTS LTD                       </v>
          </cell>
          <cell r="E260">
            <v>43539</v>
          </cell>
          <cell r="F260" t="str">
            <v>15-Mar-2019</v>
          </cell>
          <cell r="G260" t="str">
            <v>Jm Financial Products Ltd (15-Mar-2019)</v>
          </cell>
          <cell r="H260" t="str">
            <v>Jm Financial Products Ltd (15-Mar-2019) **</v>
          </cell>
        </row>
        <row r="261">
          <cell r="B261" t="str">
            <v>INE410J14BN8</v>
          </cell>
          <cell r="C261" t="str">
            <v xml:space="preserve">CPD </v>
          </cell>
          <cell r="D261" t="str">
            <v xml:space="preserve">KOTAK COMMODITY SERVICE PVT LTD                 </v>
          </cell>
          <cell r="E261">
            <v>43523</v>
          </cell>
          <cell r="F261" t="str">
            <v>27-Feb-2019</v>
          </cell>
          <cell r="G261" t="str">
            <v>Kotak Commodity Service Pvt Ltd (27-Feb-2019)</v>
          </cell>
          <cell r="H261" t="str">
            <v>Kotak Commodity Service Pvt Ltd (27-Feb-2019) **</v>
          </cell>
        </row>
        <row r="262">
          <cell r="B262" t="str">
            <v>INE028E14EY0</v>
          </cell>
          <cell r="C262" t="str">
            <v xml:space="preserve">CPD </v>
          </cell>
          <cell r="D262" t="str">
            <v xml:space="preserve">KOTAK SECURITIES LTD                            </v>
          </cell>
          <cell r="E262">
            <v>43523</v>
          </cell>
          <cell r="F262" t="str">
            <v>27-Feb-2019</v>
          </cell>
          <cell r="G262" t="str">
            <v>Kotak Securities Ltd (27-Feb-2019)</v>
          </cell>
          <cell r="H262" t="str">
            <v>Kotak Securities Ltd (27-Feb-2019) **</v>
          </cell>
        </row>
        <row r="263">
          <cell r="B263" t="str">
            <v>INE733E14211</v>
          </cell>
          <cell r="C263" t="str">
            <v xml:space="preserve">CPD </v>
          </cell>
          <cell r="D263" t="str">
            <v xml:space="preserve">NTPC LTD                                        </v>
          </cell>
          <cell r="E263">
            <v>43514</v>
          </cell>
          <cell r="F263" t="str">
            <v>18-Feb-2019</v>
          </cell>
          <cell r="G263" t="str">
            <v>Ntpc Ltd (18-Feb-2019)</v>
          </cell>
          <cell r="H263" t="str">
            <v>Ntpc Ltd (18-Feb-2019) **</v>
          </cell>
        </row>
        <row r="264">
          <cell r="B264" t="str">
            <v>INE752E14146</v>
          </cell>
          <cell r="C264" t="str">
            <v xml:space="preserve">CPD </v>
          </cell>
          <cell r="D264" t="str">
            <v xml:space="preserve">POWER GRID CORPORATION OF INDIA LTD             </v>
          </cell>
          <cell r="E264">
            <v>43509</v>
          </cell>
          <cell r="F264" t="str">
            <v>13-Feb-2019</v>
          </cell>
          <cell r="G264" t="str">
            <v>Power Grid Corporation Of India Ltd (13-Feb-2019)</v>
          </cell>
          <cell r="H264" t="str">
            <v>Power Grid Corporation Of India Ltd (13-Feb-2019) **</v>
          </cell>
        </row>
        <row r="265">
          <cell r="B265" t="str">
            <v>INE110L14JI3</v>
          </cell>
          <cell r="C265" t="str">
            <v xml:space="preserve">CPD </v>
          </cell>
          <cell r="D265" t="str">
            <v xml:space="preserve">RELIANCE JIO INFOCOMM LIMITED                   </v>
          </cell>
          <cell r="E265">
            <v>43529</v>
          </cell>
          <cell r="F265" t="str">
            <v>05-Mar-2019</v>
          </cell>
          <cell r="G265" t="str">
            <v>Reliance Jio Infocomm Limited (05-Mar-2019)</v>
          </cell>
          <cell r="H265" t="str">
            <v>Reliance Jio Infocomm Limited (05-Mar-2019) **</v>
          </cell>
        </row>
        <row r="266">
          <cell r="B266" t="str">
            <v>INE155A14PF4</v>
          </cell>
          <cell r="C266" t="str">
            <v xml:space="preserve">CPD </v>
          </cell>
          <cell r="D266" t="str">
            <v xml:space="preserve">TATA MOTORS LTD                                 </v>
          </cell>
          <cell r="E266">
            <v>43532</v>
          </cell>
          <cell r="F266" t="str">
            <v>08-Mar-2019</v>
          </cell>
          <cell r="G266" t="str">
            <v>Tata Motors Ltd (08-Mar-2019)</v>
          </cell>
          <cell r="H266" t="str">
            <v>Tata Motors Ltd (08-Mar-2019) **</v>
          </cell>
        </row>
        <row r="267">
          <cell r="B267" t="str">
            <v>INE371K14712</v>
          </cell>
          <cell r="C267" t="str">
            <v xml:space="preserve">CPD </v>
          </cell>
          <cell r="D267" t="str">
            <v xml:space="preserve">TATA REALTY &amp; INFRASTRUCTURE LTD                </v>
          </cell>
          <cell r="E267">
            <v>43544</v>
          </cell>
          <cell r="F267" t="str">
            <v>20-Mar-2019</v>
          </cell>
          <cell r="G267" t="str">
            <v>Tata Realty &amp; Infrastructure Ltd (20-Mar-2019)</v>
          </cell>
          <cell r="H267" t="str">
            <v>Tata Realty &amp; Infrastructure Ltd (20-Mar-2019) **</v>
          </cell>
        </row>
        <row r="268">
          <cell r="B268" t="str">
            <v>INE178A14DT3</v>
          </cell>
          <cell r="C268" t="str">
            <v xml:space="preserve">CPD </v>
          </cell>
          <cell r="D268" t="str">
            <v xml:space="preserve">CHENNAI PETROLEUM CORP LTD                      </v>
          </cell>
          <cell r="E268">
            <v>43472</v>
          </cell>
          <cell r="F268" t="str">
            <v>07-Jan-2019</v>
          </cell>
          <cell r="G268" t="str">
            <v>Chennai Petroleum Corp Ltd (07-Jan-2019)</v>
          </cell>
          <cell r="H268" t="str">
            <v>Chennai Petroleum Corp Ltd (07-Jan-2019) **</v>
          </cell>
        </row>
        <row r="269">
          <cell r="B269" t="str">
            <v>INE242A14KB0</v>
          </cell>
          <cell r="C269" t="str">
            <v xml:space="preserve">CPD </v>
          </cell>
          <cell r="D269" t="str">
            <v xml:space="preserve">INDIAN OIL CORPORATION LTD                      </v>
          </cell>
          <cell r="E269">
            <v>43474</v>
          </cell>
          <cell r="F269" t="str">
            <v>09-Jan-2019</v>
          </cell>
          <cell r="G269" t="str">
            <v>Indian Oil Corporation Ltd (09-Jan-2019)</v>
          </cell>
          <cell r="H269" t="str">
            <v>Indian Oil Corporation Ltd (09-Jan-2019) **</v>
          </cell>
        </row>
        <row r="270">
          <cell r="B270" t="str">
            <v>INE095A16ZA7</v>
          </cell>
          <cell r="C270" t="str">
            <v xml:space="preserve">CDD </v>
          </cell>
          <cell r="D270" t="str">
            <v xml:space="preserve">INDUSIND BANK LTD                               </v>
          </cell>
          <cell r="E270">
            <v>43613</v>
          </cell>
          <cell r="F270" t="str">
            <v>28-May-2019</v>
          </cell>
          <cell r="G270" t="str">
            <v>Indusind Bank Ltd (28-May-2019)</v>
          </cell>
          <cell r="H270" t="str">
            <v>Indusind Bank Ltd (28-May-2019) **</v>
          </cell>
        </row>
        <row r="271">
          <cell r="B271" t="str">
            <v>INE095A16ZF6</v>
          </cell>
          <cell r="C271" t="str">
            <v xml:space="preserve">CDD </v>
          </cell>
          <cell r="D271" t="str">
            <v xml:space="preserve">INDUSIND BANK LTD                               </v>
          </cell>
          <cell r="E271">
            <v>43609</v>
          </cell>
          <cell r="F271" t="str">
            <v>24-May-2019</v>
          </cell>
          <cell r="G271" t="str">
            <v>Indusind Bank Ltd (24-May-2019)</v>
          </cell>
          <cell r="H271" t="str">
            <v>Indusind Bank Ltd (24-May-2019) **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IOF"/>
      <sheetName val="FIUBF"/>
      <sheetName val="FISTIP"/>
      <sheetName val="FISF"/>
      <sheetName val="FIPP"/>
      <sheetName val="FILF"/>
      <sheetName val="FILDF"/>
      <sheetName val="FIGSF"/>
      <sheetName val="FIFRF"/>
      <sheetName val="FIEHF"/>
      <sheetName val="FIDHY"/>
      <sheetName val="FIDA"/>
      <sheetName val="FICRF"/>
      <sheetName val="FICDF"/>
      <sheetName val="FBPF"/>
      <sheetName val="FMPS5A"/>
      <sheetName val="FMPS4F"/>
      <sheetName val="FMPS4E"/>
      <sheetName val="FMPS4D"/>
      <sheetName val="FMPS4C"/>
      <sheetName val="FMPS4B"/>
      <sheetName val="FMPS4A"/>
      <sheetName val="FMPS3F"/>
      <sheetName val="FMPS3E"/>
      <sheetName val="FMPS3D"/>
      <sheetName val="FMPS3C"/>
      <sheetName val="FMPS3B"/>
      <sheetName val="FMPS3A"/>
      <sheetName val="FMPS2C"/>
      <sheetName val="FMPS2B"/>
      <sheetName val="FMPS2A"/>
      <sheetName val="FMPS1B"/>
      <sheetName val="FMPS1A"/>
      <sheetName val="TIVF"/>
      <sheetName val="FIUS"/>
      <sheetName val="FEGF"/>
      <sheetName val="FITX"/>
      <sheetName val="FITF"/>
      <sheetName val="FISMF"/>
      <sheetName val="FIPF"/>
      <sheetName val="FIOF"/>
      <sheetName val="FIMAS"/>
      <sheetName val="FIIF-NSE"/>
      <sheetName val="FIFOF-50's+"/>
      <sheetName val="FIFOF-50's"/>
      <sheetName val="FIFOF-40's"/>
      <sheetName val="FIFOF-30's"/>
      <sheetName val="FIFOF-20's"/>
      <sheetName val="FIFEF"/>
      <sheetName val="FIEIF"/>
      <sheetName val="FIEF"/>
      <sheetName val="FIEAF"/>
      <sheetName val="FIBF"/>
      <sheetName val="FF"/>
      <sheetName val="FBIF"/>
      <sheetName val="FAEF"/>
      <sheetName val="FIES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0">
          <cell r="A30" t="str">
            <v>US1924461023</v>
          </cell>
          <cell r="B30" t="str">
            <v>Cognizant Technology Solutions Corp.</v>
          </cell>
        </row>
        <row r="31">
          <cell r="A31" t="str">
            <v>US90184L1026</v>
          </cell>
          <cell r="B31" t="str">
            <v>Twitter Inc.</v>
          </cell>
        </row>
        <row r="32">
          <cell r="A32" t="str">
            <v>KR7005930003</v>
          </cell>
          <cell r="B32" t="str">
            <v>Samsung Electronics Co. Ltd.</v>
          </cell>
        </row>
        <row r="33">
          <cell r="A33" t="str">
            <v>KYG875721634</v>
          </cell>
          <cell r="B33" t="str">
            <v>Tencent Holdings Ltd.</v>
          </cell>
        </row>
        <row r="34">
          <cell r="A34" t="str">
            <v>US30303M1027</v>
          </cell>
          <cell r="B34" t="str">
            <v>Facebook Inc.</v>
          </cell>
        </row>
        <row r="35">
          <cell r="A35" t="str">
            <v>US5949181045</v>
          </cell>
          <cell r="B35" t="str">
            <v>Microsoft Corp.</v>
          </cell>
        </row>
        <row r="36">
          <cell r="A36" t="str">
            <v>TW0002330008</v>
          </cell>
          <cell r="B36" t="str">
            <v>Taiwan Semiconductor Manufacturing Co. Ltd.</v>
          </cell>
        </row>
        <row r="37">
          <cell r="A37" t="str">
            <v>US3696041033</v>
          </cell>
          <cell r="B37" t="str">
            <v>General Electric Co.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">
          <cell r="A44" t="str">
            <v>KR7086900008</v>
          </cell>
          <cell r="B44" t="str">
            <v>Medy-tox Inc.</v>
          </cell>
        </row>
        <row r="45">
          <cell r="A45" t="str">
            <v>CNE1000004J3</v>
          </cell>
          <cell r="B45" t="str">
            <v>TravelSky Technology Ltd., H</v>
          </cell>
        </row>
        <row r="46">
          <cell r="A46" t="str">
            <v>KYG9829N1025</v>
          </cell>
          <cell r="B46" t="str">
            <v>Xinyi Solar Holdings Ltd.</v>
          </cell>
        </row>
        <row r="47">
          <cell r="A47" t="str">
            <v>AEA002301017</v>
          </cell>
          <cell r="B47" t="str">
            <v>Aramex PJSC</v>
          </cell>
        </row>
        <row r="48">
          <cell r="A48" t="str">
            <v>KYG4387E1070</v>
          </cell>
          <cell r="B48" t="str">
            <v>Health &amp; Happiness H&amp;H International Holdings Ltd.</v>
          </cell>
        </row>
        <row r="49">
          <cell r="A49" t="str">
            <v>GB00BF5SDZ96</v>
          </cell>
          <cell r="B49" t="str">
            <v>Stock Spirits Group PLC</v>
          </cell>
        </row>
        <row r="50">
          <cell r="A50" t="str">
            <v>BRLEVEACNOR2</v>
          </cell>
          <cell r="B50" t="str">
            <v>Mahle-Metal Leve SA</v>
          </cell>
        </row>
        <row r="51">
          <cell r="A51" t="str">
            <v>BMG570071099</v>
          </cell>
          <cell r="B51" t="str">
            <v>Luye Pharma Group Ltd.</v>
          </cell>
        </row>
        <row r="52">
          <cell r="A52" t="str">
            <v>BMG2442N1048</v>
          </cell>
          <cell r="B52" t="str">
            <v>COSCO Shipping Ports Ltd.</v>
          </cell>
        </row>
        <row r="53">
          <cell r="A53" t="str">
            <v>KYG982771092</v>
          </cell>
          <cell r="B53" t="str">
            <v>Xtep International Holdings Ltd.</v>
          </cell>
        </row>
        <row r="54">
          <cell r="A54" t="str">
            <v>TW0008044009</v>
          </cell>
          <cell r="B54" t="str">
            <v>PChome Online Inc.</v>
          </cell>
        </row>
        <row r="55">
          <cell r="A55" t="str">
            <v>BMG4977W1038</v>
          </cell>
          <cell r="B55" t="str">
            <v>I.T Ltd.</v>
          </cell>
        </row>
        <row r="56">
          <cell r="A56" t="str">
            <v>KYG8586D1097</v>
          </cell>
          <cell r="B56" t="str">
            <v>Sunny Optical Technology Group Co. Ltd.</v>
          </cell>
        </row>
        <row r="57">
          <cell r="A57" t="str">
            <v>TW0001565000</v>
          </cell>
          <cell r="B57" t="str">
            <v>St. Shine Optical Co. Ltd.</v>
          </cell>
        </row>
        <row r="58">
          <cell r="A58" t="str">
            <v>TW0004126008</v>
          </cell>
          <cell r="B58" t="str">
            <v>Pacific Hospital Supply Co. Ltd.</v>
          </cell>
        </row>
        <row r="59">
          <cell r="A59" t="str">
            <v>HK0165000859</v>
          </cell>
          <cell r="B59" t="str">
            <v>China Everbright Ltd.</v>
          </cell>
        </row>
        <row r="60">
          <cell r="A60" t="str">
            <v>TW0003034005</v>
          </cell>
          <cell r="B60" t="str">
            <v>Novatek Microelectronics Corp. Ltd.</v>
          </cell>
        </row>
        <row r="61">
          <cell r="A61" t="str">
            <v>TW0004915004</v>
          </cell>
          <cell r="B61" t="str">
            <v>Primax Electronics Ltd.</v>
          </cell>
        </row>
        <row r="62">
          <cell r="A62" t="str">
            <v>TH0999010Z11</v>
          </cell>
          <cell r="B62" t="str">
            <v>TISCO Financial Group PCL, fgn.</v>
          </cell>
        </row>
        <row r="63">
          <cell r="A63" t="str">
            <v>TH0528010Z18</v>
          </cell>
          <cell r="B63" t="str">
            <v>Delta Electronics Thailand PCL, fgn.</v>
          </cell>
        </row>
        <row r="64">
          <cell r="A64" t="str">
            <v>US30712A1034</v>
          </cell>
          <cell r="B64" t="str">
            <v>Fanhua INC., ADR</v>
          </cell>
        </row>
        <row r="65">
          <cell r="A65" t="str">
            <v>Total</v>
          </cell>
          <cell r="B65"/>
        </row>
      </sheetData>
      <sheetData sheetId="50"/>
      <sheetData sheetId="51"/>
      <sheetData sheetId="52"/>
      <sheetData sheetId="53"/>
      <sheetData sheetId="54"/>
      <sheetData sheetId="55">
        <row r="21">
          <cell r="A21" t="str">
            <v>US01609W1027</v>
          </cell>
          <cell r="B21" t="str">
            <v>Alibaba Group Holding Ltd., ADR</v>
          </cell>
        </row>
        <row r="22">
          <cell r="A22" t="str">
            <v>KYG875721634</v>
          </cell>
          <cell r="B22" t="str">
            <v>Tencent Holdings Ltd.</v>
          </cell>
        </row>
        <row r="23">
          <cell r="A23" t="str">
            <v>KR7005930003</v>
          </cell>
          <cell r="B23" t="str">
            <v>Samsung Electronics Co. Ltd.</v>
          </cell>
        </row>
        <row r="24">
          <cell r="A24" t="str">
            <v>HK0000069689</v>
          </cell>
          <cell r="B24" t="str">
            <v>AIA Group Ltd.</v>
          </cell>
        </row>
        <row r="25">
          <cell r="A25" t="str">
            <v>TW0002330008</v>
          </cell>
          <cell r="B25" t="str">
            <v>Taiwan Semiconductor Manufacturing Co. Ltd.</v>
          </cell>
        </row>
        <row r="26">
          <cell r="A26" t="str">
            <v>CNE1000003X6</v>
          </cell>
          <cell r="B26" t="str">
            <v>Ping An Insurance (Group) Co. of China Ltd.</v>
          </cell>
        </row>
        <row r="27">
          <cell r="A27" t="str">
            <v>US22943F1003</v>
          </cell>
          <cell r="B27" t="str">
            <v>Ctrip.com International Ltd., ADR</v>
          </cell>
        </row>
        <row r="28">
          <cell r="A28" t="str">
            <v>ID1000109507</v>
          </cell>
          <cell r="B28" t="str">
            <v>Bank Central Asia Tbk PT</v>
          </cell>
        </row>
        <row r="29">
          <cell r="A29" t="str">
            <v>PHY077751022</v>
          </cell>
          <cell r="B29" t="str">
            <v>BDO Unibank Inc.</v>
          </cell>
        </row>
        <row r="30">
          <cell r="A30" t="str">
            <v>LU0633102719</v>
          </cell>
          <cell r="B30" t="str">
            <v>Samsonite International SA</v>
          </cell>
        </row>
        <row r="31">
          <cell r="A31" t="str">
            <v>SG1L01001701</v>
          </cell>
          <cell r="B31" t="str">
            <v>DBS Group Holdings Ltd.</v>
          </cell>
        </row>
        <row r="32">
          <cell r="A32" t="str">
            <v>HK0883013259</v>
          </cell>
          <cell r="B32" t="str">
            <v>CNOOC Ltd.</v>
          </cell>
        </row>
        <row r="33">
          <cell r="A33" t="str">
            <v>TH0016010017</v>
          </cell>
          <cell r="B33" t="str">
            <v>Kasikornbank PCL, fgn.</v>
          </cell>
        </row>
        <row r="34">
          <cell r="A34" t="str">
            <v>ID1000106800</v>
          </cell>
          <cell r="B34" t="str">
            <v>Semen Indonesia (Persero) Tbk PT</v>
          </cell>
        </row>
        <row r="35">
          <cell r="A35" t="str">
            <v>CNE1000002H1</v>
          </cell>
          <cell r="B35" t="str">
            <v>China Construction Bank Corp., H</v>
          </cell>
        </row>
        <row r="36">
          <cell r="A36" t="str">
            <v>TW0003008009</v>
          </cell>
          <cell r="B36" t="str">
            <v>Largan Precision Co. Ltd.</v>
          </cell>
        </row>
        <row r="37">
          <cell r="A37" t="str">
            <v>ID1000125503</v>
          </cell>
          <cell r="B37" t="str">
            <v>ACE Hardware Indonesia Tbk PT</v>
          </cell>
        </row>
        <row r="38">
          <cell r="A38" t="str">
            <v>PHY9297P1004</v>
          </cell>
          <cell r="B38" t="str">
            <v>Universal Robina Corp.</v>
          </cell>
        </row>
        <row r="39">
          <cell r="A39" t="str">
            <v>ID1000061302</v>
          </cell>
          <cell r="B39" t="str">
            <v>Indocement Tunggal Prakarsa Tbk PT</v>
          </cell>
        </row>
        <row r="40">
          <cell r="A40" t="str">
            <v>US6475811070</v>
          </cell>
          <cell r="B40" t="str">
            <v>New Oriental Education &amp; Technology Group Inc., ADR</v>
          </cell>
        </row>
        <row r="41">
          <cell r="A41" t="str">
            <v>HK0669013440</v>
          </cell>
          <cell r="B41" t="str">
            <v>Techtronic Industries Co. Ltd.</v>
          </cell>
        </row>
        <row r="42">
          <cell r="A42" t="str">
            <v>PHY8076N1120</v>
          </cell>
          <cell r="B42" t="str">
            <v>SM Prime Holdings</v>
          </cell>
        </row>
        <row r="43">
          <cell r="A43" t="str">
            <v>KYG8586D1097</v>
          </cell>
          <cell r="B43" t="str">
            <v>Sunny Optical Technology Group Co. Ltd.</v>
          </cell>
        </row>
        <row r="44">
          <cell r="A44" t="str">
            <v>KR7055550008</v>
          </cell>
          <cell r="B44" t="str">
            <v>Shinhan Financial Group Co. Ltd.</v>
          </cell>
        </row>
        <row r="45">
          <cell r="A45" t="str">
            <v>KR7035420009</v>
          </cell>
          <cell r="B45" t="str">
            <v>Naver Corp.</v>
          </cell>
        </row>
        <row r="46">
          <cell r="A46" t="str">
            <v>TH0737010Y08</v>
          </cell>
          <cell r="B46" t="str">
            <v>CP All PCL</v>
          </cell>
        </row>
        <row r="47">
          <cell r="A47" t="str">
            <v>KR7048260004</v>
          </cell>
          <cell r="B47" t="str">
            <v>Osstem Implant Co. Ltd.</v>
          </cell>
        </row>
        <row r="48">
          <cell r="A48" t="str">
            <v>TW0006414006</v>
          </cell>
          <cell r="B48" t="str">
            <v>Ennoconn Corp.</v>
          </cell>
        </row>
        <row r="49">
          <cell r="A49" t="str">
            <v>TH0128B10Z17</v>
          </cell>
          <cell r="B49" t="str">
            <v>Minor International PCL, fgn.</v>
          </cell>
        </row>
        <row r="50">
          <cell r="A50" t="str">
            <v>KYG210961051</v>
          </cell>
          <cell r="B50" t="str">
            <v>China Mengniu Dairy Co. Ltd.</v>
          </cell>
        </row>
        <row r="51">
          <cell r="A51" t="str">
            <v>MU0295S00016</v>
          </cell>
          <cell r="B51" t="str">
            <v>MakeMyTrip Ltd.</v>
          </cell>
        </row>
        <row r="52">
          <cell r="A52" t="str">
            <v>KYG2162W1024</v>
          </cell>
          <cell r="B52" t="str">
            <v>China Yongda Automobiles Services Holdings Ltd.</v>
          </cell>
        </row>
        <row r="53">
          <cell r="A53" t="str">
            <v>ID1000113301</v>
          </cell>
          <cell r="B53" t="str">
            <v>Matahari Department Store Tbk PT</v>
          </cell>
        </row>
        <row r="54">
          <cell r="A54" t="str">
            <v>TH0003010Z12</v>
          </cell>
          <cell r="B54" t="str">
            <v>The Siam Cement PCL, fgn.</v>
          </cell>
        </row>
        <row r="55">
          <cell r="A55" t="str">
            <v>KYG2953R1149</v>
          </cell>
          <cell r="B55" t="str">
            <v>AAC Technologies Holdings Inc.</v>
          </cell>
        </row>
        <row r="56">
          <cell r="A56" t="str">
            <v>KYG2121R1039</v>
          </cell>
          <cell r="B56" t="str">
            <v>China Literature Ltd.</v>
          </cell>
        </row>
        <row r="57">
          <cell r="A57" t="str">
            <v>Total</v>
          </cell>
          <cell r="B57"/>
        </row>
      </sheetData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5302-B7B1-41E9-B8A5-5D08AB8D53F9}">
  <dimension ref="A1:H100"/>
  <sheetViews>
    <sheetView showGridLines="0" tabSelected="1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7" width="9.85546875" style="3" bestFit="1" customWidth="1"/>
    <col min="8" max="16384" width="9.140625" style="3"/>
  </cols>
  <sheetData>
    <row r="1" spans="1:6" x14ac:dyDescent="0.2">
      <c r="A1" s="109" t="s">
        <v>660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70"/>
      <c r="E7" s="10"/>
      <c r="F7" s="10"/>
    </row>
    <row r="8" spans="1:6" x14ac:dyDescent="0.2">
      <c r="A8" s="9" t="s">
        <v>50</v>
      </c>
      <c r="B8" s="9" t="s">
        <v>762</v>
      </c>
      <c r="C8" s="9" t="s">
        <v>14</v>
      </c>
      <c r="D8" s="70">
        <v>2797</v>
      </c>
      <c r="E8" s="60">
        <v>26467.871149999999</v>
      </c>
      <c r="F8" s="10">
        <v>6.8477063101956004</v>
      </c>
    </row>
    <row r="9" spans="1:6" x14ac:dyDescent="0.2">
      <c r="A9" s="9" t="s">
        <v>48</v>
      </c>
      <c r="B9" s="9" t="s">
        <v>763</v>
      </c>
      <c r="C9" s="9" t="s">
        <v>49</v>
      </c>
      <c r="D9" s="70">
        <v>1880</v>
      </c>
      <c r="E9" s="60">
        <v>18826.79</v>
      </c>
      <c r="F9" s="10">
        <v>4.8708234958944701</v>
      </c>
    </row>
    <row r="10" spans="1:6" x14ac:dyDescent="0.2">
      <c r="A10" s="9" t="s">
        <v>215</v>
      </c>
      <c r="B10" s="9" t="s">
        <v>764</v>
      </c>
      <c r="C10" s="9" t="s">
        <v>103</v>
      </c>
      <c r="D10" s="70">
        <v>9097</v>
      </c>
      <c r="E10" s="60">
        <v>18342.026384000001</v>
      </c>
      <c r="F10" s="10">
        <v>4.7454065761345099</v>
      </c>
    </row>
    <row r="11" spans="1:6" x14ac:dyDescent="0.2">
      <c r="A11" s="9" t="s">
        <v>98</v>
      </c>
      <c r="B11" s="9" t="s">
        <v>765</v>
      </c>
      <c r="C11" s="9" t="s">
        <v>99</v>
      </c>
      <c r="D11" s="70">
        <v>1800</v>
      </c>
      <c r="E11" s="60">
        <v>18017.567999999999</v>
      </c>
      <c r="F11" s="10">
        <v>4.6614634546450198</v>
      </c>
    </row>
    <row r="12" spans="1:6" x14ac:dyDescent="0.2">
      <c r="A12" s="9" t="s">
        <v>97</v>
      </c>
      <c r="B12" s="9" t="s">
        <v>766</v>
      </c>
      <c r="C12" s="9" t="s">
        <v>31</v>
      </c>
      <c r="D12" s="70">
        <v>1450</v>
      </c>
      <c r="E12" s="60">
        <v>14348.199500000001</v>
      </c>
      <c r="F12" s="10">
        <v>3.7121329365431501</v>
      </c>
    </row>
    <row r="13" spans="1:6" x14ac:dyDescent="0.2">
      <c r="A13" s="9" t="s">
        <v>160</v>
      </c>
      <c r="B13" s="9" t="s">
        <v>767</v>
      </c>
      <c r="C13" s="9" t="s">
        <v>65</v>
      </c>
      <c r="D13" s="70">
        <v>12100</v>
      </c>
      <c r="E13" s="60">
        <v>11602.036599999999</v>
      </c>
      <c r="F13" s="10">
        <v>3.00165203263581</v>
      </c>
    </row>
    <row r="14" spans="1:6" x14ac:dyDescent="0.2">
      <c r="A14" s="9" t="s">
        <v>654</v>
      </c>
      <c r="B14" s="9" t="s">
        <v>768</v>
      </c>
      <c r="C14" s="9" t="s">
        <v>116</v>
      </c>
      <c r="D14" s="70">
        <v>1000</v>
      </c>
      <c r="E14" s="60">
        <v>9699.7099999999991</v>
      </c>
      <c r="F14" s="10">
        <v>2.5094865014886998</v>
      </c>
    </row>
    <row r="15" spans="1:6" x14ac:dyDescent="0.2">
      <c r="A15" s="9" t="s">
        <v>655</v>
      </c>
      <c r="B15" s="9" t="s">
        <v>769</v>
      </c>
      <c r="C15" s="9" t="s">
        <v>9</v>
      </c>
      <c r="D15" s="70">
        <v>900</v>
      </c>
      <c r="E15" s="60">
        <v>9052.02</v>
      </c>
      <c r="F15" s="10">
        <v>2.34191764508483</v>
      </c>
    </row>
    <row r="16" spans="1:6" x14ac:dyDescent="0.2">
      <c r="A16" s="9" t="s">
        <v>206</v>
      </c>
      <c r="B16" s="9" t="s">
        <v>770</v>
      </c>
      <c r="C16" s="9" t="s">
        <v>207</v>
      </c>
      <c r="D16" s="70">
        <v>75</v>
      </c>
      <c r="E16" s="60">
        <v>8764.2150000000001</v>
      </c>
      <c r="F16" s="10">
        <v>2.2674574021949998</v>
      </c>
    </row>
    <row r="17" spans="1:6" x14ac:dyDescent="0.2">
      <c r="A17" s="9" t="s">
        <v>67</v>
      </c>
      <c r="B17" s="9" t="s">
        <v>771</v>
      </c>
      <c r="C17" s="9" t="s">
        <v>65</v>
      </c>
      <c r="D17" s="70">
        <v>750</v>
      </c>
      <c r="E17" s="60">
        <v>7159.3275000000003</v>
      </c>
      <c r="F17" s="10">
        <v>1.852244625972</v>
      </c>
    </row>
    <row r="18" spans="1:6" x14ac:dyDescent="0.2">
      <c r="A18" s="9" t="s">
        <v>138</v>
      </c>
      <c r="B18" s="9" t="s">
        <v>772</v>
      </c>
      <c r="C18" s="9" t="s">
        <v>103</v>
      </c>
      <c r="D18" s="70">
        <v>646</v>
      </c>
      <c r="E18" s="60">
        <v>6471.6473800000003</v>
      </c>
      <c r="F18" s="10">
        <v>1.6743296183602101</v>
      </c>
    </row>
    <row r="19" spans="1:6" x14ac:dyDescent="0.2">
      <c r="A19" s="9" t="s">
        <v>106</v>
      </c>
      <c r="B19" s="9" t="s">
        <v>773</v>
      </c>
      <c r="C19" s="9" t="s">
        <v>107</v>
      </c>
      <c r="D19" s="70">
        <v>6700</v>
      </c>
      <c r="E19" s="60">
        <v>6438.3582999999999</v>
      </c>
      <c r="F19" s="10">
        <v>1.66571714469791</v>
      </c>
    </row>
    <row r="20" spans="1:6" x14ac:dyDescent="0.2">
      <c r="A20" s="9" t="s">
        <v>46</v>
      </c>
      <c r="B20" s="9" t="s">
        <v>774</v>
      </c>
      <c r="C20" s="9" t="s">
        <v>47</v>
      </c>
      <c r="D20" s="70">
        <v>620</v>
      </c>
      <c r="E20" s="60">
        <v>6173.5446000000002</v>
      </c>
      <c r="F20" s="10">
        <v>1.5972051576839399</v>
      </c>
    </row>
    <row r="21" spans="1:6" x14ac:dyDescent="0.2">
      <c r="A21" s="9" t="s">
        <v>211</v>
      </c>
      <c r="B21" s="9" t="s">
        <v>775</v>
      </c>
      <c r="C21" s="9" t="s">
        <v>112</v>
      </c>
      <c r="D21" s="70">
        <v>11</v>
      </c>
      <c r="E21" s="60">
        <v>5643.7425000000003</v>
      </c>
      <c r="F21" s="10">
        <v>1.4601359856767</v>
      </c>
    </row>
    <row r="22" spans="1:6" x14ac:dyDescent="0.2">
      <c r="A22" s="9" t="s">
        <v>110</v>
      </c>
      <c r="B22" s="9" t="s">
        <v>776</v>
      </c>
      <c r="C22" s="9" t="s">
        <v>65</v>
      </c>
      <c r="D22" s="70">
        <v>514</v>
      </c>
      <c r="E22" s="60">
        <v>5334.3074200000001</v>
      </c>
      <c r="F22" s="10">
        <v>1.3800796585960899</v>
      </c>
    </row>
    <row r="23" spans="1:6" x14ac:dyDescent="0.2">
      <c r="A23" s="9" t="s">
        <v>124</v>
      </c>
      <c r="B23" s="9" t="s">
        <v>777</v>
      </c>
      <c r="C23" s="9" t="s">
        <v>103</v>
      </c>
      <c r="D23" s="70">
        <v>501</v>
      </c>
      <c r="E23" s="60">
        <v>5026.7083499999999</v>
      </c>
      <c r="F23" s="10">
        <v>1.30049833976949</v>
      </c>
    </row>
    <row r="24" spans="1:6" x14ac:dyDescent="0.2">
      <c r="A24" s="9" t="s">
        <v>123</v>
      </c>
      <c r="B24" s="9" t="s">
        <v>778</v>
      </c>
      <c r="C24" s="9" t="s">
        <v>90</v>
      </c>
      <c r="D24" s="70">
        <v>400</v>
      </c>
      <c r="E24" s="60">
        <v>4111.2719999999999</v>
      </c>
      <c r="F24" s="10">
        <v>1.06365876793723</v>
      </c>
    </row>
    <row r="25" spans="1:6" x14ac:dyDescent="0.2">
      <c r="A25" s="9" t="s">
        <v>111</v>
      </c>
      <c r="B25" s="9" t="s">
        <v>779</v>
      </c>
      <c r="C25" s="9" t="s">
        <v>112</v>
      </c>
      <c r="D25" s="70">
        <v>8</v>
      </c>
      <c r="E25" s="60">
        <v>4104.54</v>
      </c>
      <c r="F25" s="10">
        <v>1.0619170804921401</v>
      </c>
    </row>
    <row r="26" spans="1:6" x14ac:dyDescent="0.2">
      <c r="A26" s="9" t="s">
        <v>147</v>
      </c>
      <c r="B26" s="9" t="s">
        <v>780</v>
      </c>
      <c r="C26" s="9" t="s">
        <v>14</v>
      </c>
      <c r="D26" s="70">
        <v>419</v>
      </c>
      <c r="E26" s="60">
        <v>4027.1221300000002</v>
      </c>
      <c r="F26" s="10">
        <v>1.0418877085069</v>
      </c>
    </row>
    <row r="27" spans="1:6" x14ac:dyDescent="0.2">
      <c r="A27" s="9" t="s">
        <v>544</v>
      </c>
      <c r="B27" s="9" t="s">
        <v>781</v>
      </c>
      <c r="C27" s="9" t="s">
        <v>126</v>
      </c>
      <c r="D27" s="70">
        <v>4000</v>
      </c>
      <c r="E27" s="60">
        <v>3974.6480000000001</v>
      </c>
      <c r="F27" s="10">
        <v>1.0283117231514201</v>
      </c>
    </row>
    <row r="28" spans="1:6" x14ac:dyDescent="0.2">
      <c r="A28" s="9" t="s">
        <v>656</v>
      </c>
      <c r="B28" s="9" t="s">
        <v>782</v>
      </c>
      <c r="C28" s="9" t="s">
        <v>146</v>
      </c>
      <c r="D28" s="70">
        <v>400</v>
      </c>
      <c r="E28" s="60">
        <v>3950.4879999999998</v>
      </c>
      <c r="F28" s="10">
        <v>1.02206110391889</v>
      </c>
    </row>
    <row r="29" spans="1:6" x14ac:dyDescent="0.2">
      <c r="A29" s="9" t="s">
        <v>117</v>
      </c>
      <c r="B29" s="9" t="s">
        <v>783</v>
      </c>
      <c r="C29" s="9" t="s">
        <v>103</v>
      </c>
      <c r="D29" s="70">
        <v>350</v>
      </c>
      <c r="E29" s="60">
        <v>3504.116</v>
      </c>
      <c r="F29" s="10">
        <v>0.90657677411495796</v>
      </c>
    </row>
    <row r="30" spans="1:6" x14ac:dyDescent="0.2">
      <c r="A30" s="9" t="s">
        <v>542</v>
      </c>
      <c r="B30" s="9" t="s">
        <v>784</v>
      </c>
      <c r="C30" s="9" t="s">
        <v>207</v>
      </c>
      <c r="D30" s="70">
        <v>22</v>
      </c>
      <c r="E30" s="60">
        <v>2553.9382000000001</v>
      </c>
      <c r="F30" s="10">
        <v>0.66074897481845996</v>
      </c>
    </row>
    <row r="31" spans="1:6" x14ac:dyDescent="0.2">
      <c r="A31" s="9" t="s">
        <v>139</v>
      </c>
      <c r="B31" s="9" t="s">
        <v>785</v>
      </c>
      <c r="C31" s="9" t="s">
        <v>103</v>
      </c>
      <c r="D31" s="70">
        <v>240</v>
      </c>
      <c r="E31" s="60">
        <v>2408.1408000000001</v>
      </c>
      <c r="F31" s="10">
        <v>0.62302860923514303</v>
      </c>
    </row>
    <row r="32" spans="1:6" x14ac:dyDescent="0.2">
      <c r="A32" s="9" t="s">
        <v>152</v>
      </c>
      <c r="B32" s="9" t="s">
        <v>786</v>
      </c>
      <c r="C32" s="9" t="s">
        <v>116</v>
      </c>
      <c r="D32" s="70">
        <v>200</v>
      </c>
      <c r="E32" s="60">
        <v>2029.1</v>
      </c>
      <c r="F32" s="10">
        <v>0.524964051520172</v>
      </c>
    </row>
    <row r="33" spans="1:6" x14ac:dyDescent="0.2">
      <c r="A33" s="9" t="s">
        <v>552</v>
      </c>
      <c r="B33" s="9" t="s">
        <v>787</v>
      </c>
      <c r="C33" s="9" t="s">
        <v>126</v>
      </c>
      <c r="D33" s="70">
        <v>2000</v>
      </c>
      <c r="E33" s="60">
        <v>1988.4459999999999</v>
      </c>
      <c r="F33" s="10">
        <v>0.51444614281655898</v>
      </c>
    </row>
    <row r="34" spans="1:6" x14ac:dyDescent="0.2">
      <c r="A34" s="9" t="s">
        <v>141</v>
      </c>
      <c r="B34" s="9" t="s">
        <v>788</v>
      </c>
      <c r="C34" s="9" t="s">
        <v>142</v>
      </c>
      <c r="D34" s="70">
        <v>200</v>
      </c>
      <c r="E34" s="60">
        <v>1980.424</v>
      </c>
      <c r="F34" s="10">
        <v>0.51237070955979802</v>
      </c>
    </row>
    <row r="35" spans="1:6" x14ac:dyDescent="0.2">
      <c r="A35" s="9" t="s">
        <v>127</v>
      </c>
      <c r="B35" s="9" t="s">
        <v>789</v>
      </c>
      <c r="C35" s="9" t="s">
        <v>103</v>
      </c>
      <c r="D35" s="70">
        <v>150</v>
      </c>
      <c r="E35" s="60">
        <v>1487.9204999999999</v>
      </c>
      <c r="F35" s="10">
        <v>0.38495134494106797</v>
      </c>
    </row>
    <row r="36" spans="1:6" x14ac:dyDescent="0.2">
      <c r="A36" s="9" t="s">
        <v>549</v>
      </c>
      <c r="B36" s="9" t="s">
        <v>782</v>
      </c>
      <c r="C36" s="9" t="s">
        <v>146</v>
      </c>
      <c r="D36" s="70">
        <v>150</v>
      </c>
      <c r="E36" s="60">
        <v>1481.433</v>
      </c>
      <c r="F36" s="10">
        <v>0.38327291396958402</v>
      </c>
    </row>
    <row r="37" spans="1:6" x14ac:dyDescent="0.2">
      <c r="A37" s="9" t="s">
        <v>115</v>
      </c>
      <c r="B37" s="9" t="s">
        <v>790</v>
      </c>
      <c r="C37" s="9" t="s">
        <v>116</v>
      </c>
      <c r="D37" s="70">
        <v>150</v>
      </c>
      <c r="E37" s="60">
        <v>1399.818</v>
      </c>
      <c r="F37" s="10">
        <v>0.36215767023353401</v>
      </c>
    </row>
    <row r="38" spans="1:6" x14ac:dyDescent="0.2">
      <c r="A38" s="9" t="s">
        <v>208</v>
      </c>
      <c r="B38" s="9" t="s">
        <v>782</v>
      </c>
      <c r="C38" s="9" t="s">
        <v>146</v>
      </c>
      <c r="D38" s="70">
        <v>40</v>
      </c>
      <c r="E38" s="60">
        <v>395.04880000000003</v>
      </c>
      <c r="F38" s="10">
        <v>0.102206110391889</v>
      </c>
    </row>
    <row r="39" spans="1:6" x14ac:dyDescent="0.2">
      <c r="A39" s="9" t="s">
        <v>61</v>
      </c>
      <c r="B39" s="9" t="s">
        <v>791</v>
      </c>
      <c r="C39" s="9" t="s">
        <v>9</v>
      </c>
      <c r="D39" s="70">
        <v>40</v>
      </c>
      <c r="E39" s="60">
        <v>389.9144</v>
      </c>
      <c r="F39" s="10">
        <v>0.100877750317903</v>
      </c>
    </row>
    <row r="40" spans="1:6" x14ac:dyDescent="0.2">
      <c r="A40" s="9" t="s">
        <v>337</v>
      </c>
      <c r="B40" s="9" t="s">
        <v>792</v>
      </c>
      <c r="C40" s="9" t="s">
        <v>14</v>
      </c>
      <c r="D40" s="70">
        <v>30</v>
      </c>
      <c r="E40" s="60">
        <v>303.71010000000001</v>
      </c>
      <c r="F40" s="10">
        <v>7.8575173517124203E-2</v>
      </c>
    </row>
    <row r="41" spans="1:6" x14ac:dyDescent="0.2">
      <c r="A41" s="8" t="s">
        <v>34</v>
      </c>
      <c r="B41" s="9"/>
      <c r="C41" s="9"/>
      <c r="D41" s="70"/>
      <c r="E41" s="61">
        <f>SUM(E8:E40)</f>
        <v>217458.15261400002</v>
      </c>
      <c r="F41" s="11">
        <f>SUM(F8:F40)</f>
        <v>56.260269495016182</v>
      </c>
    </row>
    <row r="42" spans="1:6" x14ac:dyDescent="0.2">
      <c r="A42" s="9"/>
      <c r="B42" s="9"/>
      <c r="C42" s="9"/>
      <c r="D42" s="70"/>
      <c r="E42" s="60"/>
      <c r="F42" s="10"/>
    </row>
    <row r="43" spans="1:6" x14ac:dyDescent="0.2">
      <c r="A43" s="8" t="s">
        <v>83</v>
      </c>
      <c r="B43" s="9"/>
      <c r="C43" s="9"/>
      <c r="D43" s="70"/>
      <c r="E43" s="60"/>
      <c r="F43" s="10"/>
    </row>
    <row r="44" spans="1:6" x14ac:dyDescent="0.2">
      <c r="A44" s="9" t="s">
        <v>193</v>
      </c>
      <c r="B44" s="9" t="s">
        <v>793</v>
      </c>
      <c r="C44" s="9" t="s">
        <v>164</v>
      </c>
      <c r="D44" s="70">
        <v>1850</v>
      </c>
      <c r="E44" s="60">
        <v>17916.991000000002</v>
      </c>
      <c r="F44" s="10">
        <v>4.6354424061950903</v>
      </c>
    </row>
    <row r="45" spans="1:6" x14ac:dyDescent="0.2">
      <c r="A45" s="9" t="s">
        <v>230</v>
      </c>
      <c r="B45" s="9" t="s">
        <v>794</v>
      </c>
      <c r="C45" s="9" t="s">
        <v>168</v>
      </c>
      <c r="D45" s="70">
        <v>1450</v>
      </c>
      <c r="E45" s="60">
        <v>14248.424999999999</v>
      </c>
      <c r="F45" s="10">
        <v>3.68631950903421</v>
      </c>
    </row>
    <row r="46" spans="1:6" x14ac:dyDescent="0.2">
      <c r="A46" s="9" t="s">
        <v>88</v>
      </c>
      <c r="B46" s="9" t="s">
        <v>813</v>
      </c>
      <c r="C46" s="9" t="s">
        <v>57</v>
      </c>
      <c r="D46" s="70">
        <v>1250</v>
      </c>
      <c r="E46" s="60">
        <v>13990.112499999999</v>
      </c>
      <c r="F46" s="10">
        <v>3.61948949742398</v>
      </c>
    </row>
    <row r="47" spans="1:6" x14ac:dyDescent="0.2">
      <c r="A47" s="9" t="s">
        <v>225</v>
      </c>
      <c r="B47" s="9" t="s">
        <v>795</v>
      </c>
      <c r="C47" s="9" t="s">
        <v>203</v>
      </c>
      <c r="D47" s="70">
        <v>12673</v>
      </c>
      <c r="E47" s="60">
        <v>12226.973765000001</v>
      </c>
      <c r="F47" s="10">
        <v>3.1633343282762101</v>
      </c>
    </row>
    <row r="48" spans="1:6" x14ac:dyDescent="0.2">
      <c r="A48" s="9" t="s">
        <v>238</v>
      </c>
      <c r="B48" s="9" t="s">
        <v>814</v>
      </c>
      <c r="C48" s="9" t="s">
        <v>114</v>
      </c>
      <c r="D48" s="70">
        <v>1000</v>
      </c>
      <c r="E48" s="60">
        <v>10509.88</v>
      </c>
      <c r="F48" s="10">
        <v>2.71909180710208</v>
      </c>
    </row>
    <row r="49" spans="1:6" x14ac:dyDescent="0.2">
      <c r="A49" s="9" t="s">
        <v>196</v>
      </c>
      <c r="B49" s="9" t="s">
        <v>815</v>
      </c>
      <c r="C49" s="9" t="s">
        <v>168</v>
      </c>
      <c r="D49" s="70">
        <v>100</v>
      </c>
      <c r="E49" s="60">
        <v>10313.69</v>
      </c>
      <c r="F49" s="10">
        <v>2.6683339847829499</v>
      </c>
    </row>
    <row r="50" spans="1:6" x14ac:dyDescent="0.2">
      <c r="A50" s="9" t="s">
        <v>657</v>
      </c>
      <c r="B50" s="9" t="s">
        <v>796</v>
      </c>
      <c r="C50" s="9" t="s">
        <v>29</v>
      </c>
      <c r="D50" s="70">
        <v>1000</v>
      </c>
      <c r="E50" s="60">
        <v>10225.23</v>
      </c>
      <c r="F50" s="10">
        <v>2.6454478185035799</v>
      </c>
    </row>
    <row r="51" spans="1:6" x14ac:dyDescent="0.2">
      <c r="A51" s="9" t="s">
        <v>169</v>
      </c>
      <c r="B51" s="9" t="s">
        <v>797</v>
      </c>
      <c r="C51" s="9" t="s">
        <v>168</v>
      </c>
      <c r="D51" s="70">
        <v>850</v>
      </c>
      <c r="E51" s="60">
        <v>8452.1195000000007</v>
      </c>
      <c r="F51" s="10">
        <v>2.18671277741494</v>
      </c>
    </row>
    <row r="52" spans="1:6" x14ac:dyDescent="0.2">
      <c r="A52" s="9" t="s">
        <v>232</v>
      </c>
      <c r="B52" s="9" t="s">
        <v>798</v>
      </c>
      <c r="C52" s="9" t="s">
        <v>114</v>
      </c>
      <c r="D52" s="70">
        <v>770</v>
      </c>
      <c r="E52" s="60">
        <v>7241.9192999999996</v>
      </c>
      <c r="F52" s="10">
        <v>1.8736125851412599</v>
      </c>
    </row>
    <row r="53" spans="1:6" x14ac:dyDescent="0.2">
      <c r="A53" s="9" t="s">
        <v>234</v>
      </c>
      <c r="B53" s="9" t="s">
        <v>799</v>
      </c>
      <c r="C53" s="9" t="s">
        <v>172</v>
      </c>
      <c r="D53" s="70">
        <v>688</v>
      </c>
      <c r="E53" s="60">
        <v>6957.0628800000004</v>
      </c>
      <c r="F53" s="10">
        <v>1.7999151920385399</v>
      </c>
    </row>
    <row r="54" spans="1:6" x14ac:dyDescent="0.2">
      <c r="A54" s="9" t="s">
        <v>202</v>
      </c>
      <c r="B54" s="9" t="s">
        <v>816</v>
      </c>
      <c r="C54" s="9" t="s">
        <v>203</v>
      </c>
      <c r="D54" s="70">
        <v>44</v>
      </c>
      <c r="E54" s="60">
        <v>6526.2736000000004</v>
      </c>
      <c r="F54" s="10">
        <v>1.6884623874550999</v>
      </c>
    </row>
    <row r="55" spans="1:6" x14ac:dyDescent="0.2">
      <c r="A55" s="9" t="s">
        <v>227</v>
      </c>
      <c r="B55" s="9" t="s">
        <v>800</v>
      </c>
      <c r="C55" s="9" t="s">
        <v>114</v>
      </c>
      <c r="D55" s="70">
        <v>6000</v>
      </c>
      <c r="E55" s="60">
        <v>6144.366</v>
      </c>
      <c r="F55" s="10">
        <v>1.5896561378851699</v>
      </c>
    </row>
    <row r="56" spans="1:6" x14ac:dyDescent="0.2">
      <c r="A56" s="9" t="s">
        <v>185</v>
      </c>
      <c r="B56" s="9" t="s">
        <v>801</v>
      </c>
      <c r="C56" s="9" t="s">
        <v>186</v>
      </c>
      <c r="D56" s="70">
        <v>470</v>
      </c>
      <c r="E56" s="60">
        <v>4529.5780000000004</v>
      </c>
      <c r="F56" s="10">
        <v>1.17188192723702</v>
      </c>
    </row>
    <row r="57" spans="1:6" x14ac:dyDescent="0.2">
      <c r="A57" s="9" t="s">
        <v>658</v>
      </c>
      <c r="B57" s="9" t="s">
        <v>802</v>
      </c>
      <c r="C57" s="9" t="s">
        <v>172</v>
      </c>
      <c r="D57" s="70">
        <v>400</v>
      </c>
      <c r="E57" s="60">
        <v>4039.32</v>
      </c>
      <c r="F57" s="10">
        <v>1.0450435131765099</v>
      </c>
    </row>
    <row r="58" spans="1:6" x14ac:dyDescent="0.2">
      <c r="A58" s="9" t="s">
        <v>659</v>
      </c>
      <c r="B58" s="9" t="s">
        <v>803</v>
      </c>
      <c r="C58" s="9" t="s">
        <v>203</v>
      </c>
      <c r="D58" s="70">
        <v>3559</v>
      </c>
      <c r="E58" s="60">
        <v>3433.7409950000001</v>
      </c>
      <c r="F58" s="10">
        <v>0.88836951584747303</v>
      </c>
    </row>
    <row r="59" spans="1:6" x14ac:dyDescent="0.2">
      <c r="A59" s="9" t="s">
        <v>583</v>
      </c>
      <c r="B59" s="9" t="s">
        <v>817</v>
      </c>
      <c r="C59" s="9" t="s">
        <v>90</v>
      </c>
      <c r="D59" s="70">
        <v>350</v>
      </c>
      <c r="E59" s="60">
        <v>3392.2105000000001</v>
      </c>
      <c r="F59" s="10">
        <v>0.87762484238789096</v>
      </c>
    </row>
    <row r="60" spans="1:6" x14ac:dyDescent="0.2">
      <c r="A60" s="9" t="s">
        <v>577</v>
      </c>
      <c r="B60" s="9" t="s">
        <v>804</v>
      </c>
      <c r="C60" s="9" t="s">
        <v>29</v>
      </c>
      <c r="D60" s="70">
        <v>320</v>
      </c>
      <c r="E60" s="60">
        <v>3272.0736000000002</v>
      </c>
      <c r="F60" s="10">
        <v>0.84654330192114502</v>
      </c>
    </row>
    <row r="61" spans="1:6" x14ac:dyDescent="0.2">
      <c r="A61" s="9" t="s">
        <v>572</v>
      </c>
      <c r="B61" s="9" t="s">
        <v>805</v>
      </c>
      <c r="C61" s="9" t="s">
        <v>90</v>
      </c>
      <c r="D61" s="70">
        <v>300</v>
      </c>
      <c r="E61" s="60">
        <v>2984.0070000000001</v>
      </c>
      <c r="F61" s="10">
        <v>0.77201537848531598</v>
      </c>
    </row>
    <row r="62" spans="1:6" x14ac:dyDescent="0.2">
      <c r="A62" s="9" t="s">
        <v>190</v>
      </c>
      <c r="B62" s="9" t="s">
        <v>806</v>
      </c>
      <c r="C62" s="9" t="s">
        <v>114</v>
      </c>
      <c r="D62" s="70">
        <v>250</v>
      </c>
      <c r="E62" s="60">
        <v>2407.4375</v>
      </c>
      <c r="F62" s="10">
        <v>0.62284665308836196</v>
      </c>
    </row>
    <row r="63" spans="1:6" x14ac:dyDescent="0.2">
      <c r="A63" s="9" t="s">
        <v>183</v>
      </c>
      <c r="B63" s="9" t="s">
        <v>807</v>
      </c>
      <c r="C63" s="9" t="s">
        <v>101</v>
      </c>
      <c r="D63" s="70">
        <v>150</v>
      </c>
      <c r="E63" s="60">
        <v>1476.1095</v>
      </c>
      <c r="F63" s="10">
        <v>0.38189563038165503</v>
      </c>
    </row>
    <row r="64" spans="1:6" x14ac:dyDescent="0.2">
      <c r="A64" s="9" t="s">
        <v>175</v>
      </c>
      <c r="B64" s="9" t="s">
        <v>808</v>
      </c>
      <c r="C64" s="9" t="s">
        <v>114</v>
      </c>
      <c r="D64" s="70">
        <v>110</v>
      </c>
      <c r="E64" s="60">
        <v>1071.2184999999999</v>
      </c>
      <c r="F64" s="10">
        <v>0.27714316880556</v>
      </c>
    </row>
    <row r="65" spans="1:8" x14ac:dyDescent="0.2">
      <c r="A65" s="9" t="s">
        <v>163</v>
      </c>
      <c r="B65" s="9" t="s">
        <v>809</v>
      </c>
      <c r="C65" s="9" t="s">
        <v>164</v>
      </c>
      <c r="D65" s="70">
        <v>10</v>
      </c>
      <c r="E65" s="60">
        <v>1005.348</v>
      </c>
      <c r="F65" s="10">
        <v>0.26010130563683498</v>
      </c>
    </row>
    <row r="66" spans="1:8" x14ac:dyDescent="0.2">
      <c r="A66" s="9" t="s">
        <v>187</v>
      </c>
      <c r="B66" s="9" t="s">
        <v>810</v>
      </c>
      <c r="C66" s="9" t="s">
        <v>114</v>
      </c>
      <c r="D66" s="70">
        <v>100</v>
      </c>
      <c r="E66" s="60">
        <v>997.36</v>
      </c>
      <c r="F66" s="10">
        <v>0.25803466878131098</v>
      </c>
    </row>
    <row r="67" spans="1:8" x14ac:dyDescent="0.2">
      <c r="A67" s="9" t="s">
        <v>181</v>
      </c>
      <c r="B67" s="9" t="s">
        <v>811</v>
      </c>
      <c r="C67" s="9" t="s">
        <v>182</v>
      </c>
      <c r="D67" s="70">
        <v>100</v>
      </c>
      <c r="E67" s="60">
        <v>987.13499999999999</v>
      </c>
      <c r="F67" s="10">
        <v>0.25538928046787501</v>
      </c>
    </row>
    <row r="68" spans="1:8" x14ac:dyDescent="0.2">
      <c r="A68" s="9" t="s">
        <v>240</v>
      </c>
      <c r="B68" s="9" t="s">
        <v>818</v>
      </c>
      <c r="C68" s="9" t="s">
        <v>126</v>
      </c>
      <c r="D68" s="70">
        <v>50</v>
      </c>
      <c r="E68" s="60">
        <v>601.14149999999995</v>
      </c>
      <c r="F68" s="10">
        <v>0.155525936315073</v>
      </c>
    </row>
    <row r="69" spans="1:8" x14ac:dyDescent="0.2">
      <c r="A69" s="9" t="s">
        <v>188</v>
      </c>
      <c r="B69" s="9" t="s">
        <v>812</v>
      </c>
      <c r="C69" s="9" t="s">
        <v>29</v>
      </c>
      <c r="D69" s="70">
        <v>50</v>
      </c>
      <c r="E69" s="60">
        <v>489.75650000000002</v>
      </c>
      <c r="F69" s="10">
        <v>0.12670866714224999</v>
      </c>
    </row>
    <row r="70" spans="1:8" x14ac:dyDescent="0.2">
      <c r="A70" s="8" t="s">
        <v>34</v>
      </c>
      <c r="B70" s="9"/>
      <c r="C70" s="9"/>
      <c r="D70" s="9"/>
      <c r="E70" s="61">
        <f>SUM(E44:E69)</f>
        <v>155439.48013999994</v>
      </c>
      <c r="F70" s="11">
        <f>SUM(F44:F69)</f>
        <v>40.214942220927377</v>
      </c>
      <c r="H70" s="49"/>
    </row>
    <row r="71" spans="1:8" x14ac:dyDescent="0.2">
      <c r="A71" s="9"/>
      <c r="B71" s="9"/>
      <c r="C71" s="9"/>
      <c r="D71" s="9"/>
      <c r="E71" s="60"/>
      <c r="F71" s="10"/>
    </row>
    <row r="72" spans="1:8" x14ac:dyDescent="0.2">
      <c r="A72" s="8" t="s">
        <v>34</v>
      </c>
      <c r="B72" s="9"/>
      <c r="C72" s="9"/>
      <c r="D72" s="9"/>
      <c r="E72" s="61">
        <f>E41+E70</f>
        <v>372897.63275399996</v>
      </c>
      <c r="F72" s="11">
        <f>F41+F70</f>
        <v>96.475211715943558</v>
      </c>
      <c r="H72" s="49"/>
    </row>
    <row r="73" spans="1:8" x14ac:dyDescent="0.2">
      <c r="A73" s="9"/>
      <c r="B73" s="9"/>
      <c r="C73" s="9"/>
      <c r="D73" s="9"/>
      <c r="E73" s="60"/>
      <c r="F73" s="10"/>
    </row>
    <row r="74" spans="1:8" x14ac:dyDescent="0.2">
      <c r="A74" s="8" t="s">
        <v>35</v>
      </c>
      <c r="B74" s="9"/>
      <c r="C74" s="9"/>
      <c r="D74" s="9"/>
      <c r="E74" s="61">
        <v>13624.0745099</v>
      </c>
      <c r="F74" s="11">
        <v>3.52</v>
      </c>
      <c r="H74" s="49"/>
    </row>
    <row r="75" spans="1:8" x14ac:dyDescent="0.2">
      <c r="A75" s="9"/>
      <c r="B75" s="9"/>
      <c r="C75" s="9"/>
      <c r="D75" s="9"/>
      <c r="E75" s="60"/>
      <c r="F75" s="10"/>
    </row>
    <row r="76" spans="1:8" x14ac:dyDescent="0.2">
      <c r="A76" s="12" t="s">
        <v>36</v>
      </c>
      <c r="B76" s="6"/>
      <c r="C76" s="6"/>
      <c r="D76" s="6"/>
      <c r="E76" s="66">
        <f>E72+E74</f>
        <v>386521.70726389997</v>
      </c>
      <c r="F76" s="13">
        <f>F72+F74</f>
        <v>99.995211715943555</v>
      </c>
      <c r="G76" s="40"/>
      <c r="H76" s="48"/>
    </row>
    <row r="77" spans="1:8" x14ac:dyDescent="0.2">
      <c r="A77" s="1" t="s">
        <v>245</v>
      </c>
    </row>
    <row r="78" spans="1:8" x14ac:dyDescent="0.2">
      <c r="A78" s="1"/>
    </row>
    <row r="79" spans="1:8" x14ac:dyDescent="0.2">
      <c r="A79" s="1"/>
    </row>
    <row r="80" spans="1:8" x14ac:dyDescent="0.2">
      <c r="A80" s="1" t="s">
        <v>37</v>
      </c>
    </row>
    <row r="81" spans="1:5" x14ac:dyDescent="0.2">
      <c r="A81" s="1" t="s">
        <v>38</v>
      </c>
    </row>
    <row r="82" spans="1:5" x14ac:dyDescent="0.2">
      <c r="A82" s="1" t="s">
        <v>39</v>
      </c>
    </row>
    <row r="83" spans="1:5" x14ac:dyDescent="0.2">
      <c r="A83" s="3" t="s">
        <v>661</v>
      </c>
      <c r="D83" s="14">
        <v>20.837299999999999</v>
      </c>
      <c r="E83" s="3"/>
    </row>
    <row r="84" spans="1:5" x14ac:dyDescent="0.2">
      <c r="A84" s="3" t="s">
        <v>662</v>
      </c>
      <c r="D84" s="14">
        <v>10.899699999999999</v>
      </c>
      <c r="E84" s="3"/>
    </row>
    <row r="85" spans="1:5" x14ac:dyDescent="0.2">
      <c r="A85" s="3" t="s">
        <v>663</v>
      </c>
      <c r="D85" s="14">
        <v>21.7531</v>
      </c>
      <c r="E85" s="3"/>
    </row>
    <row r="86" spans="1:5" x14ac:dyDescent="0.2">
      <c r="A86" s="3" t="s">
        <v>664</v>
      </c>
      <c r="D86" s="14">
        <v>11.4438</v>
      </c>
      <c r="E86" s="3"/>
    </row>
    <row r="87" spans="1:5" x14ac:dyDescent="0.2">
      <c r="D87" s="14"/>
      <c r="E87" s="3"/>
    </row>
    <row r="88" spans="1:5" x14ac:dyDescent="0.2">
      <c r="A88" s="1" t="s">
        <v>40</v>
      </c>
      <c r="E88" s="3"/>
    </row>
    <row r="89" spans="1:5" x14ac:dyDescent="0.2">
      <c r="A89" s="3" t="s">
        <v>661</v>
      </c>
      <c r="D89" s="14">
        <v>21.834099999999999</v>
      </c>
      <c r="E89" s="3"/>
    </row>
    <row r="90" spans="1:5" x14ac:dyDescent="0.2">
      <c r="A90" s="3" t="s">
        <v>662</v>
      </c>
      <c r="D90" s="14">
        <v>10.972799999999999</v>
      </c>
      <c r="E90" s="3"/>
    </row>
    <row r="91" spans="1:5" x14ac:dyDescent="0.2">
      <c r="A91" s="3" t="s">
        <v>663</v>
      </c>
      <c r="D91" s="14">
        <v>22.883500000000002</v>
      </c>
      <c r="E91" s="3"/>
    </row>
    <row r="92" spans="1:5" x14ac:dyDescent="0.2">
      <c r="A92" s="3" t="s">
        <v>664</v>
      </c>
      <c r="D92" s="14">
        <v>11.590999999999999</v>
      </c>
      <c r="E92" s="3"/>
    </row>
    <row r="94" spans="1:5" x14ac:dyDescent="0.2">
      <c r="A94" s="1" t="s">
        <v>41</v>
      </c>
      <c r="D94" s="15" t="s">
        <v>383</v>
      </c>
    </row>
    <row r="95" spans="1:5" x14ac:dyDescent="0.2">
      <c r="A95" s="34" t="s">
        <v>665</v>
      </c>
      <c r="B95" s="35"/>
      <c r="C95" s="110" t="s">
        <v>666</v>
      </c>
      <c r="D95" s="111"/>
    </row>
    <row r="96" spans="1:5" x14ac:dyDescent="0.2">
      <c r="A96" s="112"/>
      <c r="B96" s="113"/>
      <c r="C96" s="19" t="s">
        <v>667</v>
      </c>
      <c r="D96" s="19" t="s">
        <v>668</v>
      </c>
    </row>
    <row r="97" spans="1:5" x14ac:dyDescent="0.2">
      <c r="A97" s="20" t="s">
        <v>662</v>
      </c>
      <c r="B97" s="21"/>
      <c r="C97" s="36">
        <v>0.31694198800000001</v>
      </c>
      <c r="D97" s="36">
        <v>0.29348986040000002</v>
      </c>
    </row>
    <row r="98" spans="1:5" x14ac:dyDescent="0.2">
      <c r="A98" s="20" t="s">
        <v>664</v>
      </c>
      <c r="B98" s="21"/>
      <c r="C98" s="36">
        <v>0.31694198800000001</v>
      </c>
      <c r="D98" s="36">
        <v>0.29348986040000002</v>
      </c>
    </row>
    <row r="99" spans="1:5" x14ac:dyDescent="0.2">
      <c r="A99" s="1"/>
      <c r="D99" s="15"/>
    </row>
    <row r="100" spans="1:5" x14ac:dyDescent="0.2">
      <c r="A100" s="1" t="s">
        <v>43</v>
      </c>
      <c r="D100" s="23">
        <v>4.3273462698346519</v>
      </c>
      <c r="E100" s="2" t="s">
        <v>671</v>
      </c>
    </row>
  </sheetData>
  <mergeCells count="3">
    <mergeCell ref="A1:F1"/>
    <mergeCell ref="C95:D95"/>
    <mergeCell ref="A96:B9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E8C8-4ECA-4000-800E-F3494A8574E0}">
  <dimension ref="A1:I13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9" style="3" bestFit="1" customWidth="1"/>
    <col min="5" max="5" width="23" style="2" bestFit="1" customWidth="1"/>
    <col min="6" max="6" width="15.5703125" style="2" bestFit="1" customWidth="1"/>
    <col min="7" max="7" width="10.42578125" style="3" bestFit="1" customWidth="1"/>
    <col min="8" max="16384" width="9.140625" style="3"/>
  </cols>
  <sheetData>
    <row r="1" spans="1:6" ht="15" customHeight="1" x14ac:dyDescent="0.2">
      <c r="A1" s="109" t="s">
        <v>96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46</v>
      </c>
      <c r="B8" s="9" t="s">
        <v>774</v>
      </c>
      <c r="C8" s="9" t="s">
        <v>47</v>
      </c>
      <c r="D8" s="68">
        <v>3930</v>
      </c>
      <c r="E8" s="60">
        <v>39132.306900000003</v>
      </c>
      <c r="F8" s="10">
        <v>5.4927572642771496</v>
      </c>
    </row>
    <row r="9" spans="1:6" x14ac:dyDescent="0.2">
      <c r="A9" s="9" t="s">
        <v>97</v>
      </c>
      <c r="B9" s="9" t="s">
        <v>766</v>
      </c>
      <c r="C9" s="9" t="s">
        <v>31</v>
      </c>
      <c r="D9" s="68">
        <v>3370</v>
      </c>
      <c r="E9" s="60">
        <v>33347.1947</v>
      </c>
      <c r="F9" s="10">
        <v>4.6807372332983901</v>
      </c>
    </row>
    <row r="10" spans="1:6" x14ac:dyDescent="0.2">
      <c r="A10" s="9" t="s">
        <v>98</v>
      </c>
      <c r="B10" s="9" t="s">
        <v>765</v>
      </c>
      <c r="C10" s="9" t="s">
        <v>99</v>
      </c>
      <c r="D10" s="68">
        <v>2400</v>
      </c>
      <c r="E10" s="60">
        <v>24023.423999999999</v>
      </c>
      <c r="F10" s="10">
        <v>3.37201783237599</v>
      </c>
    </row>
    <row r="11" spans="1:6" x14ac:dyDescent="0.2">
      <c r="A11" s="9" t="s">
        <v>100</v>
      </c>
      <c r="B11" s="9" t="s">
        <v>986</v>
      </c>
      <c r="C11" s="9" t="s">
        <v>101</v>
      </c>
      <c r="D11" s="68">
        <v>2300</v>
      </c>
      <c r="E11" s="60">
        <v>23029.072</v>
      </c>
      <c r="F11" s="10">
        <v>3.2324468588270601</v>
      </c>
    </row>
    <row r="12" spans="1:6" x14ac:dyDescent="0.2">
      <c r="A12" s="9" t="s">
        <v>102</v>
      </c>
      <c r="B12" s="9" t="s">
        <v>1006</v>
      </c>
      <c r="C12" s="9" t="s">
        <v>103</v>
      </c>
      <c r="D12" s="68">
        <v>10250</v>
      </c>
      <c r="E12" s="60">
        <v>20698.932000000001</v>
      </c>
      <c r="F12" s="10">
        <v>2.9053796750678802</v>
      </c>
    </row>
    <row r="13" spans="1:6" x14ac:dyDescent="0.2">
      <c r="A13" s="9" t="s">
        <v>104</v>
      </c>
      <c r="B13" s="9" t="s">
        <v>985</v>
      </c>
      <c r="C13" s="9" t="s">
        <v>99</v>
      </c>
      <c r="D13" s="68">
        <v>1830</v>
      </c>
      <c r="E13" s="60">
        <v>18284.499899999999</v>
      </c>
      <c r="F13" s="10">
        <v>2.5664809362261201</v>
      </c>
    </row>
    <row r="14" spans="1:6" x14ac:dyDescent="0.2">
      <c r="A14" s="9" t="s">
        <v>105</v>
      </c>
      <c r="B14" s="9" t="s">
        <v>984</v>
      </c>
      <c r="C14" s="9" t="s">
        <v>31</v>
      </c>
      <c r="D14" s="68">
        <v>1695</v>
      </c>
      <c r="E14" s="60">
        <v>16038.64935</v>
      </c>
      <c r="F14" s="10">
        <v>2.2512449355855999</v>
      </c>
    </row>
    <row r="15" spans="1:6" x14ac:dyDescent="0.2">
      <c r="A15" s="9" t="s">
        <v>106</v>
      </c>
      <c r="B15" s="9" t="s">
        <v>773</v>
      </c>
      <c r="C15" s="9" t="s">
        <v>107</v>
      </c>
      <c r="D15" s="68">
        <v>13200</v>
      </c>
      <c r="E15" s="60">
        <v>12684.5268</v>
      </c>
      <c r="F15" s="10">
        <v>1.7804477232242599</v>
      </c>
    </row>
    <row r="16" spans="1:6" x14ac:dyDescent="0.2">
      <c r="A16" s="9" t="s">
        <v>108</v>
      </c>
      <c r="B16" s="9" t="s">
        <v>1169</v>
      </c>
      <c r="C16" s="9" t="s">
        <v>103</v>
      </c>
      <c r="D16" s="68">
        <v>6025</v>
      </c>
      <c r="E16" s="60">
        <v>12171.271199999999</v>
      </c>
      <c r="F16" s="10">
        <v>1.7084052435274999</v>
      </c>
    </row>
    <row r="17" spans="1:6" x14ac:dyDescent="0.2">
      <c r="A17" s="9" t="s">
        <v>48</v>
      </c>
      <c r="B17" s="9" t="s">
        <v>763</v>
      </c>
      <c r="C17" s="9" t="s">
        <v>49</v>
      </c>
      <c r="D17" s="68">
        <v>1150</v>
      </c>
      <c r="E17" s="60">
        <v>11516.387500000001</v>
      </c>
      <c r="F17" s="10">
        <v>1.6164833128929501</v>
      </c>
    </row>
    <row r="18" spans="1:6" x14ac:dyDescent="0.2">
      <c r="A18" s="9" t="s">
        <v>109</v>
      </c>
      <c r="B18" s="9" t="s">
        <v>987</v>
      </c>
      <c r="C18" s="9" t="s">
        <v>101</v>
      </c>
      <c r="D18" s="68">
        <v>1150</v>
      </c>
      <c r="E18" s="60">
        <v>11514.536</v>
      </c>
      <c r="F18" s="10">
        <v>1.61622342941353</v>
      </c>
    </row>
    <row r="19" spans="1:6" x14ac:dyDescent="0.2">
      <c r="A19" s="9" t="s">
        <v>110</v>
      </c>
      <c r="B19" s="9" t="s">
        <v>776</v>
      </c>
      <c r="C19" s="9" t="s">
        <v>65</v>
      </c>
      <c r="D19" s="68">
        <v>1000</v>
      </c>
      <c r="E19" s="60">
        <v>10378.030000000001</v>
      </c>
      <c r="F19" s="10">
        <v>1.4566991876317501</v>
      </c>
    </row>
    <row r="20" spans="1:6" x14ac:dyDescent="0.2">
      <c r="A20" s="9" t="s">
        <v>111</v>
      </c>
      <c r="B20" s="9" t="s">
        <v>779</v>
      </c>
      <c r="C20" s="9" t="s">
        <v>112</v>
      </c>
      <c r="D20" s="68">
        <v>19</v>
      </c>
      <c r="E20" s="60">
        <v>9748.2824999999993</v>
      </c>
      <c r="F20" s="10">
        <v>1.3683054682396101</v>
      </c>
    </row>
    <row r="21" spans="1:6" x14ac:dyDescent="0.2">
      <c r="A21" s="9" t="s">
        <v>64</v>
      </c>
      <c r="B21" s="9" t="s">
        <v>995</v>
      </c>
      <c r="C21" s="9" t="s">
        <v>65</v>
      </c>
      <c r="D21" s="68">
        <v>929</v>
      </c>
      <c r="E21" s="60">
        <v>9344.1142500000005</v>
      </c>
      <c r="F21" s="10">
        <v>1.31157489784798</v>
      </c>
    </row>
    <row r="22" spans="1:6" x14ac:dyDescent="0.2">
      <c r="A22" s="9" t="s">
        <v>113</v>
      </c>
      <c r="B22" s="9" t="s">
        <v>1170</v>
      </c>
      <c r="C22" s="9" t="s">
        <v>114</v>
      </c>
      <c r="D22" s="68">
        <v>850</v>
      </c>
      <c r="E22" s="60">
        <v>9041.3734999999997</v>
      </c>
      <c r="F22" s="10">
        <v>1.2690810715063601</v>
      </c>
    </row>
    <row r="23" spans="1:6" x14ac:dyDescent="0.2">
      <c r="A23" s="9" t="s">
        <v>115</v>
      </c>
      <c r="B23" s="9" t="s">
        <v>790</v>
      </c>
      <c r="C23" s="9" t="s">
        <v>116</v>
      </c>
      <c r="D23" s="68">
        <v>850</v>
      </c>
      <c r="E23" s="60">
        <v>7932.3019999999997</v>
      </c>
      <c r="F23" s="10">
        <v>1.11340763896902</v>
      </c>
    </row>
    <row r="24" spans="1:6" x14ac:dyDescent="0.2">
      <c r="A24" s="9" t="s">
        <v>117</v>
      </c>
      <c r="B24" s="9" t="s">
        <v>783</v>
      </c>
      <c r="C24" s="9" t="s">
        <v>103</v>
      </c>
      <c r="D24" s="68">
        <v>648</v>
      </c>
      <c r="E24" s="60">
        <v>6487.6204799999996</v>
      </c>
      <c r="F24" s="10">
        <v>0.91062672615892204</v>
      </c>
    </row>
    <row r="25" spans="1:6" x14ac:dyDescent="0.2">
      <c r="A25" s="9" t="s">
        <v>118</v>
      </c>
      <c r="B25" s="9" t="s">
        <v>1186</v>
      </c>
      <c r="C25" s="9" t="s">
        <v>90</v>
      </c>
      <c r="D25" s="68">
        <v>650</v>
      </c>
      <c r="E25" s="60">
        <v>6456.8140000000003</v>
      </c>
      <c r="F25" s="10">
        <v>0.90630261316350802</v>
      </c>
    </row>
    <row r="26" spans="1:6" x14ac:dyDescent="0.2">
      <c r="A26" s="9" t="s">
        <v>119</v>
      </c>
      <c r="B26" s="9" t="s">
        <v>1187</v>
      </c>
      <c r="C26" s="9" t="s">
        <v>90</v>
      </c>
      <c r="D26" s="68">
        <v>650</v>
      </c>
      <c r="E26" s="60">
        <v>6435.2015000000001</v>
      </c>
      <c r="F26" s="10">
        <v>0.90326900165990998</v>
      </c>
    </row>
    <row r="27" spans="1:6" x14ac:dyDescent="0.2">
      <c r="A27" s="9" t="s">
        <v>120</v>
      </c>
      <c r="B27" s="9" t="s">
        <v>1016</v>
      </c>
      <c r="C27" s="9" t="s">
        <v>121</v>
      </c>
      <c r="D27" s="68">
        <v>650</v>
      </c>
      <c r="E27" s="60">
        <v>6432.2960000000003</v>
      </c>
      <c r="F27" s="10">
        <v>0.90286117479010297</v>
      </c>
    </row>
    <row r="28" spans="1:6" x14ac:dyDescent="0.2">
      <c r="A28" s="9" t="s">
        <v>122</v>
      </c>
      <c r="B28" s="9" t="s">
        <v>1016</v>
      </c>
      <c r="C28" s="9" t="s">
        <v>121</v>
      </c>
      <c r="D28" s="68">
        <v>650</v>
      </c>
      <c r="E28" s="60">
        <v>6432.2960000000003</v>
      </c>
      <c r="F28" s="10">
        <v>0.90286117479010297</v>
      </c>
    </row>
    <row r="29" spans="1:6" x14ac:dyDescent="0.2">
      <c r="A29" s="9" t="s">
        <v>123</v>
      </c>
      <c r="B29" s="9" t="s">
        <v>778</v>
      </c>
      <c r="C29" s="9" t="s">
        <v>90</v>
      </c>
      <c r="D29" s="68">
        <v>600</v>
      </c>
      <c r="E29" s="60">
        <v>6166.9080000000004</v>
      </c>
      <c r="F29" s="10">
        <v>0.86561032043650998</v>
      </c>
    </row>
    <row r="30" spans="1:6" x14ac:dyDescent="0.2">
      <c r="A30" s="9" t="s">
        <v>124</v>
      </c>
      <c r="B30" s="9" t="s">
        <v>777</v>
      </c>
      <c r="C30" s="9" t="s">
        <v>103</v>
      </c>
      <c r="D30" s="68">
        <v>606</v>
      </c>
      <c r="E30" s="60">
        <v>6080.2101000000002</v>
      </c>
      <c r="F30" s="10">
        <v>0.85344107824898696</v>
      </c>
    </row>
    <row r="31" spans="1:6" x14ac:dyDescent="0.2">
      <c r="A31" s="9" t="s">
        <v>125</v>
      </c>
      <c r="B31" s="9" t="s">
        <v>1014</v>
      </c>
      <c r="C31" s="9" t="s">
        <v>126</v>
      </c>
      <c r="D31" s="68">
        <v>5500</v>
      </c>
      <c r="E31" s="60">
        <v>5474.8045000000002</v>
      </c>
      <c r="F31" s="10">
        <v>0.76846407917423898</v>
      </c>
    </row>
    <row r="32" spans="1:6" x14ac:dyDescent="0.2">
      <c r="A32" s="9" t="s">
        <v>127</v>
      </c>
      <c r="B32" s="9" t="s">
        <v>789</v>
      </c>
      <c r="C32" s="9" t="s">
        <v>103</v>
      </c>
      <c r="D32" s="68">
        <v>550</v>
      </c>
      <c r="E32" s="60">
        <v>5455.7084999999997</v>
      </c>
      <c r="F32" s="10">
        <v>0.76578369304247595</v>
      </c>
    </row>
    <row r="33" spans="1:6" x14ac:dyDescent="0.2">
      <c r="A33" s="9" t="s">
        <v>128</v>
      </c>
      <c r="B33" s="9" t="s">
        <v>994</v>
      </c>
      <c r="C33" s="9" t="s">
        <v>101</v>
      </c>
      <c r="D33" s="68">
        <v>550</v>
      </c>
      <c r="E33" s="60">
        <v>5337.3540000000003</v>
      </c>
      <c r="F33" s="10">
        <v>0.74917101183009205</v>
      </c>
    </row>
    <row r="34" spans="1:6" x14ac:dyDescent="0.2">
      <c r="A34" s="9" t="s">
        <v>129</v>
      </c>
      <c r="B34" s="9" t="s">
        <v>1022</v>
      </c>
      <c r="C34" s="9" t="s">
        <v>16</v>
      </c>
      <c r="D34" s="68">
        <v>520</v>
      </c>
      <c r="E34" s="60">
        <v>5289.3828000000003</v>
      </c>
      <c r="F34" s="10">
        <v>0.74243759440214896</v>
      </c>
    </row>
    <row r="35" spans="1:6" x14ac:dyDescent="0.2">
      <c r="A35" s="9" t="s">
        <v>130</v>
      </c>
      <c r="B35" s="9" t="s">
        <v>1017</v>
      </c>
      <c r="C35" s="9" t="s">
        <v>116</v>
      </c>
      <c r="D35" s="68">
        <v>550</v>
      </c>
      <c r="E35" s="60">
        <v>5177.0784999999996</v>
      </c>
      <c r="F35" s="10">
        <v>0.72667414193789903</v>
      </c>
    </row>
    <row r="36" spans="1:6" x14ac:dyDescent="0.2">
      <c r="A36" s="9" t="s">
        <v>131</v>
      </c>
      <c r="B36" s="9" t="s">
        <v>1188</v>
      </c>
      <c r="C36" s="9" t="s">
        <v>126</v>
      </c>
      <c r="D36" s="68">
        <v>5000</v>
      </c>
      <c r="E36" s="60">
        <v>4968.7449999999999</v>
      </c>
      <c r="F36" s="10">
        <v>0.69743167104443704</v>
      </c>
    </row>
    <row r="37" spans="1:6" x14ac:dyDescent="0.2">
      <c r="A37" s="9" t="s">
        <v>132</v>
      </c>
      <c r="B37" s="9" t="s">
        <v>991</v>
      </c>
      <c r="C37" s="9" t="s">
        <v>101</v>
      </c>
      <c r="D37" s="68">
        <v>459</v>
      </c>
      <c r="E37" s="60">
        <v>4740.5382300000001</v>
      </c>
      <c r="F37" s="10">
        <v>0.665399713488806</v>
      </c>
    </row>
    <row r="38" spans="1:6" x14ac:dyDescent="0.2">
      <c r="A38" s="9" t="s">
        <v>133</v>
      </c>
      <c r="B38" s="9" t="s">
        <v>1172</v>
      </c>
      <c r="C38" s="9" t="s">
        <v>134</v>
      </c>
      <c r="D38" s="68">
        <v>450</v>
      </c>
      <c r="E38" s="60">
        <v>4576.7025000000003</v>
      </c>
      <c r="F38" s="10">
        <v>0.64240311637007996</v>
      </c>
    </row>
    <row r="39" spans="1:6" x14ac:dyDescent="0.2">
      <c r="A39" s="9" t="s">
        <v>135</v>
      </c>
      <c r="B39" s="9" t="s">
        <v>1002</v>
      </c>
      <c r="C39" s="9" t="s">
        <v>112</v>
      </c>
      <c r="D39" s="68">
        <v>9</v>
      </c>
      <c r="E39" s="60">
        <v>4559.3055000000004</v>
      </c>
      <c r="F39" s="10">
        <v>0.63996120824616498</v>
      </c>
    </row>
    <row r="40" spans="1:6" x14ac:dyDescent="0.2">
      <c r="A40" s="9" t="s">
        <v>136</v>
      </c>
      <c r="B40" s="9" t="s">
        <v>1146</v>
      </c>
      <c r="C40" s="9" t="s">
        <v>121</v>
      </c>
      <c r="D40" s="68">
        <v>450</v>
      </c>
      <c r="E40" s="60">
        <v>4437.8325000000004</v>
      </c>
      <c r="F40" s="10">
        <v>0.62291080268565002</v>
      </c>
    </row>
    <row r="41" spans="1:6" x14ac:dyDescent="0.2">
      <c r="A41" s="9" t="s">
        <v>137</v>
      </c>
      <c r="B41" s="9" t="s">
        <v>909</v>
      </c>
      <c r="C41" s="9" t="s">
        <v>101</v>
      </c>
      <c r="D41" s="68">
        <v>380</v>
      </c>
      <c r="E41" s="60">
        <v>3681.4969999999998</v>
      </c>
      <c r="F41" s="10">
        <v>0.516748717161996</v>
      </c>
    </row>
    <row r="42" spans="1:6" x14ac:dyDescent="0.2">
      <c r="A42" s="9" t="s">
        <v>15</v>
      </c>
      <c r="B42" s="9" t="s">
        <v>992</v>
      </c>
      <c r="C42" s="9" t="s">
        <v>16</v>
      </c>
      <c r="D42" s="68">
        <v>360</v>
      </c>
      <c r="E42" s="60">
        <v>3620.4803999999999</v>
      </c>
      <c r="F42" s="10">
        <v>0.508184198495924</v>
      </c>
    </row>
    <row r="43" spans="1:6" x14ac:dyDescent="0.2">
      <c r="A43" s="9" t="s">
        <v>138</v>
      </c>
      <c r="B43" s="9" t="s">
        <v>772</v>
      </c>
      <c r="C43" s="9" t="s">
        <v>103</v>
      </c>
      <c r="D43" s="68">
        <v>352</v>
      </c>
      <c r="E43" s="60">
        <v>3526.34656</v>
      </c>
      <c r="F43" s="10">
        <v>0.494971219900116</v>
      </c>
    </row>
    <row r="44" spans="1:6" x14ac:dyDescent="0.2">
      <c r="A44" s="9" t="s">
        <v>139</v>
      </c>
      <c r="B44" s="9" t="s">
        <v>785</v>
      </c>
      <c r="C44" s="9" t="s">
        <v>103</v>
      </c>
      <c r="D44" s="68">
        <v>351</v>
      </c>
      <c r="E44" s="60">
        <v>3521.9059200000002</v>
      </c>
      <c r="F44" s="10">
        <v>0.49434791502620801</v>
      </c>
    </row>
    <row r="45" spans="1:6" x14ac:dyDescent="0.2">
      <c r="A45" s="9" t="s">
        <v>140</v>
      </c>
      <c r="B45" s="9" t="s">
        <v>1008</v>
      </c>
      <c r="C45" s="9" t="s">
        <v>103</v>
      </c>
      <c r="D45" s="68">
        <v>350</v>
      </c>
      <c r="E45" s="60">
        <v>3481.107</v>
      </c>
      <c r="F45" s="10">
        <v>0.488621225700753</v>
      </c>
    </row>
    <row r="46" spans="1:6" x14ac:dyDescent="0.2">
      <c r="A46" s="9" t="s">
        <v>141</v>
      </c>
      <c r="B46" s="9" t="s">
        <v>788</v>
      </c>
      <c r="C46" s="9" t="s">
        <v>142</v>
      </c>
      <c r="D46" s="68">
        <v>350</v>
      </c>
      <c r="E46" s="60">
        <v>3465.7420000000002</v>
      </c>
      <c r="F46" s="10">
        <v>0.48646453671276901</v>
      </c>
    </row>
    <row r="47" spans="1:6" x14ac:dyDescent="0.2">
      <c r="A47" s="9" t="s">
        <v>143</v>
      </c>
      <c r="B47" s="9" t="s">
        <v>998</v>
      </c>
      <c r="C47" s="9" t="s">
        <v>103</v>
      </c>
      <c r="D47" s="68">
        <v>306</v>
      </c>
      <c r="E47" s="60">
        <v>3065.3090999999999</v>
      </c>
      <c r="F47" s="10">
        <v>0.43025827404721301</v>
      </c>
    </row>
    <row r="48" spans="1:6" x14ac:dyDescent="0.2">
      <c r="A48" s="9" t="s">
        <v>144</v>
      </c>
      <c r="B48" s="9" t="s">
        <v>1016</v>
      </c>
      <c r="C48" s="9" t="s">
        <v>121</v>
      </c>
      <c r="D48" s="68">
        <v>260</v>
      </c>
      <c r="E48" s="60">
        <v>2572.9184</v>
      </c>
      <c r="F48" s="10">
        <v>0.36114446991604099</v>
      </c>
    </row>
    <row r="49" spans="1:6" x14ac:dyDescent="0.2">
      <c r="A49" s="9" t="s">
        <v>145</v>
      </c>
      <c r="B49" s="9" t="s">
        <v>1005</v>
      </c>
      <c r="C49" s="9" t="s">
        <v>146</v>
      </c>
      <c r="D49" s="68">
        <v>250</v>
      </c>
      <c r="E49" s="60">
        <v>2477.625</v>
      </c>
      <c r="F49" s="10">
        <v>0.34776873113260498</v>
      </c>
    </row>
    <row r="50" spans="1:6" x14ac:dyDescent="0.2">
      <c r="A50" s="9" t="s">
        <v>147</v>
      </c>
      <c r="B50" s="9" t="s">
        <v>780</v>
      </c>
      <c r="C50" s="9" t="s">
        <v>14</v>
      </c>
      <c r="D50" s="68">
        <v>252</v>
      </c>
      <c r="E50" s="60">
        <v>2422.0400399999999</v>
      </c>
      <c r="F50" s="10">
        <v>0.339966617814707</v>
      </c>
    </row>
    <row r="51" spans="1:6" x14ac:dyDescent="0.2">
      <c r="A51" s="9" t="s">
        <v>28</v>
      </c>
      <c r="B51" s="9" t="s">
        <v>990</v>
      </c>
      <c r="C51" s="9" t="s">
        <v>29</v>
      </c>
      <c r="D51" s="68">
        <v>250</v>
      </c>
      <c r="E51" s="60">
        <v>2412.21</v>
      </c>
      <c r="F51" s="10">
        <v>0.33858683655734001</v>
      </c>
    </row>
    <row r="52" spans="1:6" x14ac:dyDescent="0.2">
      <c r="A52" s="9" t="s">
        <v>148</v>
      </c>
      <c r="B52" s="9" t="s">
        <v>1000</v>
      </c>
      <c r="C52" s="9" t="s">
        <v>126</v>
      </c>
      <c r="D52" s="68">
        <v>2000</v>
      </c>
      <c r="E52" s="60">
        <v>1988.8620000000001</v>
      </c>
      <c r="F52" s="10">
        <v>0.27916412457004403</v>
      </c>
    </row>
    <row r="53" spans="1:6" x14ac:dyDescent="0.2">
      <c r="A53" s="9" t="s">
        <v>149</v>
      </c>
      <c r="B53" s="9" t="s">
        <v>996</v>
      </c>
      <c r="C53" s="9" t="s">
        <v>103</v>
      </c>
      <c r="D53" s="68">
        <v>176</v>
      </c>
      <c r="E53" s="60">
        <v>1762.60304</v>
      </c>
      <c r="F53" s="10">
        <v>0.2474055689264</v>
      </c>
    </row>
    <row r="54" spans="1:6" x14ac:dyDescent="0.2">
      <c r="A54" s="9" t="s">
        <v>150</v>
      </c>
      <c r="B54" s="9" t="s">
        <v>997</v>
      </c>
      <c r="C54" s="9" t="s">
        <v>103</v>
      </c>
      <c r="D54" s="68">
        <v>176</v>
      </c>
      <c r="E54" s="60">
        <v>1762.3020799999999</v>
      </c>
      <c r="F54" s="10">
        <v>0.24736332505280301</v>
      </c>
    </row>
    <row r="55" spans="1:6" x14ac:dyDescent="0.2">
      <c r="A55" s="9" t="s">
        <v>151</v>
      </c>
      <c r="B55" s="9" t="s">
        <v>1011</v>
      </c>
      <c r="C55" s="9" t="s">
        <v>14</v>
      </c>
      <c r="D55" s="68">
        <v>160</v>
      </c>
      <c r="E55" s="60">
        <v>1610.7152000000001</v>
      </c>
      <c r="F55" s="10">
        <v>0.22608602242873699</v>
      </c>
    </row>
    <row r="56" spans="1:6" x14ac:dyDescent="0.2">
      <c r="A56" s="9" t="s">
        <v>152</v>
      </c>
      <c r="B56" s="9" t="s">
        <v>786</v>
      </c>
      <c r="C56" s="9" t="s">
        <v>116</v>
      </c>
      <c r="D56" s="68">
        <v>150</v>
      </c>
      <c r="E56" s="60">
        <v>1521.825</v>
      </c>
      <c r="F56" s="10">
        <v>0.21360906079647901</v>
      </c>
    </row>
    <row r="57" spans="1:6" x14ac:dyDescent="0.2">
      <c r="A57" s="9" t="s">
        <v>50</v>
      </c>
      <c r="B57" s="9" t="s">
        <v>762</v>
      </c>
      <c r="C57" s="9" t="s">
        <v>14</v>
      </c>
      <c r="D57" s="68">
        <v>145</v>
      </c>
      <c r="E57" s="60">
        <v>1372.1277500000001</v>
      </c>
      <c r="F57" s="10">
        <v>0.19259699372154199</v>
      </c>
    </row>
    <row r="58" spans="1:6" x14ac:dyDescent="0.2">
      <c r="A58" s="9" t="s">
        <v>153</v>
      </c>
      <c r="B58" s="9" t="s">
        <v>842</v>
      </c>
      <c r="C58" s="9" t="s">
        <v>9</v>
      </c>
      <c r="D58" s="68">
        <v>13</v>
      </c>
      <c r="E58" s="60">
        <v>1300.4446</v>
      </c>
      <c r="F58" s="10">
        <v>0.18253527811926601</v>
      </c>
    </row>
    <row r="59" spans="1:6" x14ac:dyDescent="0.2">
      <c r="A59" s="9" t="s">
        <v>154</v>
      </c>
      <c r="B59" s="9" t="s">
        <v>1018</v>
      </c>
      <c r="C59" s="9" t="s">
        <v>29</v>
      </c>
      <c r="D59" s="68">
        <v>110</v>
      </c>
      <c r="E59" s="60">
        <v>1105.874</v>
      </c>
      <c r="F59" s="10">
        <v>0.15522461945312099</v>
      </c>
    </row>
    <row r="60" spans="1:6" x14ac:dyDescent="0.2">
      <c r="A60" s="9" t="s">
        <v>155</v>
      </c>
      <c r="B60" s="9" t="s">
        <v>900</v>
      </c>
      <c r="C60" s="9" t="s">
        <v>112</v>
      </c>
      <c r="D60" s="68">
        <v>100</v>
      </c>
      <c r="E60" s="60">
        <v>999.94799999999998</v>
      </c>
      <c r="F60" s="10">
        <v>0.14035644908272499</v>
      </c>
    </row>
    <row r="61" spans="1:6" x14ac:dyDescent="0.2">
      <c r="A61" s="9" t="s">
        <v>156</v>
      </c>
      <c r="B61" s="9" t="s">
        <v>1007</v>
      </c>
      <c r="C61" s="9" t="s">
        <v>16</v>
      </c>
      <c r="D61" s="68">
        <v>90</v>
      </c>
      <c r="E61" s="60">
        <v>918.29790000000003</v>
      </c>
      <c r="F61" s="10">
        <v>0.128895735022344</v>
      </c>
    </row>
    <row r="62" spans="1:6" x14ac:dyDescent="0.2">
      <c r="A62" s="9" t="s">
        <v>13</v>
      </c>
      <c r="B62" s="9" t="s">
        <v>1189</v>
      </c>
      <c r="C62" s="9" t="s">
        <v>14</v>
      </c>
      <c r="D62" s="68">
        <v>85</v>
      </c>
      <c r="E62" s="60">
        <v>834.91420000000005</v>
      </c>
      <c r="F62" s="10">
        <v>0.11719168636843499</v>
      </c>
    </row>
    <row r="63" spans="1:6" x14ac:dyDescent="0.2">
      <c r="A63" s="9" t="s">
        <v>157</v>
      </c>
      <c r="B63" s="9" t="s">
        <v>835</v>
      </c>
      <c r="C63" s="9" t="s">
        <v>22</v>
      </c>
      <c r="D63" s="68">
        <v>74</v>
      </c>
      <c r="E63" s="60">
        <v>735.33133999999995</v>
      </c>
      <c r="F63" s="10">
        <v>0.103213862902513</v>
      </c>
    </row>
    <row r="64" spans="1:6" x14ac:dyDescent="0.2">
      <c r="A64" s="9" t="s">
        <v>158</v>
      </c>
      <c r="B64" s="9" t="s">
        <v>1012</v>
      </c>
      <c r="C64" s="9" t="s">
        <v>159</v>
      </c>
      <c r="D64" s="68">
        <v>40</v>
      </c>
      <c r="E64" s="60">
        <v>385.07920000000001</v>
      </c>
      <c r="F64" s="10">
        <v>5.4051159787925303E-2</v>
      </c>
    </row>
    <row r="65" spans="1:6" x14ac:dyDescent="0.2">
      <c r="A65" s="9" t="s">
        <v>160</v>
      </c>
      <c r="B65" s="9" t="s">
        <v>767</v>
      </c>
      <c r="C65" s="9" t="s">
        <v>65</v>
      </c>
      <c r="D65" s="68">
        <v>400</v>
      </c>
      <c r="E65" s="60">
        <v>383.53840000000002</v>
      </c>
      <c r="F65" s="10">
        <v>5.38348873250106E-2</v>
      </c>
    </row>
    <row r="66" spans="1:6" x14ac:dyDescent="0.2">
      <c r="A66" s="9" t="s">
        <v>61</v>
      </c>
      <c r="B66" s="9" t="s">
        <v>791</v>
      </c>
      <c r="C66" s="9" t="s">
        <v>9</v>
      </c>
      <c r="D66" s="68">
        <v>26</v>
      </c>
      <c r="E66" s="60">
        <v>253.44435999999999</v>
      </c>
      <c r="F66" s="10">
        <v>3.55744002784582E-2</v>
      </c>
    </row>
    <row r="67" spans="1:6" x14ac:dyDescent="0.2">
      <c r="A67" s="9" t="s">
        <v>161</v>
      </c>
      <c r="B67" s="9" t="s">
        <v>848</v>
      </c>
      <c r="C67" s="9" t="s">
        <v>9</v>
      </c>
      <c r="D67" s="68">
        <v>4</v>
      </c>
      <c r="E67" s="60">
        <v>39.440240000000003</v>
      </c>
      <c r="F67" s="41">
        <v>5.5359799003220495E-3</v>
      </c>
    </row>
    <row r="68" spans="1:6" x14ac:dyDescent="0.2">
      <c r="A68" s="9" t="s">
        <v>162</v>
      </c>
      <c r="B68" s="9" t="s">
        <v>849</v>
      </c>
      <c r="C68" s="9" t="s">
        <v>9</v>
      </c>
      <c r="D68" s="68">
        <v>1</v>
      </c>
      <c r="E68" s="60">
        <v>9.9196500000000007</v>
      </c>
      <c r="F68" s="90" t="s">
        <v>1221</v>
      </c>
    </row>
    <row r="69" spans="1:6" x14ac:dyDescent="0.2">
      <c r="A69" s="8" t="s">
        <v>34</v>
      </c>
      <c r="B69" s="9"/>
      <c r="C69" s="9"/>
      <c r="D69" s="68"/>
      <c r="E69" s="61">
        <f>SUM(E8:E68)</f>
        <v>414625.5490900001</v>
      </c>
      <c r="F69" s="11">
        <f>SUM(F8:F68)</f>
        <v>58.197003726583006</v>
      </c>
    </row>
    <row r="70" spans="1:6" x14ac:dyDescent="0.2">
      <c r="A70" s="9"/>
      <c r="B70" s="9"/>
      <c r="C70" s="9"/>
      <c r="D70" s="68"/>
      <c r="E70" s="60"/>
      <c r="F70" s="10"/>
    </row>
    <row r="71" spans="1:6" x14ac:dyDescent="0.2">
      <c r="A71" s="8" t="s">
        <v>83</v>
      </c>
      <c r="B71" s="9"/>
      <c r="C71" s="9"/>
      <c r="D71" s="68"/>
      <c r="E71" s="60"/>
      <c r="F71" s="10"/>
    </row>
    <row r="72" spans="1:6" x14ac:dyDescent="0.2">
      <c r="A72" s="9" t="s">
        <v>194</v>
      </c>
      <c r="B72" s="9" t="s">
        <v>933</v>
      </c>
      <c r="C72" s="9" t="s">
        <v>195</v>
      </c>
      <c r="D72" s="68">
        <v>2750</v>
      </c>
      <c r="E72" s="60">
        <v>45565.74</v>
      </c>
      <c r="F72" s="10">
        <v>6.3957780466851002</v>
      </c>
    </row>
    <row r="73" spans="1:6" x14ac:dyDescent="0.2">
      <c r="A73" s="9" t="s">
        <v>196</v>
      </c>
      <c r="B73" s="9" t="s">
        <v>815</v>
      </c>
      <c r="C73" s="9" t="s">
        <v>168</v>
      </c>
      <c r="D73" s="68">
        <v>300</v>
      </c>
      <c r="E73" s="60">
        <v>30941.07</v>
      </c>
      <c r="F73" s="10">
        <v>4.3430045522567404</v>
      </c>
    </row>
    <row r="74" spans="1:6" x14ac:dyDescent="0.2">
      <c r="A74" s="9" t="s">
        <v>197</v>
      </c>
      <c r="B74" s="9" t="s">
        <v>1183</v>
      </c>
      <c r="C74" s="9" t="s">
        <v>29</v>
      </c>
      <c r="D74" s="68">
        <v>2795</v>
      </c>
      <c r="E74" s="60">
        <v>27731.067650000001</v>
      </c>
      <c r="F74" s="10">
        <v>3.8924365913295702</v>
      </c>
    </row>
    <row r="75" spans="1:6" x14ac:dyDescent="0.2">
      <c r="A75" s="9" t="s">
        <v>163</v>
      </c>
      <c r="B75" s="9" t="s">
        <v>809</v>
      </c>
      <c r="C75" s="9" t="s">
        <v>164</v>
      </c>
      <c r="D75" s="68">
        <v>230</v>
      </c>
      <c r="E75" s="60">
        <v>23123.004000000001</v>
      </c>
      <c r="F75" s="10">
        <v>3.2456315064039698</v>
      </c>
    </row>
    <row r="76" spans="1:6" x14ac:dyDescent="0.2">
      <c r="A76" s="9" t="s">
        <v>165</v>
      </c>
      <c r="B76" s="9" t="s">
        <v>980</v>
      </c>
      <c r="C76" s="9" t="s">
        <v>166</v>
      </c>
      <c r="D76" s="68">
        <v>1400</v>
      </c>
      <c r="E76" s="60">
        <v>13912.093999999999</v>
      </c>
      <c r="F76" s="10">
        <v>1.9527536563352099</v>
      </c>
    </row>
    <row r="77" spans="1:6" x14ac:dyDescent="0.2">
      <c r="A77" s="9" t="s">
        <v>167</v>
      </c>
      <c r="B77" s="9" t="s">
        <v>1024</v>
      </c>
      <c r="C77" s="9" t="s">
        <v>168</v>
      </c>
      <c r="D77" s="68">
        <v>1360</v>
      </c>
      <c r="E77" s="60">
        <v>13398.910400000001</v>
      </c>
      <c r="F77" s="10">
        <v>1.8807212828283</v>
      </c>
    </row>
    <row r="78" spans="1:6" x14ac:dyDescent="0.2">
      <c r="A78" s="9" t="s">
        <v>169</v>
      </c>
      <c r="B78" s="9" t="s">
        <v>797</v>
      </c>
      <c r="C78" s="9" t="s">
        <v>168</v>
      </c>
      <c r="D78" s="68">
        <v>1200</v>
      </c>
      <c r="E78" s="60">
        <v>11932.404</v>
      </c>
      <c r="F78" s="10">
        <v>1.6748769480618</v>
      </c>
    </row>
    <row r="79" spans="1:6" x14ac:dyDescent="0.2">
      <c r="A79" s="9" t="s">
        <v>170</v>
      </c>
      <c r="B79" s="9" t="s">
        <v>1026</v>
      </c>
      <c r="C79" s="9" t="s">
        <v>168</v>
      </c>
      <c r="D79" s="68">
        <v>900</v>
      </c>
      <c r="E79" s="60">
        <v>8955.1620000000003</v>
      </c>
      <c r="F79" s="10">
        <v>1.25698010224587</v>
      </c>
    </row>
    <row r="80" spans="1:6" x14ac:dyDescent="0.2">
      <c r="A80" s="9" t="s">
        <v>198</v>
      </c>
      <c r="B80" s="9" t="s">
        <v>1182</v>
      </c>
      <c r="C80" s="9" t="s">
        <v>114</v>
      </c>
      <c r="D80" s="68">
        <v>1000</v>
      </c>
      <c r="E80" s="60">
        <v>8674.4699999999993</v>
      </c>
      <c r="F80" s="10">
        <v>1.2175811210929199</v>
      </c>
    </row>
    <row r="81" spans="1:6" x14ac:dyDescent="0.2">
      <c r="A81" s="9" t="s">
        <v>171</v>
      </c>
      <c r="B81" s="9" t="s">
        <v>1190</v>
      </c>
      <c r="C81" s="9" t="s">
        <v>172</v>
      </c>
      <c r="D81" s="68">
        <v>750</v>
      </c>
      <c r="E81" s="60">
        <v>7570.7025000000003</v>
      </c>
      <c r="F81" s="10">
        <v>1.06265217787496</v>
      </c>
    </row>
    <row r="82" spans="1:6" x14ac:dyDescent="0.2">
      <c r="A82" s="9" t="s">
        <v>173</v>
      </c>
      <c r="B82" s="9" t="s">
        <v>1191</v>
      </c>
      <c r="C82" s="9" t="s">
        <v>172</v>
      </c>
      <c r="D82" s="68">
        <v>750</v>
      </c>
      <c r="E82" s="60">
        <v>7494.1575000000003</v>
      </c>
      <c r="F82" s="10">
        <v>1.05190803478448</v>
      </c>
    </row>
    <row r="83" spans="1:6" x14ac:dyDescent="0.2">
      <c r="A83" s="9" t="s">
        <v>174</v>
      </c>
      <c r="B83" s="9" t="s">
        <v>1192</v>
      </c>
      <c r="C83" s="9" t="s">
        <v>172</v>
      </c>
      <c r="D83" s="68">
        <v>644</v>
      </c>
      <c r="E83" s="60">
        <v>6431.8405199999997</v>
      </c>
      <c r="F83" s="10">
        <v>0.90279724191016497</v>
      </c>
    </row>
    <row r="84" spans="1:6" x14ac:dyDescent="0.2">
      <c r="A84" s="9" t="s">
        <v>199</v>
      </c>
      <c r="B84" s="9" t="s">
        <v>1059</v>
      </c>
      <c r="C84" s="9" t="s">
        <v>195</v>
      </c>
      <c r="D84" s="68">
        <v>580</v>
      </c>
      <c r="E84" s="60">
        <v>5649.2812000000004</v>
      </c>
      <c r="F84" s="10">
        <v>0.79295428272449497</v>
      </c>
    </row>
    <row r="85" spans="1:6" x14ac:dyDescent="0.2">
      <c r="A85" s="9" t="s">
        <v>175</v>
      </c>
      <c r="B85" s="9" t="s">
        <v>808</v>
      </c>
      <c r="C85" s="9" t="s">
        <v>114</v>
      </c>
      <c r="D85" s="68">
        <v>580</v>
      </c>
      <c r="E85" s="60">
        <v>5648.2430000000004</v>
      </c>
      <c r="F85" s="10">
        <v>0.79280855708132403</v>
      </c>
    </row>
    <row r="86" spans="1:6" x14ac:dyDescent="0.2">
      <c r="A86" s="9" t="s">
        <v>200</v>
      </c>
      <c r="B86" s="9" t="s">
        <v>1056</v>
      </c>
      <c r="C86" s="9" t="s">
        <v>166</v>
      </c>
      <c r="D86" s="68">
        <v>37</v>
      </c>
      <c r="E86" s="60">
        <v>5526.5087000000003</v>
      </c>
      <c r="F86" s="10">
        <v>0.77572147447345796</v>
      </c>
    </row>
    <row r="87" spans="1:6" x14ac:dyDescent="0.2">
      <c r="A87" s="9" t="s">
        <v>201</v>
      </c>
      <c r="B87" s="9" t="s">
        <v>1052</v>
      </c>
      <c r="C87" s="9" t="s">
        <v>166</v>
      </c>
      <c r="D87" s="68">
        <v>34</v>
      </c>
      <c r="E87" s="60">
        <v>5132.5244000000002</v>
      </c>
      <c r="F87" s="10">
        <v>0.72042036147323896</v>
      </c>
    </row>
    <row r="88" spans="1:6" x14ac:dyDescent="0.2">
      <c r="A88" s="9" t="s">
        <v>176</v>
      </c>
      <c r="B88" s="9" t="s">
        <v>1193</v>
      </c>
      <c r="C88" s="9" t="s">
        <v>29</v>
      </c>
      <c r="D88" s="68">
        <v>500</v>
      </c>
      <c r="E88" s="60">
        <v>5122.68</v>
      </c>
      <c r="F88" s="10">
        <v>0.71903856459245097</v>
      </c>
    </row>
    <row r="89" spans="1:6" x14ac:dyDescent="0.2">
      <c r="A89" s="9" t="s">
        <v>177</v>
      </c>
      <c r="B89" s="9" t="s">
        <v>1181</v>
      </c>
      <c r="C89" s="9" t="s">
        <v>114</v>
      </c>
      <c r="D89" s="68">
        <v>422</v>
      </c>
      <c r="E89" s="60">
        <v>4215.57744</v>
      </c>
      <c r="F89" s="10">
        <v>0.59171424945261397</v>
      </c>
    </row>
    <row r="90" spans="1:6" x14ac:dyDescent="0.2">
      <c r="A90" s="9" t="s">
        <v>178</v>
      </c>
      <c r="B90" s="9" t="s">
        <v>1180</v>
      </c>
      <c r="C90" s="9" t="s">
        <v>172</v>
      </c>
      <c r="D90" s="68">
        <v>370</v>
      </c>
      <c r="E90" s="60">
        <v>3689.0738999999999</v>
      </c>
      <c r="F90" s="10">
        <v>0.51781223924419895</v>
      </c>
    </row>
    <row r="91" spans="1:6" x14ac:dyDescent="0.2">
      <c r="A91" s="9" t="s">
        <v>179</v>
      </c>
      <c r="B91" s="9" t="s">
        <v>1149</v>
      </c>
      <c r="C91" s="9" t="s">
        <v>114</v>
      </c>
      <c r="D91" s="68">
        <v>323</v>
      </c>
      <c r="E91" s="60">
        <v>3232.9425299999998</v>
      </c>
      <c r="F91" s="10">
        <v>0.45378793057171002</v>
      </c>
    </row>
    <row r="92" spans="1:6" x14ac:dyDescent="0.2">
      <c r="A92" s="9" t="s">
        <v>180</v>
      </c>
      <c r="B92" s="9" t="s">
        <v>1047</v>
      </c>
      <c r="C92" s="9" t="s">
        <v>172</v>
      </c>
      <c r="D92" s="68">
        <v>320</v>
      </c>
      <c r="E92" s="60">
        <v>3190.2303999999999</v>
      </c>
      <c r="F92" s="10">
        <v>0.44779269591994803</v>
      </c>
    </row>
    <row r="93" spans="1:6" x14ac:dyDescent="0.2">
      <c r="A93" s="9" t="s">
        <v>181</v>
      </c>
      <c r="B93" s="9" t="s">
        <v>811</v>
      </c>
      <c r="C93" s="9" t="s">
        <v>182</v>
      </c>
      <c r="D93" s="68">
        <v>300</v>
      </c>
      <c r="E93" s="60">
        <v>2961.4050000000002</v>
      </c>
      <c r="F93" s="10">
        <v>0.41567390513889402</v>
      </c>
    </row>
    <row r="94" spans="1:6" x14ac:dyDescent="0.2">
      <c r="A94" s="9" t="s">
        <v>183</v>
      </c>
      <c r="B94" s="9" t="s">
        <v>807</v>
      </c>
      <c r="C94" s="9" t="s">
        <v>101</v>
      </c>
      <c r="D94" s="68">
        <v>300</v>
      </c>
      <c r="E94" s="60">
        <v>2952.2190000000001</v>
      </c>
      <c r="F94" s="10">
        <v>0.41438452374978701</v>
      </c>
    </row>
    <row r="95" spans="1:6" x14ac:dyDescent="0.2">
      <c r="A95" s="9" t="s">
        <v>184</v>
      </c>
      <c r="B95" s="9" t="s">
        <v>1150</v>
      </c>
      <c r="C95" s="9" t="s">
        <v>172</v>
      </c>
      <c r="D95" s="68">
        <v>280</v>
      </c>
      <c r="E95" s="60">
        <v>2803.3991999999998</v>
      </c>
      <c r="F95" s="10">
        <v>0.39349561884553103</v>
      </c>
    </row>
    <row r="96" spans="1:6" x14ac:dyDescent="0.2">
      <c r="A96" s="9" t="s">
        <v>202</v>
      </c>
      <c r="B96" s="9" t="s">
        <v>816</v>
      </c>
      <c r="C96" s="9" t="s">
        <v>203</v>
      </c>
      <c r="D96" s="68">
        <v>15</v>
      </c>
      <c r="E96" s="60">
        <v>2224.866</v>
      </c>
      <c r="F96" s="10">
        <v>0.31229053055247402</v>
      </c>
    </row>
    <row r="97" spans="1:9" x14ac:dyDescent="0.2">
      <c r="A97" s="9" t="s">
        <v>185</v>
      </c>
      <c r="B97" s="9" t="s">
        <v>801</v>
      </c>
      <c r="C97" s="9" t="s">
        <v>186</v>
      </c>
      <c r="D97" s="68">
        <v>220</v>
      </c>
      <c r="E97" s="60">
        <v>2120.2280000000001</v>
      </c>
      <c r="F97" s="10">
        <v>0.297603148689499</v>
      </c>
    </row>
    <row r="98" spans="1:9" x14ac:dyDescent="0.2">
      <c r="A98" s="9" t="s">
        <v>187</v>
      </c>
      <c r="B98" s="9" t="s">
        <v>810</v>
      </c>
      <c r="C98" s="9" t="s">
        <v>114</v>
      </c>
      <c r="D98" s="68">
        <v>200</v>
      </c>
      <c r="E98" s="60">
        <v>1994.72</v>
      </c>
      <c r="F98" s="10">
        <v>0.279986375405814</v>
      </c>
    </row>
    <row r="99" spans="1:9" x14ac:dyDescent="0.2">
      <c r="A99" s="9" t="s">
        <v>204</v>
      </c>
      <c r="B99" s="9" t="s">
        <v>1194</v>
      </c>
      <c r="C99" s="9" t="s">
        <v>172</v>
      </c>
      <c r="D99" s="68">
        <v>200</v>
      </c>
      <c r="E99" s="60">
        <v>1974.2760000000001</v>
      </c>
      <c r="F99" s="10">
        <v>0.27711677894175002</v>
      </c>
    </row>
    <row r="100" spans="1:9" x14ac:dyDescent="0.2">
      <c r="A100" s="9" t="s">
        <v>188</v>
      </c>
      <c r="B100" s="9" t="s">
        <v>812</v>
      </c>
      <c r="C100" s="9" t="s">
        <v>29</v>
      </c>
      <c r="D100" s="68">
        <v>200</v>
      </c>
      <c r="E100" s="60">
        <v>1959.0260000000001</v>
      </c>
      <c r="F100" s="10">
        <v>0.27497623178478697</v>
      </c>
    </row>
    <row r="101" spans="1:9" x14ac:dyDescent="0.2">
      <c r="A101" s="9" t="s">
        <v>88</v>
      </c>
      <c r="B101" s="9" t="s">
        <v>813</v>
      </c>
      <c r="C101" s="9" t="s">
        <v>57</v>
      </c>
      <c r="D101" s="68">
        <v>160</v>
      </c>
      <c r="E101" s="60">
        <v>1790.7344000000001</v>
      </c>
      <c r="F101" s="10">
        <v>0.25135419205227</v>
      </c>
    </row>
    <row r="102" spans="1:9" x14ac:dyDescent="0.2">
      <c r="A102" s="9" t="s">
        <v>189</v>
      </c>
      <c r="B102" s="9" t="s">
        <v>1040</v>
      </c>
      <c r="C102" s="9" t="s">
        <v>168</v>
      </c>
      <c r="D102" s="68">
        <v>150</v>
      </c>
      <c r="E102" s="60">
        <v>1511.7075</v>
      </c>
      <c r="F102" s="10">
        <v>0.21218893057611299</v>
      </c>
    </row>
    <row r="103" spans="1:9" x14ac:dyDescent="0.2">
      <c r="A103" s="9" t="s">
        <v>205</v>
      </c>
      <c r="B103" s="9" t="s">
        <v>1055</v>
      </c>
      <c r="C103" s="9" t="s">
        <v>126</v>
      </c>
      <c r="D103" s="68">
        <v>100</v>
      </c>
      <c r="E103" s="60">
        <v>1281.79</v>
      </c>
      <c r="F103" s="10">
        <v>0.17991684854587001</v>
      </c>
    </row>
    <row r="104" spans="1:9" x14ac:dyDescent="0.2">
      <c r="A104" s="9" t="s">
        <v>190</v>
      </c>
      <c r="B104" s="9" t="s">
        <v>806</v>
      </c>
      <c r="C104" s="9" t="s">
        <v>114</v>
      </c>
      <c r="D104" s="68">
        <v>130</v>
      </c>
      <c r="E104" s="60">
        <v>1251.8675000000001</v>
      </c>
      <c r="F104" s="10">
        <v>0.17571681429641101</v>
      </c>
    </row>
    <row r="105" spans="1:9" x14ac:dyDescent="0.2">
      <c r="A105" s="9" t="s">
        <v>191</v>
      </c>
      <c r="B105" s="9" t="s">
        <v>1179</v>
      </c>
      <c r="C105" s="9" t="s">
        <v>164</v>
      </c>
      <c r="D105" s="68">
        <v>110</v>
      </c>
      <c r="E105" s="60">
        <v>1062.5537999999999</v>
      </c>
      <c r="F105" s="10">
        <v>0.149144033817114</v>
      </c>
    </row>
    <row r="106" spans="1:9" x14ac:dyDescent="0.2">
      <c r="A106" s="9" t="s">
        <v>192</v>
      </c>
      <c r="B106" s="9" t="s">
        <v>1029</v>
      </c>
      <c r="C106" s="9" t="s">
        <v>29</v>
      </c>
      <c r="D106" s="68">
        <v>90</v>
      </c>
      <c r="E106" s="60">
        <v>922.08240000000001</v>
      </c>
      <c r="F106" s="10">
        <v>0.12942694162664101</v>
      </c>
    </row>
    <row r="107" spans="1:9" x14ac:dyDescent="0.2">
      <c r="A107" s="9" t="s">
        <v>193</v>
      </c>
      <c r="B107" s="9" t="s">
        <v>793</v>
      </c>
      <c r="C107" s="9" t="s">
        <v>164</v>
      </c>
      <c r="D107" s="68">
        <v>50</v>
      </c>
      <c r="E107" s="60">
        <v>484.24299999999999</v>
      </c>
      <c r="F107" s="10">
        <v>6.7970162421611802E-2</v>
      </c>
    </row>
    <row r="108" spans="1:9" x14ac:dyDescent="0.2">
      <c r="A108" s="8" t="s">
        <v>34</v>
      </c>
      <c r="B108" s="9"/>
      <c r="C108" s="9"/>
      <c r="D108" s="9"/>
      <c r="E108" s="61">
        <f>SUM(E72:E107)</f>
        <v>274432.80194000009</v>
      </c>
      <c r="F108" s="11">
        <f>SUM(F72:F107)</f>
        <v>38.52041665378708</v>
      </c>
    </row>
    <row r="109" spans="1:9" x14ac:dyDescent="0.2">
      <c r="A109" s="9"/>
      <c r="B109" s="9"/>
      <c r="C109" s="9"/>
      <c r="D109" s="9"/>
      <c r="E109" s="60"/>
      <c r="F109" s="10"/>
    </row>
    <row r="110" spans="1:9" x14ac:dyDescent="0.2">
      <c r="A110" s="8" t="s">
        <v>34</v>
      </c>
      <c r="B110" s="9"/>
      <c r="C110" s="9"/>
      <c r="D110" s="9"/>
      <c r="E110" s="61">
        <f>E69+E108</f>
        <v>689058.35103000025</v>
      </c>
      <c r="F110" s="11">
        <f>F69+F108</f>
        <v>96.717420380370086</v>
      </c>
      <c r="H110" s="50"/>
      <c r="I110" s="51"/>
    </row>
    <row r="111" spans="1:9" x14ac:dyDescent="0.2">
      <c r="A111" s="9"/>
      <c r="B111" s="9"/>
      <c r="C111" s="9"/>
      <c r="D111" s="9"/>
      <c r="E111" s="60"/>
      <c r="F111" s="10"/>
    </row>
    <row r="112" spans="1:9" x14ac:dyDescent="0.2">
      <c r="A112" s="8" t="s">
        <v>35</v>
      </c>
      <c r="B112" s="9"/>
      <c r="C112" s="9"/>
      <c r="D112" s="9"/>
      <c r="E112" s="61">
        <v>23376.3165472</v>
      </c>
      <c r="F112" s="11">
        <v>3.28</v>
      </c>
      <c r="H112" s="2"/>
      <c r="I112" s="49"/>
    </row>
    <row r="113" spans="1:9" x14ac:dyDescent="0.2">
      <c r="A113" s="9"/>
      <c r="B113" s="9"/>
      <c r="C113" s="9"/>
      <c r="D113" s="9"/>
      <c r="E113" s="60"/>
      <c r="F113" s="10"/>
    </row>
    <row r="114" spans="1:9" x14ac:dyDescent="0.2">
      <c r="A114" s="12" t="s">
        <v>36</v>
      </c>
      <c r="B114" s="6"/>
      <c r="C114" s="6"/>
      <c r="D114" s="6"/>
      <c r="E114" s="66">
        <f>E110+E112</f>
        <v>712434.66757720022</v>
      </c>
      <c r="F114" s="13">
        <f>F110+F112</f>
        <v>99.997420380370087</v>
      </c>
      <c r="H114" s="52"/>
      <c r="I114" s="53"/>
    </row>
    <row r="115" spans="1:9" x14ac:dyDescent="0.2">
      <c r="A115" s="1" t="s">
        <v>245</v>
      </c>
      <c r="F115" s="38" t="s">
        <v>94</v>
      </c>
    </row>
    <row r="116" spans="1:9" x14ac:dyDescent="0.2">
      <c r="A116" s="1"/>
    </row>
    <row r="117" spans="1:9" x14ac:dyDescent="0.2">
      <c r="A117" s="1"/>
    </row>
    <row r="118" spans="1:9" x14ac:dyDescent="0.2">
      <c r="A118" s="1" t="s">
        <v>37</v>
      </c>
    </row>
    <row r="119" spans="1:9" x14ac:dyDescent="0.2">
      <c r="A119" s="1" t="s">
        <v>38</v>
      </c>
    </row>
    <row r="120" spans="1:9" x14ac:dyDescent="0.2">
      <c r="A120" s="1" t="s">
        <v>39</v>
      </c>
    </row>
    <row r="121" spans="1:9" x14ac:dyDescent="0.2">
      <c r="A121" s="3" t="s">
        <v>661</v>
      </c>
      <c r="D121" s="14">
        <v>18.1965</v>
      </c>
    </row>
    <row r="122" spans="1:9" x14ac:dyDescent="0.2">
      <c r="A122" s="3" t="s">
        <v>662</v>
      </c>
      <c r="D122" s="14">
        <v>10.9971</v>
      </c>
    </row>
    <row r="123" spans="1:9" x14ac:dyDescent="0.2">
      <c r="A123" s="3" t="s">
        <v>663</v>
      </c>
      <c r="D123" s="14">
        <v>19.037299999999998</v>
      </c>
    </row>
    <row r="124" spans="1:9" x14ac:dyDescent="0.2">
      <c r="A124" s="3" t="s">
        <v>664</v>
      </c>
      <c r="D124" s="14">
        <v>11.662000000000001</v>
      </c>
    </row>
    <row r="126" spans="1:9" x14ac:dyDescent="0.2">
      <c r="A126" s="1" t="s">
        <v>40</v>
      </c>
    </row>
    <row r="127" spans="1:9" x14ac:dyDescent="0.2">
      <c r="A127" s="3" t="s">
        <v>661</v>
      </c>
      <c r="D127" s="14">
        <v>19.172999999999998</v>
      </c>
    </row>
    <row r="128" spans="1:9" x14ac:dyDescent="0.2">
      <c r="A128" s="3" t="s">
        <v>662</v>
      </c>
      <c r="D128" s="14">
        <v>11.138299999999999</v>
      </c>
    </row>
    <row r="129" spans="1:5" x14ac:dyDescent="0.2">
      <c r="A129" s="3" t="s">
        <v>663</v>
      </c>
      <c r="D129" s="14">
        <v>20.1325</v>
      </c>
    </row>
    <row r="130" spans="1:5" x14ac:dyDescent="0.2">
      <c r="A130" s="3" t="s">
        <v>664</v>
      </c>
      <c r="D130" s="14">
        <v>11.884399999999999</v>
      </c>
    </row>
    <row r="132" spans="1:5" x14ac:dyDescent="0.2">
      <c r="A132" s="1" t="s">
        <v>41</v>
      </c>
      <c r="D132" s="15"/>
    </row>
    <row r="133" spans="1:5" x14ac:dyDescent="0.2">
      <c r="A133" s="1"/>
      <c r="D133" s="15"/>
    </row>
    <row r="134" spans="1:5" x14ac:dyDescent="0.2">
      <c r="A134" s="17" t="s">
        <v>665</v>
      </c>
      <c r="B134" s="18"/>
      <c r="C134" s="114" t="s">
        <v>666</v>
      </c>
      <c r="D134" s="114"/>
    </row>
    <row r="135" spans="1:5" x14ac:dyDescent="0.2">
      <c r="A135" s="115"/>
      <c r="B135" s="115"/>
      <c r="C135" s="19" t="s">
        <v>667</v>
      </c>
      <c r="D135" s="19" t="s">
        <v>668</v>
      </c>
    </row>
    <row r="136" spans="1:5" x14ac:dyDescent="0.2">
      <c r="A136" s="20" t="s">
        <v>662</v>
      </c>
      <c r="B136" s="21"/>
      <c r="C136" s="22">
        <v>0.31694198800000001</v>
      </c>
      <c r="D136" s="22">
        <v>0.29348986040000002</v>
      </c>
    </row>
    <row r="137" spans="1:5" x14ac:dyDescent="0.2">
      <c r="A137" s="20" t="s">
        <v>664</v>
      </c>
      <c r="B137" s="21"/>
      <c r="C137" s="22">
        <v>0.31694198800000001</v>
      </c>
      <c r="D137" s="22">
        <v>0.29348986040000002</v>
      </c>
    </row>
    <row r="138" spans="1:5" x14ac:dyDescent="0.2">
      <c r="A138" s="24"/>
      <c r="B138" s="24"/>
      <c r="C138" s="25"/>
      <c r="D138" s="25"/>
    </row>
    <row r="139" spans="1:5" x14ac:dyDescent="0.2">
      <c r="A139" s="1" t="s">
        <v>43</v>
      </c>
      <c r="D139" s="23">
        <v>2.9561073280967749</v>
      </c>
      <c r="E139" s="2" t="s">
        <v>671</v>
      </c>
    </row>
  </sheetData>
  <mergeCells count="3">
    <mergeCell ref="A1:F1"/>
    <mergeCell ref="C134:D134"/>
    <mergeCell ref="A135:B13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9088-BE95-40EC-BF59-A2598725BB55}">
  <dimension ref="A1:K11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2.5703125" style="3" bestFit="1" customWidth="1"/>
    <col min="4" max="4" width="9.85546875" style="3" bestFit="1" customWidth="1"/>
    <col min="5" max="5" width="23.140625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109" t="s">
        <v>95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45</v>
      </c>
      <c r="B8" s="9" t="s">
        <v>819</v>
      </c>
      <c r="C8" s="9" t="s">
        <v>9</v>
      </c>
      <c r="D8" s="68">
        <v>598</v>
      </c>
      <c r="E8" s="60">
        <v>6122.3359600000003</v>
      </c>
      <c r="F8" s="10">
        <v>7.3591345370359997</v>
      </c>
    </row>
    <row r="9" spans="1:6" x14ac:dyDescent="0.2">
      <c r="A9" s="9" t="s">
        <v>46</v>
      </c>
      <c r="B9" s="9" t="s">
        <v>774</v>
      </c>
      <c r="C9" s="9" t="s">
        <v>47</v>
      </c>
      <c r="D9" s="68">
        <v>500</v>
      </c>
      <c r="E9" s="60">
        <v>4978.665</v>
      </c>
      <c r="F9" s="10">
        <v>5.9844258448424501</v>
      </c>
    </row>
    <row r="10" spans="1:6" x14ac:dyDescent="0.2">
      <c r="A10" s="9" t="s">
        <v>48</v>
      </c>
      <c r="B10" s="9" t="s">
        <v>763</v>
      </c>
      <c r="C10" s="9" t="s">
        <v>49</v>
      </c>
      <c r="D10" s="68">
        <v>410</v>
      </c>
      <c r="E10" s="60">
        <v>4105.8424999999997</v>
      </c>
      <c r="F10" s="10">
        <v>4.9352808377050001</v>
      </c>
    </row>
    <row r="11" spans="1:6" x14ac:dyDescent="0.2">
      <c r="A11" s="9" t="s">
        <v>50</v>
      </c>
      <c r="B11" s="9" t="s">
        <v>762</v>
      </c>
      <c r="C11" s="9" t="s">
        <v>14</v>
      </c>
      <c r="D11" s="68">
        <v>430</v>
      </c>
      <c r="E11" s="60">
        <v>4069.0684999999999</v>
      </c>
      <c r="F11" s="10">
        <v>4.8910779688599897</v>
      </c>
    </row>
    <row r="12" spans="1:6" x14ac:dyDescent="0.2">
      <c r="A12" s="9" t="s">
        <v>13</v>
      </c>
      <c r="B12" s="9" t="s">
        <v>1189</v>
      </c>
      <c r="C12" s="9" t="s">
        <v>14</v>
      </c>
      <c r="D12" s="68">
        <v>350</v>
      </c>
      <c r="E12" s="60">
        <v>3437.8820000000001</v>
      </c>
      <c r="F12" s="10">
        <v>4.1323828561107598</v>
      </c>
    </row>
    <row r="13" spans="1:6" x14ac:dyDescent="0.2">
      <c r="A13" s="9" t="s">
        <v>51</v>
      </c>
      <c r="B13" s="9" t="s">
        <v>834</v>
      </c>
      <c r="C13" s="9" t="s">
        <v>9</v>
      </c>
      <c r="D13" s="68">
        <v>337</v>
      </c>
      <c r="E13" s="60">
        <v>3282.4743600000002</v>
      </c>
      <c r="F13" s="10">
        <v>3.9455806717296098</v>
      </c>
    </row>
    <row r="14" spans="1:6" x14ac:dyDescent="0.2">
      <c r="A14" s="9" t="s">
        <v>10</v>
      </c>
      <c r="B14" s="9" t="s">
        <v>830</v>
      </c>
      <c r="C14" s="9" t="s">
        <v>11</v>
      </c>
      <c r="D14" s="68">
        <v>297</v>
      </c>
      <c r="E14" s="60">
        <v>3115.9160999999999</v>
      </c>
      <c r="F14" s="10">
        <v>3.7453752841777299</v>
      </c>
    </row>
    <row r="15" spans="1:6" x14ac:dyDescent="0.2">
      <c r="A15" s="9" t="s">
        <v>52</v>
      </c>
      <c r="B15" s="9" t="s">
        <v>1195</v>
      </c>
      <c r="C15" s="9" t="s">
        <v>47</v>
      </c>
      <c r="D15" s="68">
        <v>300</v>
      </c>
      <c r="E15" s="60">
        <v>2913.93</v>
      </c>
      <c r="F15" s="10">
        <v>3.5025851311670402</v>
      </c>
    </row>
    <row r="16" spans="1:6" x14ac:dyDescent="0.2">
      <c r="A16" s="9" t="s">
        <v>53</v>
      </c>
      <c r="B16" s="9" t="s">
        <v>1196</v>
      </c>
      <c r="C16" s="9" t="s">
        <v>9</v>
      </c>
      <c r="D16" s="68">
        <v>250</v>
      </c>
      <c r="E16" s="60">
        <v>2513.7925</v>
      </c>
      <c r="F16" s="10">
        <v>3.0216141888580799</v>
      </c>
    </row>
    <row r="17" spans="1:6" x14ac:dyDescent="0.2">
      <c r="A17" s="9" t="s">
        <v>54</v>
      </c>
      <c r="B17" s="9" t="s">
        <v>1197</v>
      </c>
      <c r="C17" s="9" t="s">
        <v>9</v>
      </c>
      <c r="D17" s="68">
        <v>250</v>
      </c>
      <c r="E17" s="60">
        <v>2452.5625</v>
      </c>
      <c r="F17" s="10">
        <v>2.9480148616328701</v>
      </c>
    </row>
    <row r="18" spans="1:6" x14ac:dyDescent="0.2">
      <c r="A18" s="9" t="s">
        <v>55</v>
      </c>
      <c r="B18" s="9" t="s">
        <v>823</v>
      </c>
      <c r="C18" s="9" t="s">
        <v>9</v>
      </c>
      <c r="D18" s="68">
        <v>223</v>
      </c>
      <c r="E18" s="60">
        <v>2253.7807200000002</v>
      </c>
      <c r="F18" s="10">
        <v>2.70907634664627</v>
      </c>
    </row>
    <row r="19" spans="1:6" x14ac:dyDescent="0.2">
      <c r="A19" s="9" t="s">
        <v>56</v>
      </c>
      <c r="B19" s="9" t="s">
        <v>827</v>
      </c>
      <c r="C19" s="9" t="s">
        <v>57</v>
      </c>
      <c r="D19" s="68">
        <v>219</v>
      </c>
      <c r="E19" s="60">
        <v>2191.50234</v>
      </c>
      <c r="F19" s="10">
        <v>2.6342168518124298</v>
      </c>
    </row>
    <row r="20" spans="1:6" x14ac:dyDescent="0.2">
      <c r="A20" s="9" t="s">
        <v>58</v>
      </c>
      <c r="B20" s="9" t="s">
        <v>836</v>
      </c>
      <c r="C20" s="9" t="s">
        <v>9</v>
      </c>
      <c r="D20" s="68">
        <v>192</v>
      </c>
      <c r="E20" s="60">
        <v>1892.08896</v>
      </c>
      <c r="F20" s="10">
        <v>2.2743177283398399</v>
      </c>
    </row>
    <row r="21" spans="1:6" x14ac:dyDescent="0.2">
      <c r="A21" s="9" t="s">
        <v>59</v>
      </c>
      <c r="B21" s="9" t="s">
        <v>844</v>
      </c>
      <c r="C21" s="9" t="s">
        <v>22</v>
      </c>
      <c r="D21" s="68">
        <v>178</v>
      </c>
      <c r="E21" s="60">
        <v>1831.5577000000001</v>
      </c>
      <c r="F21" s="10">
        <v>2.2015582964911702</v>
      </c>
    </row>
    <row r="22" spans="1:6" x14ac:dyDescent="0.2">
      <c r="A22" s="9" t="s">
        <v>25</v>
      </c>
      <c r="B22" s="9" t="s">
        <v>832</v>
      </c>
      <c r="C22" s="9" t="s">
        <v>22</v>
      </c>
      <c r="D22" s="68">
        <v>179</v>
      </c>
      <c r="E22" s="60">
        <v>1800.7883300000001</v>
      </c>
      <c r="F22" s="10">
        <v>2.1645730779521601</v>
      </c>
    </row>
    <row r="23" spans="1:6" x14ac:dyDescent="0.2">
      <c r="A23" s="9" t="s">
        <v>60</v>
      </c>
      <c r="B23" s="9" t="s">
        <v>826</v>
      </c>
      <c r="C23" s="9" t="s">
        <v>9</v>
      </c>
      <c r="D23" s="68">
        <v>166</v>
      </c>
      <c r="E23" s="60">
        <v>1700.98208</v>
      </c>
      <c r="F23" s="10">
        <v>2.0446045518559401</v>
      </c>
    </row>
    <row r="24" spans="1:6" x14ac:dyDescent="0.2">
      <c r="A24" s="9" t="s">
        <v>61</v>
      </c>
      <c r="B24" s="9" t="s">
        <v>791</v>
      </c>
      <c r="C24" s="9" t="s">
        <v>9</v>
      </c>
      <c r="D24" s="68">
        <v>158</v>
      </c>
      <c r="E24" s="60">
        <v>1540.1618800000001</v>
      </c>
      <c r="F24" s="10">
        <v>1.8512963936945199</v>
      </c>
    </row>
    <row r="25" spans="1:6" x14ac:dyDescent="0.2">
      <c r="A25" s="9" t="s">
        <v>62</v>
      </c>
      <c r="B25" s="9" t="s">
        <v>1198</v>
      </c>
      <c r="C25" s="9" t="s">
        <v>11</v>
      </c>
      <c r="D25" s="68">
        <v>150</v>
      </c>
      <c r="E25" s="60">
        <v>1502.7929999999999</v>
      </c>
      <c r="F25" s="10">
        <v>1.80637847066399</v>
      </c>
    </row>
    <row r="26" spans="1:6" x14ac:dyDescent="0.2">
      <c r="A26" s="9" t="s">
        <v>63</v>
      </c>
      <c r="B26" s="9" t="s">
        <v>843</v>
      </c>
      <c r="C26" s="9" t="s">
        <v>9</v>
      </c>
      <c r="D26" s="68">
        <v>138</v>
      </c>
      <c r="E26" s="60">
        <v>1384.99008</v>
      </c>
      <c r="F26" s="10">
        <v>1.6647776923336699</v>
      </c>
    </row>
    <row r="27" spans="1:6" x14ac:dyDescent="0.2">
      <c r="A27" s="9" t="s">
        <v>30</v>
      </c>
      <c r="B27" s="9" t="s">
        <v>1199</v>
      </c>
      <c r="C27" s="9" t="s">
        <v>31</v>
      </c>
      <c r="D27" s="68">
        <v>115</v>
      </c>
      <c r="E27" s="60">
        <v>1107.0727999999999</v>
      </c>
      <c r="F27" s="10">
        <v>1.3307171855190301</v>
      </c>
    </row>
    <row r="28" spans="1:6" x14ac:dyDescent="0.2">
      <c r="A28" s="9" t="s">
        <v>64</v>
      </c>
      <c r="B28" s="9" t="s">
        <v>995</v>
      </c>
      <c r="C28" s="9" t="s">
        <v>65</v>
      </c>
      <c r="D28" s="68">
        <v>100</v>
      </c>
      <c r="E28" s="60">
        <v>1005.825</v>
      </c>
      <c r="F28" s="10">
        <v>1.2090158959055599</v>
      </c>
    </row>
    <row r="29" spans="1:6" x14ac:dyDescent="0.2">
      <c r="A29" s="9" t="s">
        <v>66</v>
      </c>
      <c r="B29" s="9" t="s">
        <v>1200</v>
      </c>
      <c r="C29" s="9" t="s">
        <v>14</v>
      </c>
      <c r="D29" s="68">
        <v>100</v>
      </c>
      <c r="E29" s="60">
        <v>973.36699999999996</v>
      </c>
      <c r="F29" s="10">
        <v>1.1700009201898001</v>
      </c>
    </row>
    <row r="30" spans="1:6" x14ac:dyDescent="0.2">
      <c r="A30" s="9" t="s">
        <v>67</v>
      </c>
      <c r="B30" s="9" t="s">
        <v>771</v>
      </c>
      <c r="C30" s="9" t="s">
        <v>65</v>
      </c>
      <c r="D30" s="68">
        <v>100</v>
      </c>
      <c r="E30" s="60">
        <v>954.577</v>
      </c>
      <c r="F30" s="10">
        <v>1.14741507405945</v>
      </c>
    </row>
    <row r="31" spans="1:6" x14ac:dyDescent="0.2">
      <c r="A31" s="9" t="s">
        <v>68</v>
      </c>
      <c r="B31" s="9" t="s">
        <v>833</v>
      </c>
      <c r="C31" s="9" t="s">
        <v>9</v>
      </c>
      <c r="D31" s="68">
        <v>55</v>
      </c>
      <c r="E31" s="60">
        <v>552.33090000000004</v>
      </c>
      <c r="F31" s="10">
        <v>0.66390956468553197</v>
      </c>
    </row>
    <row r="32" spans="1:6" x14ac:dyDescent="0.2">
      <c r="A32" s="9" t="s">
        <v>69</v>
      </c>
      <c r="B32" s="9" t="s">
        <v>861</v>
      </c>
      <c r="C32" s="9" t="s">
        <v>9</v>
      </c>
      <c r="D32" s="68">
        <v>55</v>
      </c>
      <c r="E32" s="60">
        <v>542.72789999999998</v>
      </c>
      <c r="F32" s="10">
        <v>0.65236662267436496</v>
      </c>
    </row>
    <row r="33" spans="1:6" x14ac:dyDescent="0.2">
      <c r="A33" s="9" t="s">
        <v>70</v>
      </c>
      <c r="B33" s="9" t="s">
        <v>858</v>
      </c>
      <c r="C33" s="9" t="s">
        <v>9</v>
      </c>
      <c r="D33" s="68">
        <v>47</v>
      </c>
      <c r="E33" s="60">
        <v>470.19223</v>
      </c>
      <c r="F33" s="10">
        <v>0.56517771998238597</v>
      </c>
    </row>
    <row r="34" spans="1:6" x14ac:dyDescent="0.2">
      <c r="A34" s="9" t="s">
        <v>71</v>
      </c>
      <c r="B34" s="9" t="s">
        <v>859</v>
      </c>
      <c r="C34" s="9" t="s">
        <v>9</v>
      </c>
      <c r="D34" s="68">
        <v>45</v>
      </c>
      <c r="E34" s="60">
        <v>444.04919999999998</v>
      </c>
      <c r="F34" s="10">
        <v>0.53375342764809697</v>
      </c>
    </row>
    <row r="35" spans="1:6" x14ac:dyDescent="0.2">
      <c r="A35" s="9" t="s">
        <v>72</v>
      </c>
      <c r="B35" s="9" t="s">
        <v>828</v>
      </c>
      <c r="C35" s="9" t="s">
        <v>9</v>
      </c>
      <c r="D35" s="68">
        <v>42</v>
      </c>
      <c r="E35" s="60">
        <v>432.45888000000002</v>
      </c>
      <c r="F35" s="10">
        <v>0.51982169884971596</v>
      </c>
    </row>
    <row r="36" spans="1:6" x14ac:dyDescent="0.2">
      <c r="A36" s="9" t="s">
        <v>17</v>
      </c>
      <c r="B36" s="9" t="s">
        <v>911</v>
      </c>
      <c r="C36" s="9" t="s">
        <v>18</v>
      </c>
      <c r="D36" s="68">
        <v>40</v>
      </c>
      <c r="E36" s="60">
        <v>399.85399999999998</v>
      </c>
      <c r="F36" s="10">
        <v>0.480630171293637</v>
      </c>
    </row>
    <row r="37" spans="1:6" x14ac:dyDescent="0.2">
      <c r="A37" s="9" t="s">
        <v>73</v>
      </c>
      <c r="B37" s="9" t="s">
        <v>856</v>
      </c>
      <c r="C37" s="9" t="s">
        <v>9</v>
      </c>
      <c r="D37" s="68">
        <v>37</v>
      </c>
      <c r="E37" s="60">
        <v>369.85903000000002</v>
      </c>
      <c r="F37" s="10">
        <v>0.44457579252276702</v>
      </c>
    </row>
    <row r="38" spans="1:6" x14ac:dyDescent="0.2">
      <c r="A38" s="9" t="s">
        <v>74</v>
      </c>
      <c r="B38" s="9" t="s">
        <v>846</v>
      </c>
      <c r="C38" s="9" t="s">
        <v>9</v>
      </c>
      <c r="D38" s="68">
        <v>23</v>
      </c>
      <c r="E38" s="60">
        <v>228.56825000000001</v>
      </c>
      <c r="F38" s="10">
        <v>0.27474227380440602</v>
      </c>
    </row>
    <row r="39" spans="1:6" x14ac:dyDescent="0.2">
      <c r="A39" s="9" t="s">
        <v>20</v>
      </c>
      <c r="B39" s="9" t="s">
        <v>829</v>
      </c>
      <c r="C39" s="9" t="s">
        <v>9</v>
      </c>
      <c r="D39" s="68">
        <v>22</v>
      </c>
      <c r="E39" s="60">
        <v>212.14225999999999</v>
      </c>
      <c r="F39" s="10">
        <v>0.25499800117647697</v>
      </c>
    </row>
    <row r="40" spans="1:6" x14ac:dyDescent="0.2">
      <c r="A40" s="9" t="s">
        <v>32</v>
      </c>
      <c r="B40" s="9" t="s">
        <v>1201</v>
      </c>
      <c r="C40" s="9" t="s">
        <v>9</v>
      </c>
      <c r="D40" s="68">
        <v>20</v>
      </c>
      <c r="E40" s="60">
        <v>201.1952</v>
      </c>
      <c r="F40" s="10">
        <v>0.241839480008847</v>
      </c>
    </row>
    <row r="41" spans="1:6" x14ac:dyDescent="0.2">
      <c r="A41" s="9" t="s">
        <v>75</v>
      </c>
      <c r="B41" s="9" t="s">
        <v>1023</v>
      </c>
      <c r="C41" s="9" t="s">
        <v>9</v>
      </c>
      <c r="D41" s="68">
        <v>20</v>
      </c>
      <c r="E41" s="60">
        <v>196.78819999999999</v>
      </c>
      <c r="F41" s="10">
        <v>0.236542203590727</v>
      </c>
    </row>
    <row r="42" spans="1:6" x14ac:dyDescent="0.2">
      <c r="A42" s="9" t="s">
        <v>12</v>
      </c>
      <c r="B42" s="9" t="s">
        <v>822</v>
      </c>
      <c r="C42" s="9" t="s">
        <v>9</v>
      </c>
      <c r="D42" s="68">
        <v>19</v>
      </c>
      <c r="E42" s="60">
        <v>185.02447000000001</v>
      </c>
      <c r="F42" s="10">
        <v>0.222402033516269</v>
      </c>
    </row>
    <row r="43" spans="1:6" x14ac:dyDescent="0.2">
      <c r="A43" s="9" t="s">
        <v>26</v>
      </c>
      <c r="B43" s="9" t="s">
        <v>1077</v>
      </c>
      <c r="C43" s="9" t="s">
        <v>27</v>
      </c>
      <c r="D43" s="68">
        <v>15</v>
      </c>
      <c r="E43" s="60">
        <v>147.44640000000001</v>
      </c>
      <c r="F43" s="10">
        <v>0.17723266114289199</v>
      </c>
    </row>
    <row r="44" spans="1:6" x14ac:dyDescent="0.2">
      <c r="A44" s="9" t="s">
        <v>76</v>
      </c>
      <c r="B44" s="9" t="s">
        <v>840</v>
      </c>
      <c r="C44" s="9" t="s">
        <v>22</v>
      </c>
      <c r="D44" s="68">
        <v>50</v>
      </c>
      <c r="E44" s="60">
        <v>50.263449999999999</v>
      </c>
      <c r="F44" s="10">
        <v>6.0417378801535401E-2</v>
      </c>
    </row>
    <row r="45" spans="1:6" x14ac:dyDescent="0.2">
      <c r="A45" s="9" t="s">
        <v>77</v>
      </c>
      <c r="B45" s="9" t="s">
        <v>847</v>
      </c>
      <c r="C45" s="9" t="s">
        <v>9</v>
      </c>
      <c r="D45" s="68">
        <v>3</v>
      </c>
      <c r="E45" s="60">
        <v>31.03839</v>
      </c>
      <c r="F45" s="10">
        <v>3.7308584389248799E-2</v>
      </c>
    </row>
    <row r="46" spans="1:6" x14ac:dyDescent="0.2">
      <c r="A46" s="9" t="s">
        <v>78</v>
      </c>
      <c r="B46" s="9" t="s">
        <v>821</v>
      </c>
      <c r="C46" s="9" t="s">
        <v>9</v>
      </c>
      <c r="D46" s="68">
        <v>3</v>
      </c>
      <c r="E46" s="60">
        <v>29.418330000000001</v>
      </c>
      <c r="F46" s="10">
        <v>3.5361249323685E-2</v>
      </c>
    </row>
    <row r="47" spans="1:6" x14ac:dyDescent="0.2">
      <c r="A47" s="9" t="s">
        <v>79</v>
      </c>
      <c r="B47" s="9" t="s">
        <v>825</v>
      </c>
      <c r="C47" s="9" t="s">
        <v>9</v>
      </c>
      <c r="D47" s="68">
        <v>2</v>
      </c>
      <c r="E47" s="60">
        <v>19.758099999999999</v>
      </c>
      <c r="F47" s="10">
        <v>2.3749516041947302E-2</v>
      </c>
    </row>
    <row r="48" spans="1:6" x14ac:dyDescent="0.2">
      <c r="A48" s="9" t="s">
        <v>80</v>
      </c>
      <c r="B48" s="9" t="s">
        <v>854</v>
      </c>
      <c r="C48" s="9" t="s">
        <v>9</v>
      </c>
      <c r="D48" s="68">
        <v>1</v>
      </c>
      <c r="E48" s="60">
        <v>9.95913</v>
      </c>
      <c r="F48" s="41">
        <v>1.197101466909815E-2</v>
      </c>
    </row>
    <row r="49" spans="1:10" x14ac:dyDescent="0.2">
      <c r="A49" s="9" t="s">
        <v>81</v>
      </c>
      <c r="B49" s="9" t="s">
        <v>852</v>
      </c>
      <c r="C49" s="9" t="s">
        <v>9</v>
      </c>
      <c r="D49" s="68">
        <v>1</v>
      </c>
      <c r="E49" s="60">
        <v>9.8453599999999994</v>
      </c>
      <c r="F49" s="41">
        <v>1.1834261525108334E-2</v>
      </c>
    </row>
    <row r="50" spans="1:10" x14ac:dyDescent="0.2">
      <c r="A50" s="9" t="s">
        <v>82</v>
      </c>
      <c r="B50" s="9" t="s">
        <v>837</v>
      </c>
      <c r="C50" s="9" t="s">
        <v>9</v>
      </c>
      <c r="D50" s="68">
        <v>1</v>
      </c>
      <c r="E50" s="60">
        <v>9.7292199999999998</v>
      </c>
      <c r="F50" s="41">
        <v>1.1694659607705001E-2</v>
      </c>
    </row>
    <row r="51" spans="1:10" x14ac:dyDescent="0.2">
      <c r="A51" s="8" t="s">
        <v>34</v>
      </c>
      <c r="B51" s="9"/>
      <c r="C51" s="9"/>
      <c r="D51" s="68"/>
      <c r="E51" s="61">
        <f>SUM(E8:E50)</f>
        <v>61674.605210000002</v>
      </c>
      <c r="F51" s="11">
        <f>SUM(F8:F50)</f>
        <v>74.13374898283783</v>
      </c>
    </row>
    <row r="52" spans="1:10" x14ac:dyDescent="0.2">
      <c r="A52" s="9"/>
      <c r="B52" s="9"/>
      <c r="C52" s="9"/>
      <c r="D52" s="70"/>
      <c r="E52" s="10"/>
      <c r="F52" s="10"/>
    </row>
    <row r="53" spans="1:10" x14ac:dyDescent="0.2">
      <c r="A53" s="8" t="s">
        <v>83</v>
      </c>
      <c r="B53" s="9"/>
      <c r="C53" s="9"/>
      <c r="D53" s="68"/>
      <c r="E53" s="60"/>
      <c r="F53" s="10"/>
    </row>
    <row r="54" spans="1:10" x14ac:dyDescent="0.2">
      <c r="A54" s="9" t="s">
        <v>87</v>
      </c>
      <c r="B54" s="9" t="s">
        <v>1152</v>
      </c>
      <c r="C54" s="9" t="s">
        <v>57</v>
      </c>
      <c r="D54" s="68">
        <v>294</v>
      </c>
      <c r="E54" s="60">
        <v>3388.23828</v>
      </c>
      <c r="F54" s="10">
        <v>4.0727104015467104</v>
      </c>
    </row>
    <row r="55" spans="1:10" x14ac:dyDescent="0.2">
      <c r="A55" s="9" t="s">
        <v>88</v>
      </c>
      <c r="B55" s="9" t="s">
        <v>813</v>
      </c>
      <c r="C55" s="9" t="s">
        <v>57</v>
      </c>
      <c r="D55" s="68">
        <v>300</v>
      </c>
      <c r="E55" s="60">
        <v>3357.627</v>
      </c>
      <c r="F55" s="10">
        <v>4.0359152094267898</v>
      </c>
    </row>
    <row r="56" spans="1:10" x14ac:dyDescent="0.2">
      <c r="A56" s="9" t="s">
        <v>89</v>
      </c>
      <c r="B56" s="9" t="s">
        <v>1054</v>
      </c>
      <c r="C56" s="9" t="s">
        <v>90</v>
      </c>
      <c r="D56" s="68">
        <v>250</v>
      </c>
      <c r="E56" s="60">
        <v>2340.1550000000002</v>
      </c>
      <c r="F56" s="10">
        <v>2.8128994545600698</v>
      </c>
    </row>
    <row r="57" spans="1:10" x14ac:dyDescent="0.2">
      <c r="A57" s="9" t="s">
        <v>84</v>
      </c>
      <c r="B57" s="9" t="s">
        <v>1034</v>
      </c>
      <c r="C57" s="9" t="s">
        <v>49</v>
      </c>
      <c r="D57" s="68">
        <v>200</v>
      </c>
      <c r="E57" s="60">
        <v>2103.66</v>
      </c>
      <c r="F57" s="10">
        <v>2.5286291149858999</v>
      </c>
    </row>
    <row r="58" spans="1:10" x14ac:dyDescent="0.2">
      <c r="A58" s="9" t="s">
        <v>85</v>
      </c>
      <c r="B58" s="9" t="s">
        <v>1178</v>
      </c>
      <c r="C58" s="9" t="s">
        <v>49</v>
      </c>
      <c r="D58" s="68">
        <v>130</v>
      </c>
      <c r="E58" s="60">
        <v>1386.4721</v>
      </c>
      <c r="F58" s="10">
        <v>1.6665591013641201</v>
      </c>
    </row>
    <row r="59" spans="1:10" x14ac:dyDescent="0.2">
      <c r="A59" s="9" t="s">
        <v>86</v>
      </c>
      <c r="B59" s="9" t="s">
        <v>850</v>
      </c>
      <c r="C59" s="9" t="s">
        <v>9</v>
      </c>
      <c r="D59" s="68">
        <v>70</v>
      </c>
      <c r="E59" s="60">
        <v>685.19640000000004</v>
      </c>
      <c r="F59" s="10">
        <v>0.82361577751324999</v>
      </c>
    </row>
    <row r="60" spans="1:10" x14ac:dyDescent="0.2">
      <c r="A60" s="8" t="s">
        <v>34</v>
      </c>
      <c r="B60" s="9"/>
      <c r="C60" s="9"/>
      <c r="D60" s="68"/>
      <c r="E60" s="61">
        <f>SUM(E54:E59)</f>
        <v>13261.34878</v>
      </c>
      <c r="F60" s="11">
        <f>SUM(F54:F59)</f>
        <v>15.940329059396841</v>
      </c>
      <c r="H60" s="2"/>
      <c r="I60" s="49"/>
      <c r="J60" s="49"/>
    </row>
    <row r="61" spans="1:10" x14ac:dyDescent="0.2">
      <c r="A61" s="9"/>
      <c r="B61" s="9"/>
      <c r="C61" s="9"/>
      <c r="D61" s="68"/>
      <c r="E61" s="60"/>
      <c r="F61" s="10"/>
      <c r="H61" s="50"/>
      <c r="I61" s="57"/>
      <c r="J61" s="49"/>
    </row>
    <row r="62" spans="1:10" x14ac:dyDescent="0.2">
      <c r="A62" s="8" t="s">
        <v>91</v>
      </c>
      <c r="B62" s="9"/>
      <c r="C62" s="9"/>
      <c r="D62" s="68"/>
      <c r="E62" s="60"/>
      <c r="F62" s="10"/>
      <c r="I62" s="49"/>
      <c r="J62" s="49"/>
    </row>
    <row r="63" spans="1:10" x14ac:dyDescent="0.2">
      <c r="A63" s="9" t="s">
        <v>92</v>
      </c>
      <c r="B63" s="9" t="s">
        <v>1202</v>
      </c>
      <c r="C63" s="9" t="s">
        <v>93</v>
      </c>
      <c r="D63" s="68">
        <v>500000</v>
      </c>
      <c r="E63" s="60">
        <v>506.58049999999997</v>
      </c>
      <c r="F63" s="10">
        <v>0.60891693590414497</v>
      </c>
      <c r="I63" s="49"/>
      <c r="J63" s="49"/>
    </row>
    <row r="64" spans="1:10" x14ac:dyDescent="0.2">
      <c r="A64" s="8" t="s">
        <v>34</v>
      </c>
      <c r="B64" s="9"/>
      <c r="C64" s="9"/>
      <c r="D64" s="60"/>
      <c r="E64" s="61">
        <f>SUM(E63:E63)</f>
        <v>506.58049999999997</v>
      </c>
      <c r="F64" s="11">
        <f>SUM(F63:F63)</f>
        <v>0.60891693590414497</v>
      </c>
      <c r="H64" s="50"/>
      <c r="I64" s="57"/>
      <c r="J64" s="49"/>
    </row>
    <row r="65" spans="1:11" x14ac:dyDescent="0.2">
      <c r="A65" s="9"/>
      <c r="B65" s="9"/>
      <c r="C65" s="9"/>
      <c r="D65" s="60"/>
      <c r="E65" s="60"/>
      <c r="F65" s="10"/>
      <c r="I65" s="49"/>
      <c r="J65" s="49"/>
    </row>
    <row r="66" spans="1:11" x14ac:dyDescent="0.2">
      <c r="A66" s="8" t="s">
        <v>34</v>
      </c>
      <c r="B66" s="9"/>
      <c r="C66" s="9"/>
      <c r="D66" s="60"/>
      <c r="E66" s="61">
        <f>E51+E60+E64</f>
        <v>75442.534490000005</v>
      </c>
      <c r="F66" s="11">
        <f>F51+F60+F64</f>
        <v>90.682994978138822</v>
      </c>
      <c r="H66" s="23"/>
      <c r="I66" s="49"/>
      <c r="J66" s="49"/>
      <c r="K66" s="49"/>
    </row>
    <row r="67" spans="1:11" x14ac:dyDescent="0.2">
      <c r="A67" s="9"/>
      <c r="B67" s="9"/>
      <c r="C67" s="9"/>
      <c r="D67" s="60"/>
      <c r="E67" s="60"/>
      <c r="F67" s="10"/>
      <c r="I67" s="49"/>
      <c r="J67" s="49"/>
    </row>
    <row r="68" spans="1:11" x14ac:dyDescent="0.2">
      <c r="A68" s="8" t="s">
        <v>35</v>
      </c>
      <c r="B68" s="9"/>
      <c r="C68" s="9"/>
      <c r="D68" s="60"/>
      <c r="E68" s="61">
        <v>7751.1652530000001</v>
      </c>
      <c r="F68" s="11">
        <v>9.32</v>
      </c>
      <c r="H68" s="2"/>
      <c r="I68" s="49"/>
      <c r="J68" s="49"/>
      <c r="K68" s="49"/>
    </row>
    <row r="69" spans="1:11" x14ac:dyDescent="0.2">
      <c r="A69" s="9"/>
      <c r="B69" s="9"/>
      <c r="C69" s="9"/>
      <c r="D69" s="60"/>
      <c r="E69" s="60"/>
      <c r="F69" s="10"/>
      <c r="I69" s="49"/>
      <c r="J69" s="49"/>
    </row>
    <row r="70" spans="1:11" x14ac:dyDescent="0.2">
      <c r="A70" s="12" t="s">
        <v>36</v>
      </c>
      <c r="B70" s="6"/>
      <c r="C70" s="6"/>
      <c r="D70" s="62"/>
      <c r="E70" s="66">
        <f>E66+E68</f>
        <v>83193.699743000005</v>
      </c>
      <c r="F70" s="13">
        <f>F66+F68</f>
        <v>100.00299497813882</v>
      </c>
      <c r="H70" s="52"/>
      <c r="I70" s="54"/>
      <c r="J70" s="49"/>
      <c r="K70" s="49"/>
    </row>
    <row r="71" spans="1:11" x14ac:dyDescent="0.2">
      <c r="A71" s="1" t="s">
        <v>245</v>
      </c>
      <c r="I71" s="49"/>
      <c r="J71" s="49"/>
    </row>
    <row r="72" spans="1:11" x14ac:dyDescent="0.2">
      <c r="A72" s="1"/>
      <c r="I72" s="49"/>
      <c r="J72" s="49"/>
    </row>
    <row r="73" spans="1:11" x14ac:dyDescent="0.2">
      <c r="A73" s="1"/>
      <c r="I73" s="49"/>
      <c r="J73" s="49"/>
    </row>
    <row r="74" spans="1:11" x14ac:dyDescent="0.2">
      <c r="A74" s="1" t="s">
        <v>37</v>
      </c>
      <c r="I74" s="49"/>
      <c r="J74" s="49"/>
    </row>
    <row r="75" spans="1:11" x14ac:dyDescent="0.2">
      <c r="A75" s="1" t="s">
        <v>38</v>
      </c>
    </row>
    <row r="76" spans="1:11" x14ac:dyDescent="0.2">
      <c r="A76" s="1"/>
    </row>
    <row r="77" spans="1:11" x14ac:dyDescent="0.2">
      <c r="A77" s="1" t="s">
        <v>39</v>
      </c>
    </row>
    <row r="78" spans="1:11" x14ac:dyDescent="0.2">
      <c r="A78" s="3" t="s">
        <v>661</v>
      </c>
      <c r="D78" s="14">
        <v>61.454799999999999</v>
      </c>
    </row>
    <row r="79" spans="1:11" x14ac:dyDescent="0.2">
      <c r="A79" s="3" t="s">
        <v>672</v>
      </c>
      <c r="D79" s="14">
        <v>15.6914</v>
      </c>
    </row>
    <row r="80" spans="1:11" x14ac:dyDescent="0.2">
      <c r="A80" s="3" t="s">
        <v>673</v>
      </c>
      <c r="D80" s="14">
        <v>13.1883</v>
      </c>
    </row>
    <row r="81" spans="1:4" x14ac:dyDescent="0.2">
      <c r="A81" s="3" t="s">
        <v>674</v>
      </c>
      <c r="D81" s="14">
        <v>13.816599999999999</v>
      </c>
    </row>
    <row r="82" spans="1:4" x14ac:dyDescent="0.2">
      <c r="A82" s="3" t="s">
        <v>675</v>
      </c>
      <c r="D82" s="14">
        <v>17.2591</v>
      </c>
    </row>
    <row r="83" spans="1:4" x14ac:dyDescent="0.2">
      <c r="A83" s="3" t="s">
        <v>663</v>
      </c>
      <c r="D83" s="14">
        <v>64.025800000000004</v>
      </c>
    </row>
    <row r="84" spans="1:4" x14ac:dyDescent="0.2">
      <c r="A84" s="3" t="s">
        <v>676</v>
      </c>
      <c r="D84" s="14">
        <v>16.537600000000001</v>
      </c>
    </row>
    <row r="85" spans="1:4" x14ac:dyDescent="0.2">
      <c r="A85" s="3" t="s">
        <v>677</v>
      </c>
      <c r="D85" s="14">
        <v>13.9215</v>
      </c>
    </row>
    <row r="86" spans="1:4" x14ac:dyDescent="0.2">
      <c r="A86" s="3" t="s">
        <v>678</v>
      </c>
      <c r="D86" s="14">
        <v>14.8154</v>
      </c>
    </row>
    <row r="87" spans="1:4" x14ac:dyDescent="0.2">
      <c r="A87" s="3" t="s">
        <v>679</v>
      </c>
      <c r="D87" s="14">
        <v>18.229500000000002</v>
      </c>
    </row>
    <row r="89" spans="1:4" x14ac:dyDescent="0.2">
      <c r="A89" s="1" t="s">
        <v>40</v>
      </c>
    </row>
    <row r="90" spans="1:4" x14ac:dyDescent="0.2">
      <c r="A90" s="3" t="s">
        <v>661</v>
      </c>
      <c r="D90" s="14">
        <v>64.4923</v>
      </c>
    </row>
    <row r="91" spans="1:4" x14ac:dyDescent="0.2">
      <c r="A91" s="3" t="s">
        <v>672</v>
      </c>
      <c r="D91" s="14">
        <v>15.850099999999999</v>
      </c>
    </row>
    <row r="92" spans="1:4" x14ac:dyDescent="0.2">
      <c r="A92" s="3" t="s">
        <v>673</v>
      </c>
      <c r="D92" s="14">
        <v>13.278499999999999</v>
      </c>
    </row>
    <row r="93" spans="1:4" x14ac:dyDescent="0.2">
      <c r="A93" s="3" t="s">
        <v>674</v>
      </c>
      <c r="D93" s="14">
        <v>13.979200000000001</v>
      </c>
    </row>
    <row r="94" spans="1:4" x14ac:dyDescent="0.2">
      <c r="A94" s="3" t="s">
        <v>675</v>
      </c>
      <c r="D94" s="14">
        <v>18.112200000000001</v>
      </c>
    </row>
    <row r="95" spans="1:4" x14ac:dyDescent="0.2">
      <c r="A95" s="3" t="s">
        <v>663</v>
      </c>
      <c r="D95" s="14">
        <v>67.387200000000007</v>
      </c>
    </row>
    <row r="96" spans="1:4" x14ac:dyDescent="0.2">
      <c r="A96" s="3" t="s">
        <v>676</v>
      </c>
      <c r="D96" s="14">
        <v>16.788399999999999</v>
      </c>
    </row>
    <row r="97" spans="1:5" x14ac:dyDescent="0.2">
      <c r="A97" s="3" t="s">
        <v>677</v>
      </c>
      <c r="D97" s="14">
        <v>14.0905</v>
      </c>
    </row>
    <row r="98" spans="1:5" x14ac:dyDescent="0.2">
      <c r="A98" s="3" t="s">
        <v>678</v>
      </c>
      <c r="D98" s="14">
        <v>15.0738</v>
      </c>
    </row>
    <row r="99" spans="1:5" x14ac:dyDescent="0.2">
      <c r="A99" s="3" t="s">
        <v>679</v>
      </c>
      <c r="D99" s="14">
        <v>19.1874</v>
      </c>
    </row>
    <row r="100" spans="1:5" x14ac:dyDescent="0.2">
      <c r="D100" s="14"/>
    </row>
    <row r="101" spans="1:5" x14ac:dyDescent="0.2">
      <c r="A101" s="1" t="s">
        <v>41</v>
      </c>
      <c r="D101" s="15"/>
    </row>
    <row r="102" spans="1:5" x14ac:dyDescent="0.2">
      <c r="A102" s="17" t="s">
        <v>665</v>
      </c>
      <c r="B102" s="18"/>
      <c r="C102" s="114" t="s">
        <v>666</v>
      </c>
      <c r="D102" s="114"/>
    </row>
    <row r="103" spans="1:5" x14ac:dyDescent="0.2">
      <c r="A103" s="115"/>
      <c r="B103" s="115"/>
      <c r="C103" s="19" t="s">
        <v>667</v>
      </c>
      <c r="D103" s="19" t="s">
        <v>668</v>
      </c>
    </row>
    <row r="104" spans="1:5" x14ac:dyDescent="0.2">
      <c r="A104" s="20" t="s">
        <v>672</v>
      </c>
      <c r="B104" s="21"/>
      <c r="C104" s="22">
        <v>0.43219362000000006</v>
      </c>
      <c r="D104" s="22">
        <v>0.40021344600000003</v>
      </c>
    </row>
    <row r="105" spans="1:5" x14ac:dyDescent="0.2">
      <c r="A105" s="20" t="s">
        <v>673</v>
      </c>
      <c r="B105" s="21"/>
      <c r="C105" s="22">
        <v>0.396177485</v>
      </c>
      <c r="D105" s="22">
        <v>0.36686232560000004</v>
      </c>
    </row>
    <row r="106" spans="1:5" x14ac:dyDescent="0.2">
      <c r="A106" s="20" t="s">
        <v>674</v>
      </c>
      <c r="B106" s="21"/>
      <c r="C106" s="22">
        <v>0.36016134999999999</v>
      </c>
      <c r="D106" s="22">
        <v>0.33351120500000003</v>
      </c>
    </row>
    <row r="107" spans="1:5" x14ac:dyDescent="0.2">
      <c r="A107" s="20" t="s">
        <v>676</v>
      </c>
      <c r="B107" s="21"/>
      <c r="C107" s="22">
        <v>0.43219362000000006</v>
      </c>
      <c r="D107" s="22">
        <v>0.40021344600000003</v>
      </c>
    </row>
    <row r="108" spans="1:5" x14ac:dyDescent="0.2">
      <c r="A108" s="20" t="s">
        <v>677</v>
      </c>
      <c r="B108" s="21"/>
      <c r="C108" s="22">
        <v>0.396177485</v>
      </c>
      <c r="D108" s="22">
        <v>0.36686232560000004</v>
      </c>
    </row>
    <row r="109" spans="1:5" x14ac:dyDescent="0.2">
      <c r="A109" s="20" t="s">
        <v>678</v>
      </c>
      <c r="B109" s="21"/>
      <c r="C109" s="22">
        <v>0.36016134999999999</v>
      </c>
      <c r="D109" s="22">
        <v>0.33351120500000003</v>
      </c>
    </row>
    <row r="111" spans="1:5" x14ac:dyDescent="0.2">
      <c r="A111" s="1" t="s">
        <v>43</v>
      </c>
      <c r="D111" s="23">
        <v>3.1996470027860178</v>
      </c>
      <c r="E111" s="2" t="s">
        <v>671</v>
      </c>
    </row>
  </sheetData>
  <mergeCells count="3">
    <mergeCell ref="A1:F1"/>
    <mergeCell ref="C102:D102"/>
    <mergeCell ref="A103:B10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2373-5951-44A7-97F7-1184E39D1898}">
  <dimension ref="A1:I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2.28515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44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</v>
      </c>
      <c r="B8" s="9" t="s">
        <v>867</v>
      </c>
      <c r="C8" s="9" t="s">
        <v>9</v>
      </c>
      <c r="D8" s="9">
        <v>60</v>
      </c>
      <c r="E8" s="60">
        <v>888.68939999999998</v>
      </c>
      <c r="F8" s="10">
        <v>9.7929796452715596</v>
      </c>
    </row>
    <row r="9" spans="1:6" x14ac:dyDescent="0.2">
      <c r="A9" s="9" t="s">
        <v>10</v>
      </c>
      <c r="B9" s="9" t="s">
        <v>830</v>
      </c>
      <c r="C9" s="9" t="s">
        <v>11</v>
      </c>
      <c r="D9" s="9">
        <v>77</v>
      </c>
      <c r="E9" s="60">
        <v>807.83010000000002</v>
      </c>
      <c r="F9" s="10">
        <v>8.9019445108017408</v>
      </c>
    </row>
    <row r="10" spans="1:6" x14ac:dyDescent="0.2">
      <c r="A10" s="9" t="s">
        <v>12</v>
      </c>
      <c r="B10" s="9" t="s">
        <v>822</v>
      </c>
      <c r="C10" s="9" t="s">
        <v>9</v>
      </c>
      <c r="D10" s="9">
        <v>70</v>
      </c>
      <c r="E10" s="60">
        <v>681.66909999999996</v>
      </c>
      <c r="F10" s="10">
        <v>7.5117038878944502</v>
      </c>
    </row>
    <row r="11" spans="1:6" x14ac:dyDescent="0.2">
      <c r="A11" s="9" t="s">
        <v>13</v>
      </c>
      <c r="B11" s="9" t="s">
        <v>1189</v>
      </c>
      <c r="C11" s="9" t="s">
        <v>14</v>
      </c>
      <c r="D11" s="9">
        <v>65</v>
      </c>
      <c r="E11" s="60">
        <v>638.46379999999999</v>
      </c>
      <c r="F11" s="10">
        <v>7.0355998368414596</v>
      </c>
    </row>
    <row r="12" spans="1:6" x14ac:dyDescent="0.2">
      <c r="A12" s="9" t="s">
        <v>15</v>
      </c>
      <c r="B12" s="9" t="s">
        <v>992</v>
      </c>
      <c r="C12" s="9" t="s">
        <v>16</v>
      </c>
      <c r="D12" s="9">
        <v>60</v>
      </c>
      <c r="E12" s="60">
        <v>603.41340000000002</v>
      </c>
      <c r="F12" s="10">
        <v>6.6493593193348604</v>
      </c>
    </row>
    <row r="13" spans="1:6" x14ac:dyDescent="0.2">
      <c r="A13" s="9" t="s">
        <v>17</v>
      </c>
      <c r="B13" s="9" t="s">
        <v>911</v>
      </c>
      <c r="C13" s="9" t="s">
        <v>18</v>
      </c>
      <c r="D13" s="9">
        <v>60</v>
      </c>
      <c r="E13" s="60">
        <v>599.78099999999995</v>
      </c>
      <c r="F13" s="10">
        <v>6.6093318144906696</v>
      </c>
    </row>
    <row r="14" spans="1:6" x14ac:dyDescent="0.2">
      <c r="A14" s="9" t="s">
        <v>19</v>
      </c>
      <c r="B14" s="9" t="s">
        <v>1203</v>
      </c>
      <c r="C14" s="9" t="s">
        <v>9</v>
      </c>
      <c r="D14" s="9">
        <v>50</v>
      </c>
      <c r="E14" s="60">
        <v>512.07550000000003</v>
      </c>
      <c r="F14" s="10">
        <v>5.6428544644982397</v>
      </c>
    </row>
    <row r="15" spans="1:6" x14ac:dyDescent="0.2">
      <c r="A15" s="9" t="s">
        <v>20</v>
      </c>
      <c r="B15" s="9" t="s">
        <v>829</v>
      </c>
      <c r="C15" s="9" t="s">
        <v>9</v>
      </c>
      <c r="D15" s="9">
        <v>53</v>
      </c>
      <c r="E15" s="60">
        <v>511.06999000000002</v>
      </c>
      <c r="F15" s="10">
        <v>5.6317741714699698</v>
      </c>
    </row>
    <row r="16" spans="1:6" x14ac:dyDescent="0.2">
      <c r="A16" s="9" t="s">
        <v>21</v>
      </c>
      <c r="B16" s="9" t="s">
        <v>824</v>
      </c>
      <c r="C16" s="9" t="s">
        <v>22</v>
      </c>
      <c r="D16" s="9">
        <v>50</v>
      </c>
      <c r="E16" s="60">
        <v>509.34399999999999</v>
      </c>
      <c r="F16" s="10">
        <v>5.6127544949238697</v>
      </c>
    </row>
    <row r="17" spans="1:9" x14ac:dyDescent="0.2">
      <c r="A17" s="9" t="s">
        <v>23</v>
      </c>
      <c r="B17" s="9" t="s">
        <v>1204</v>
      </c>
      <c r="C17" s="9" t="s">
        <v>9</v>
      </c>
      <c r="D17" s="9">
        <v>50</v>
      </c>
      <c r="E17" s="60">
        <v>490.3175</v>
      </c>
      <c r="F17" s="10">
        <v>5.4030905479692199</v>
      </c>
    </row>
    <row r="18" spans="1:9" x14ac:dyDescent="0.2">
      <c r="A18" s="9" t="s">
        <v>24</v>
      </c>
      <c r="B18" s="9" t="s">
        <v>831</v>
      </c>
      <c r="C18" s="9" t="s">
        <v>9</v>
      </c>
      <c r="D18" s="9">
        <v>50</v>
      </c>
      <c r="E18" s="60">
        <v>482.83499999999998</v>
      </c>
      <c r="F18" s="10">
        <v>5.3206365767665202</v>
      </c>
    </row>
    <row r="19" spans="1:9" x14ac:dyDescent="0.2">
      <c r="A19" s="9" t="s">
        <v>25</v>
      </c>
      <c r="B19" s="9" t="s">
        <v>832</v>
      </c>
      <c r="C19" s="9" t="s">
        <v>22</v>
      </c>
      <c r="D19" s="9">
        <v>40</v>
      </c>
      <c r="E19" s="60">
        <v>402.41079999999999</v>
      </c>
      <c r="F19" s="10">
        <v>4.4343960594527703</v>
      </c>
    </row>
    <row r="20" spans="1:9" x14ac:dyDescent="0.2">
      <c r="A20" s="9" t="s">
        <v>26</v>
      </c>
      <c r="B20" s="9" t="s">
        <v>1077</v>
      </c>
      <c r="C20" s="9" t="s">
        <v>27</v>
      </c>
      <c r="D20" s="9">
        <v>35</v>
      </c>
      <c r="E20" s="60">
        <v>344.04160000000002</v>
      </c>
      <c r="F20" s="10">
        <v>3.7911922724932499</v>
      </c>
    </row>
    <row r="21" spans="1:9" x14ac:dyDescent="0.2">
      <c r="A21" s="9" t="s">
        <v>28</v>
      </c>
      <c r="B21" s="9" t="s">
        <v>990</v>
      </c>
      <c r="C21" s="9" t="s">
        <v>29</v>
      </c>
      <c r="D21" s="9">
        <v>35</v>
      </c>
      <c r="E21" s="60">
        <v>337.70940000000002</v>
      </c>
      <c r="F21" s="10">
        <v>3.7214141186075498</v>
      </c>
    </row>
    <row r="22" spans="1:9" x14ac:dyDescent="0.2">
      <c r="A22" s="9" t="s">
        <v>30</v>
      </c>
      <c r="B22" s="9" t="s">
        <v>1199</v>
      </c>
      <c r="C22" s="9" t="s">
        <v>31</v>
      </c>
      <c r="D22" s="9">
        <v>35</v>
      </c>
      <c r="E22" s="60">
        <v>336.93520000000001</v>
      </c>
      <c r="F22" s="10">
        <v>3.7128827635116401</v>
      </c>
    </row>
    <row r="23" spans="1:9" x14ac:dyDescent="0.2">
      <c r="A23" s="9" t="s">
        <v>32</v>
      </c>
      <c r="B23" s="9" t="s">
        <v>1201</v>
      </c>
      <c r="C23" s="9" t="s">
        <v>9</v>
      </c>
      <c r="D23" s="9">
        <v>30</v>
      </c>
      <c r="E23" s="60">
        <v>301.7928</v>
      </c>
      <c r="F23" s="10">
        <v>3.3256284450894902</v>
      </c>
    </row>
    <row r="24" spans="1:9" x14ac:dyDescent="0.2">
      <c r="A24" s="9" t="s">
        <v>33</v>
      </c>
      <c r="B24" s="9" t="s">
        <v>853</v>
      </c>
      <c r="C24" s="9" t="s">
        <v>9</v>
      </c>
      <c r="D24" s="9">
        <v>1</v>
      </c>
      <c r="E24" s="60">
        <v>9.9946099999999998</v>
      </c>
      <c r="F24" s="10">
        <v>0.110136356180717</v>
      </c>
    </row>
    <row r="25" spans="1:9" x14ac:dyDescent="0.2">
      <c r="A25" s="8" t="s">
        <v>34</v>
      </c>
      <c r="B25" s="9"/>
      <c r="C25" s="9"/>
      <c r="D25" s="9"/>
      <c r="E25" s="61">
        <f>SUM(E8:E24)</f>
        <v>8458.3731999999982</v>
      </c>
      <c r="F25" s="11">
        <f>SUM(F8:F24)</f>
        <v>93.20767928559799</v>
      </c>
      <c r="H25" s="50"/>
      <c r="I25" s="51"/>
    </row>
    <row r="26" spans="1:9" x14ac:dyDescent="0.2">
      <c r="A26" s="9"/>
      <c r="B26" s="9"/>
      <c r="C26" s="9"/>
      <c r="D26" s="9"/>
      <c r="E26" s="60"/>
      <c r="F26" s="10"/>
    </row>
    <row r="27" spans="1:9" x14ac:dyDescent="0.2">
      <c r="A27" s="8" t="s">
        <v>34</v>
      </c>
      <c r="B27" s="9"/>
      <c r="C27" s="9"/>
      <c r="D27" s="9"/>
      <c r="E27" s="61">
        <f>E25</f>
        <v>8458.3731999999982</v>
      </c>
      <c r="F27" s="11">
        <f>F25</f>
        <v>93.20767928559799</v>
      </c>
    </row>
    <row r="28" spans="1:9" x14ac:dyDescent="0.2">
      <c r="A28" s="9"/>
      <c r="B28" s="9"/>
      <c r="C28" s="9"/>
      <c r="D28" s="9"/>
      <c r="E28" s="60"/>
      <c r="F28" s="10"/>
    </row>
    <row r="29" spans="1:9" x14ac:dyDescent="0.2">
      <c r="A29" s="8" t="s">
        <v>35</v>
      </c>
      <c r="B29" s="9"/>
      <c r="C29" s="9"/>
      <c r="D29" s="9"/>
      <c r="E29" s="61">
        <v>616.39000350000003</v>
      </c>
      <c r="F29" s="11">
        <v>6.79</v>
      </c>
      <c r="H29" s="2"/>
      <c r="I29" s="49"/>
    </row>
    <row r="30" spans="1:9" x14ac:dyDescent="0.2">
      <c r="A30" s="9"/>
      <c r="B30" s="9"/>
      <c r="C30" s="9"/>
      <c r="D30" s="9"/>
      <c r="E30" s="60"/>
      <c r="F30" s="10"/>
    </row>
    <row r="31" spans="1:9" x14ac:dyDescent="0.2">
      <c r="A31" s="12" t="s">
        <v>36</v>
      </c>
      <c r="B31" s="6"/>
      <c r="C31" s="6"/>
      <c r="D31" s="6"/>
      <c r="E31" s="66">
        <f>E27+E29</f>
        <v>9074.7632034999988</v>
      </c>
      <c r="F31" s="13">
        <f>F27+F29</f>
        <v>99.997679285597997</v>
      </c>
      <c r="H31" s="52"/>
      <c r="I31" s="53"/>
    </row>
    <row r="32" spans="1:9" x14ac:dyDescent="0.2">
      <c r="A32" s="1" t="s">
        <v>245</v>
      </c>
    </row>
    <row r="33" spans="1:4" x14ac:dyDescent="0.2">
      <c r="A33" s="1"/>
    </row>
    <row r="34" spans="1:4" x14ac:dyDescent="0.2">
      <c r="A34" s="1"/>
    </row>
    <row r="35" spans="1:4" x14ac:dyDescent="0.2">
      <c r="A35" s="1" t="s">
        <v>37</v>
      </c>
    </row>
    <row r="36" spans="1:4" x14ac:dyDescent="0.2">
      <c r="A36" s="1" t="s">
        <v>38</v>
      </c>
    </row>
    <row r="37" spans="1:4" x14ac:dyDescent="0.2">
      <c r="A37" s="1" t="s">
        <v>39</v>
      </c>
    </row>
    <row r="38" spans="1:4" x14ac:dyDescent="0.2">
      <c r="A38" s="3" t="s">
        <v>661</v>
      </c>
      <c r="D38" s="14">
        <v>13.680999999999999</v>
      </c>
    </row>
    <row r="39" spans="1:4" x14ac:dyDescent="0.2">
      <c r="A39" s="3" t="s">
        <v>662</v>
      </c>
      <c r="D39" s="14">
        <v>10.2035</v>
      </c>
    </row>
    <row r="40" spans="1:4" x14ac:dyDescent="0.2">
      <c r="A40" s="3" t="s">
        <v>663</v>
      </c>
      <c r="D40" s="14">
        <v>13.960599999999999</v>
      </c>
    </row>
    <row r="41" spans="1:4" x14ac:dyDescent="0.2">
      <c r="A41" s="3" t="s">
        <v>664</v>
      </c>
      <c r="D41" s="14">
        <v>10.4345</v>
      </c>
    </row>
    <row r="43" spans="1:4" x14ac:dyDescent="0.2">
      <c r="A43" s="1" t="s">
        <v>40</v>
      </c>
    </row>
    <row r="44" spans="1:4" x14ac:dyDescent="0.2">
      <c r="A44" s="3" t="s">
        <v>661</v>
      </c>
      <c r="D44" s="14">
        <v>14.3751</v>
      </c>
    </row>
    <row r="45" spans="1:4" x14ac:dyDescent="0.2">
      <c r="A45" s="3" t="s">
        <v>662</v>
      </c>
      <c r="D45" s="14">
        <v>10.312900000000001</v>
      </c>
    </row>
    <row r="46" spans="1:4" x14ac:dyDescent="0.2">
      <c r="A46" s="3" t="s">
        <v>663</v>
      </c>
      <c r="D46" s="14">
        <v>14.697100000000001</v>
      </c>
    </row>
    <row r="47" spans="1:4" x14ac:dyDescent="0.2">
      <c r="A47" s="3" t="s">
        <v>664</v>
      </c>
      <c r="D47" s="14">
        <v>10.575100000000001</v>
      </c>
    </row>
    <row r="49" spans="1:5" x14ac:dyDescent="0.2">
      <c r="A49" s="1" t="s">
        <v>41</v>
      </c>
      <c r="D49" s="15"/>
    </row>
    <row r="50" spans="1:5" x14ac:dyDescent="0.2">
      <c r="A50" s="17" t="s">
        <v>665</v>
      </c>
      <c r="B50" s="18"/>
      <c r="C50" s="114" t="s">
        <v>666</v>
      </c>
      <c r="D50" s="114"/>
    </row>
    <row r="51" spans="1:5" x14ac:dyDescent="0.2">
      <c r="A51" s="115"/>
      <c r="B51" s="115"/>
      <c r="C51" s="19" t="s">
        <v>667</v>
      </c>
      <c r="D51" s="19" t="s">
        <v>668</v>
      </c>
    </row>
    <row r="52" spans="1:5" x14ac:dyDescent="0.2">
      <c r="A52" s="20" t="s">
        <v>669</v>
      </c>
      <c r="B52" s="21"/>
      <c r="C52" s="22">
        <v>0.28812908000000004</v>
      </c>
      <c r="D52" s="22">
        <v>0.26680896400000004</v>
      </c>
    </row>
    <row r="53" spans="1:5" x14ac:dyDescent="0.2">
      <c r="A53" s="20" t="s">
        <v>670</v>
      </c>
      <c r="B53" s="21"/>
      <c r="C53" s="22">
        <v>0.28812908000000004</v>
      </c>
      <c r="D53" s="22">
        <v>0.26680896400000004</v>
      </c>
    </row>
    <row r="55" spans="1:5" x14ac:dyDescent="0.2">
      <c r="A55" s="1" t="s">
        <v>43</v>
      </c>
      <c r="D55" s="23">
        <v>2.8534265999690964</v>
      </c>
      <c r="E55" s="2" t="s">
        <v>671</v>
      </c>
    </row>
  </sheetData>
  <mergeCells count="3">
    <mergeCell ref="A1:F1"/>
    <mergeCell ref="C50:D50"/>
    <mergeCell ref="A51:B5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3630-3C45-4F7E-B511-257AC3562E31}">
  <dimension ref="A1:G103"/>
  <sheetViews>
    <sheetView showGridLines="0" workbookViewId="0">
      <selection sqref="A1:G1"/>
    </sheetView>
  </sheetViews>
  <sheetFormatPr defaultRowHeight="11.25" x14ac:dyDescent="0.2"/>
  <cols>
    <col min="1" max="1" width="59.140625" style="2" bestFit="1" customWidth="1"/>
    <col min="2" max="2" width="42.85546875" style="2" bestFit="1" customWidth="1"/>
    <col min="3" max="3" width="32.7109375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7" width="13.5703125" style="40" bestFit="1" customWidth="1"/>
    <col min="8" max="16384" width="9.140625" style="3"/>
  </cols>
  <sheetData>
    <row r="1" spans="1:7" x14ac:dyDescent="0.2">
      <c r="A1" s="120" t="s">
        <v>722</v>
      </c>
      <c r="B1" s="120"/>
      <c r="C1" s="120"/>
      <c r="D1" s="120"/>
      <c r="E1" s="120"/>
      <c r="F1" s="120"/>
      <c r="G1" s="120"/>
    </row>
    <row r="3" spans="1:7" s="1" customFormat="1" ht="33.75" customHeigh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  <c r="G3" s="121" t="s">
        <v>1208</v>
      </c>
    </row>
    <row r="4" spans="1:7" x14ac:dyDescent="0.2">
      <c r="A4" s="7"/>
      <c r="B4" s="7"/>
      <c r="C4" s="7"/>
      <c r="D4" s="7"/>
      <c r="E4" s="7"/>
      <c r="F4" s="7"/>
      <c r="G4" s="122"/>
    </row>
    <row r="5" spans="1:7" x14ac:dyDescent="0.2">
      <c r="A5" s="11" t="s">
        <v>249</v>
      </c>
      <c r="B5" s="10"/>
      <c r="C5" s="10"/>
      <c r="D5" s="10"/>
      <c r="E5" s="10"/>
      <c r="F5" s="10"/>
      <c r="G5" s="60"/>
    </row>
    <row r="6" spans="1:7" x14ac:dyDescent="0.2">
      <c r="A6" s="11" t="s">
        <v>7</v>
      </c>
      <c r="B6" s="10"/>
      <c r="C6" s="10"/>
      <c r="D6" s="10"/>
      <c r="E6" s="10"/>
      <c r="F6" s="10"/>
      <c r="G6" s="60"/>
    </row>
    <row r="7" spans="1:7" x14ac:dyDescent="0.2">
      <c r="A7" s="11"/>
      <c r="B7" s="10"/>
      <c r="C7" s="10"/>
      <c r="D7" s="10"/>
      <c r="E7" s="10"/>
      <c r="F7" s="10"/>
      <c r="G7" s="60"/>
    </row>
    <row r="8" spans="1:7" x14ac:dyDescent="0.2">
      <c r="A8" s="10" t="s">
        <v>724</v>
      </c>
      <c r="B8" s="10" t="s">
        <v>725</v>
      </c>
      <c r="C8" s="10" t="s">
        <v>294</v>
      </c>
      <c r="D8" s="68">
        <v>137000</v>
      </c>
      <c r="E8" s="60">
        <v>1536.1125</v>
      </c>
      <c r="F8" s="10">
        <v>5.8181157408959345</v>
      </c>
      <c r="G8" s="60">
        <v>-5.8559951120518239</v>
      </c>
    </row>
    <row r="9" spans="1:7" x14ac:dyDescent="0.2">
      <c r="A9" s="10" t="s">
        <v>253</v>
      </c>
      <c r="B9" s="10" t="s">
        <v>254</v>
      </c>
      <c r="C9" s="10" t="s">
        <v>252</v>
      </c>
      <c r="D9" s="68">
        <v>208200</v>
      </c>
      <c r="E9" s="60">
        <v>1290.6318000000001</v>
      </c>
      <c r="F9" s="10">
        <v>4.8883432634529402</v>
      </c>
      <c r="G9" s="60">
        <v>-2.0141318768042891</v>
      </c>
    </row>
    <row r="10" spans="1:7" x14ac:dyDescent="0.2">
      <c r="A10" s="10" t="s">
        <v>726</v>
      </c>
      <c r="B10" s="10" t="s">
        <v>727</v>
      </c>
      <c r="C10" s="10" t="s">
        <v>252</v>
      </c>
      <c r="D10" s="68">
        <v>542500</v>
      </c>
      <c r="E10" s="60">
        <v>986.26499999999999</v>
      </c>
      <c r="F10" s="10">
        <v>3.7355362456816992</v>
      </c>
      <c r="G10" s="60">
        <v>-3.7571111249884415</v>
      </c>
    </row>
    <row r="11" spans="1:7" x14ac:dyDescent="0.2">
      <c r="A11" s="10" t="s">
        <v>250</v>
      </c>
      <c r="B11" s="10" t="s">
        <v>251</v>
      </c>
      <c r="C11" s="10" t="s">
        <v>252</v>
      </c>
      <c r="D11" s="68">
        <v>35799</v>
      </c>
      <c r="E11" s="60">
        <v>759.54738299999997</v>
      </c>
      <c r="F11" s="10">
        <v>2.8768300401100917</v>
      </c>
      <c r="G11" s="60"/>
    </row>
    <row r="12" spans="1:7" x14ac:dyDescent="0.2">
      <c r="A12" s="10" t="s">
        <v>728</v>
      </c>
      <c r="B12" s="10" t="s">
        <v>729</v>
      </c>
      <c r="C12" s="10" t="s">
        <v>268</v>
      </c>
      <c r="D12" s="68">
        <v>1488000</v>
      </c>
      <c r="E12" s="60">
        <v>561.72</v>
      </c>
      <c r="F12" s="10">
        <v>2.127547281840402</v>
      </c>
      <c r="G12" s="60">
        <v>-2.1416369989386834</v>
      </c>
    </row>
    <row r="13" spans="1:7" x14ac:dyDescent="0.2">
      <c r="A13" s="10" t="s">
        <v>370</v>
      </c>
      <c r="B13" s="10" t="s">
        <v>371</v>
      </c>
      <c r="C13" s="10" t="s">
        <v>372</v>
      </c>
      <c r="D13" s="68">
        <v>58500</v>
      </c>
      <c r="E13" s="60">
        <v>544.63499999999999</v>
      </c>
      <c r="F13" s="10">
        <v>2.0628368472640233</v>
      </c>
      <c r="G13" s="60">
        <v>-2.0711458034157317</v>
      </c>
    </row>
    <row r="14" spans="1:7" x14ac:dyDescent="0.2">
      <c r="A14" s="10" t="s">
        <v>258</v>
      </c>
      <c r="B14" s="10" t="s">
        <v>259</v>
      </c>
      <c r="C14" s="10" t="s">
        <v>252</v>
      </c>
      <c r="D14" s="68">
        <v>42087</v>
      </c>
      <c r="E14" s="60">
        <v>528.82315500000004</v>
      </c>
      <c r="F14" s="10">
        <v>2.0029485615511566</v>
      </c>
      <c r="G14" s="60"/>
    </row>
    <row r="15" spans="1:7" x14ac:dyDescent="0.2">
      <c r="A15" s="10" t="s">
        <v>298</v>
      </c>
      <c r="B15" s="10" t="s">
        <v>299</v>
      </c>
      <c r="C15" s="10" t="s">
        <v>280</v>
      </c>
      <c r="D15" s="68">
        <v>148800</v>
      </c>
      <c r="E15" s="60">
        <v>518.49360000000001</v>
      </c>
      <c r="F15" s="10">
        <v>1.9638247691583792</v>
      </c>
      <c r="G15" s="60">
        <v>-1.9717150107334165</v>
      </c>
    </row>
    <row r="16" spans="1:7" x14ac:dyDescent="0.2">
      <c r="A16" s="10" t="s">
        <v>730</v>
      </c>
      <c r="B16" s="10" t="s">
        <v>731</v>
      </c>
      <c r="C16" s="10" t="s">
        <v>262</v>
      </c>
      <c r="D16" s="68">
        <v>488000</v>
      </c>
      <c r="E16" s="60">
        <v>500.2</v>
      </c>
      <c r="F16" s="10">
        <v>1.894536691548403</v>
      </c>
      <c r="G16" s="60">
        <v>-1.9028541697064207</v>
      </c>
    </row>
    <row r="17" spans="1:7" x14ac:dyDescent="0.2">
      <c r="A17" s="10" t="s">
        <v>732</v>
      </c>
      <c r="B17" s="10" t="s">
        <v>733</v>
      </c>
      <c r="C17" s="10" t="s">
        <v>257</v>
      </c>
      <c r="D17" s="68">
        <v>139500</v>
      </c>
      <c r="E17" s="60">
        <v>464.39550000000003</v>
      </c>
      <c r="F17" s="10">
        <v>1.7589250582566305</v>
      </c>
      <c r="G17" s="60">
        <v>-1.7613026980169655</v>
      </c>
    </row>
    <row r="18" spans="1:7" x14ac:dyDescent="0.2">
      <c r="A18" s="10" t="s">
        <v>373</v>
      </c>
      <c r="B18" s="10" t="s">
        <v>374</v>
      </c>
      <c r="C18" s="10" t="s">
        <v>283</v>
      </c>
      <c r="D18" s="68">
        <v>86040</v>
      </c>
      <c r="E18" s="60">
        <v>452.74248</v>
      </c>
      <c r="F18" s="10">
        <v>1.7147885649392625</v>
      </c>
      <c r="G18" s="60"/>
    </row>
    <row r="19" spans="1:7" x14ac:dyDescent="0.2">
      <c r="A19" s="10" t="s">
        <v>734</v>
      </c>
      <c r="B19" s="10" t="s">
        <v>735</v>
      </c>
      <c r="C19" s="10" t="s">
        <v>367</v>
      </c>
      <c r="D19" s="68">
        <v>15750</v>
      </c>
      <c r="E19" s="60">
        <v>416.61112500000002</v>
      </c>
      <c r="F19" s="10">
        <v>1.5779389492598126</v>
      </c>
      <c r="G19" s="60">
        <v>-1.5819357702189421</v>
      </c>
    </row>
    <row r="20" spans="1:7" x14ac:dyDescent="0.2">
      <c r="A20" s="10" t="s">
        <v>736</v>
      </c>
      <c r="B20" s="10" t="s">
        <v>737</v>
      </c>
      <c r="C20" s="10" t="s">
        <v>252</v>
      </c>
      <c r="D20" s="68">
        <v>511000</v>
      </c>
      <c r="E20" s="60">
        <v>399.09100000000001</v>
      </c>
      <c r="F20" s="10">
        <v>1.5115804533521466</v>
      </c>
      <c r="G20" s="60">
        <v>-1.5222253861222323</v>
      </c>
    </row>
    <row r="21" spans="1:7" x14ac:dyDescent="0.2">
      <c r="A21" s="10" t="s">
        <v>255</v>
      </c>
      <c r="B21" s="10" t="s">
        <v>256</v>
      </c>
      <c r="C21" s="10" t="s">
        <v>257</v>
      </c>
      <c r="D21" s="68">
        <v>52195</v>
      </c>
      <c r="E21" s="60">
        <v>343.93895250000003</v>
      </c>
      <c r="F21" s="10">
        <v>1.3026888547860325</v>
      </c>
      <c r="G21" s="60"/>
    </row>
    <row r="22" spans="1:7" x14ac:dyDescent="0.2">
      <c r="A22" s="10" t="s">
        <v>311</v>
      </c>
      <c r="B22" s="10" t="s">
        <v>312</v>
      </c>
      <c r="C22" s="10" t="s">
        <v>252</v>
      </c>
      <c r="D22" s="68">
        <v>95061</v>
      </c>
      <c r="E22" s="60">
        <v>342.36219149999999</v>
      </c>
      <c r="F22" s="10">
        <v>1.2967167804791502</v>
      </c>
      <c r="G22" s="60"/>
    </row>
    <row r="23" spans="1:7" x14ac:dyDescent="0.2">
      <c r="A23" s="10" t="s">
        <v>289</v>
      </c>
      <c r="B23" s="10" t="s">
        <v>290</v>
      </c>
      <c r="C23" s="10" t="s">
        <v>291</v>
      </c>
      <c r="D23" s="68">
        <v>150335</v>
      </c>
      <c r="E23" s="60">
        <v>340.05777</v>
      </c>
      <c r="F23" s="10">
        <v>1.2879886495624306</v>
      </c>
      <c r="G23" s="60"/>
    </row>
    <row r="24" spans="1:7" x14ac:dyDescent="0.2">
      <c r="A24" s="10" t="s">
        <v>304</v>
      </c>
      <c r="B24" s="10" t="s">
        <v>305</v>
      </c>
      <c r="C24" s="10" t="s">
        <v>265</v>
      </c>
      <c r="D24" s="68">
        <v>25287</v>
      </c>
      <c r="E24" s="60">
        <v>339.74348850000001</v>
      </c>
      <c r="F24" s="10">
        <v>1.2867982900397901</v>
      </c>
      <c r="G24" s="60"/>
    </row>
    <row r="25" spans="1:7" x14ac:dyDescent="0.2">
      <c r="A25" s="10" t="s">
        <v>260</v>
      </c>
      <c r="B25" s="10" t="s">
        <v>261</v>
      </c>
      <c r="C25" s="10" t="s">
        <v>262</v>
      </c>
      <c r="D25" s="68">
        <v>40438</v>
      </c>
      <c r="E25" s="60">
        <v>325.06086299999998</v>
      </c>
      <c r="F25" s="10">
        <v>1.2311869890841438</v>
      </c>
      <c r="G25" s="60"/>
    </row>
    <row r="26" spans="1:7" x14ac:dyDescent="0.2">
      <c r="A26" s="10" t="s">
        <v>272</v>
      </c>
      <c r="B26" s="10" t="s">
        <v>273</v>
      </c>
      <c r="C26" s="10" t="s">
        <v>274</v>
      </c>
      <c r="D26" s="68">
        <v>38712</v>
      </c>
      <c r="E26" s="60">
        <v>319.60627199999999</v>
      </c>
      <c r="F26" s="10">
        <v>1.2105274073430607</v>
      </c>
      <c r="G26" s="60"/>
    </row>
    <row r="27" spans="1:7" x14ac:dyDescent="0.2">
      <c r="A27" s="10" t="s">
        <v>738</v>
      </c>
      <c r="B27" s="10" t="s">
        <v>739</v>
      </c>
      <c r="C27" s="10" t="s">
        <v>265</v>
      </c>
      <c r="D27" s="68">
        <v>16800</v>
      </c>
      <c r="E27" s="60">
        <v>305.70119999999997</v>
      </c>
      <c r="F27" s="10">
        <v>1.1578611356464947</v>
      </c>
      <c r="G27" s="60">
        <v>-1.1651150674170936</v>
      </c>
    </row>
    <row r="28" spans="1:7" x14ac:dyDescent="0.2">
      <c r="A28" s="10" t="s">
        <v>740</v>
      </c>
      <c r="B28" s="10" t="s">
        <v>741</v>
      </c>
      <c r="C28" s="10" t="s">
        <v>262</v>
      </c>
      <c r="D28" s="68">
        <v>4050</v>
      </c>
      <c r="E28" s="60">
        <v>302.35275000000001</v>
      </c>
      <c r="F28" s="10">
        <v>1.1451786858567803</v>
      </c>
      <c r="G28" s="60">
        <v>-1.1528024727012089</v>
      </c>
    </row>
    <row r="29" spans="1:7" x14ac:dyDescent="0.2">
      <c r="A29" s="10" t="s">
        <v>742</v>
      </c>
      <c r="B29" s="10" t="s">
        <v>743</v>
      </c>
      <c r="C29" s="10" t="s">
        <v>280</v>
      </c>
      <c r="D29" s="68">
        <v>40000</v>
      </c>
      <c r="E29" s="60">
        <v>293.18</v>
      </c>
      <c r="F29" s="10">
        <v>1.1104363599123568</v>
      </c>
      <c r="G29" s="60">
        <v>-1.1147541764424751</v>
      </c>
    </row>
    <row r="30" spans="1:7" x14ac:dyDescent="0.2">
      <c r="A30" s="10" t="s">
        <v>275</v>
      </c>
      <c r="B30" s="10" t="s">
        <v>276</v>
      </c>
      <c r="C30" s="10" t="s">
        <v>277</v>
      </c>
      <c r="D30" s="68">
        <v>145523</v>
      </c>
      <c r="E30" s="60">
        <v>289.08143949999999</v>
      </c>
      <c r="F30" s="10">
        <v>1.0949128228276288</v>
      </c>
      <c r="G30" s="60"/>
    </row>
    <row r="31" spans="1:7" x14ac:dyDescent="0.2">
      <c r="A31" s="10" t="s">
        <v>313</v>
      </c>
      <c r="B31" s="10" t="s">
        <v>314</v>
      </c>
      <c r="C31" s="10" t="s">
        <v>252</v>
      </c>
      <c r="D31" s="68">
        <v>97218</v>
      </c>
      <c r="E31" s="60">
        <v>287.66806200000002</v>
      </c>
      <c r="F31" s="10">
        <v>1.0895595730620171</v>
      </c>
      <c r="G31" s="60"/>
    </row>
    <row r="32" spans="1:7" x14ac:dyDescent="0.2">
      <c r="A32" s="10" t="s">
        <v>357</v>
      </c>
      <c r="B32" s="10" t="s">
        <v>358</v>
      </c>
      <c r="C32" s="10" t="s">
        <v>294</v>
      </c>
      <c r="D32" s="68">
        <v>110000</v>
      </c>
      <c r="E32" s="60">
        <v>278.57499999999999</v>
      </c>
      <c r="F32" s="10">
        <v>1.0551190700681656</v>
      </c>
      <c r="G32" s="60"/>
    </row>
    <row r="33" spans="1:7" x14ac:dyDescent="0.2">
      <c r="A33" s="10" t="s">
        <v>346</v>
      </c>
      <c r="B33" s="10" t="s">
        <v>347</v>
      </c>
      <c r="C33" s="10" t="s">
        <v>271</v>
      </c>
      <c r="D33" s="68">
        <v>123156</v>
      </c>
      <c r="E33" s="60">
        <v>276.05417399999999</v>
      </c>
      <c r="F33" s="10">
        <v>1.045571294478383</v>
      </c>
      <c r="G33" s="60"/>
    </row>
    <row r="34" spans="1:7" x14ac:dyDescent="0.2">
      <c r="A34" s="10" t="s">
        <v>302</v>
      </c>
      <c r="B34" s="10" t="s">
        <v>303</v>
      </c>
      <c r="C34" s="10" t="s">
        <v>265</v>
      </c>
      <c r="D34" s="68">
        <v>18456</v>
      </c>
      <c r="E34" s="60">
        <v>254.13911999999999</v>
      </c>
      <c r="F34" s="10">
        <v>0.96256674849624668</v>
      </c>
      <c r="G34" s="60"/>
    </row>
    <row r="35" spans="1:7" x14ac:dyDescent="0.2">
      <c r="A35" s="10" t="s">
        <v>377</v>
      </c>
      <c r="B35" s="10" t="s">
        <v>378</v>
      </c>
      <c r="C35" s="10" t="s">
        <v>252</v>
      </c>
      <c r="D35" s="68">
        <v>100633</v>
      </c>
      <c r="E35" s="60">
        <v>245.09167149999999</v>
      </c>
      <c r="F35" s="10">
        <v>0.9282990092956378</v>
      </c>
      <c r="G35" s="60"/>
    </row>
    <row r="36" spans="1:7" x14ac:dyDescent="0.2">
      <c r="A36" s="10" t="s">
        <v>266</v>
      </c>
      <c r="B36" s="10" t="s">
        <v>267</v>
      </c>
      <c r="C36" s="10" t="s">
        <v>268</v>
      </c>
      <c r="D36" s="68">
        <v>75999</v>
      </c>
      <c r="E36" s="60">
        <v>237.49687499999999</v>
      </c>
      <c r="F36" s="10">
        <v>0.8995332743214407</v>
      </c>
      <c r="G36" s="60">
        <v>-0.10123480672906561</v>
      </c>
    </row>
    <row r="37" spans="1:7" x14ac:dyDescent="0.2">
      <c r="A37" s="10" t="s">
        <v>269</v>
      </c>
      <c r="B37" s="10" t="s">
        <v>270</v>
      </c>
      <c r="C37" s="10" t="s">
        <v>271</v>
      </c>
      <c r="D37" s="68">
        <v>132933</v>
      </c>
      <c r="E37" s="60">
        <v>233.76268049999999</v>
      </c>
      <c r="F37" s="10">
        <v>0.88538979472602242</v>
      </c>
      <c r="G37" s="60"/>
    </row>
    <row r="38" spans="1:7" x14ac:dyDescent="0.2">
      <c r="A38" s="10" t="s">
        <v>352</v>
      </c>
      <c r="B38" s="10" t="s">
        <v>353</v>
      </c>
      <c r="C38" s="10" t="s">
        <v>277</v>
      </c>
      <c r="D38" s="68">
        <v>152948</v>
      </c>
      <c r="E38" s="60">
        <v>227.96899400000001</v>
      </c>
      <c r="F38" s="10">
        <v>0.86344586898915998</v>
      </c>
      <c r="G38" s="60"/>
    </row>
    <row r="39" spans="1:7" x14ac:dyDescent="0.2">
      <c r="A39" s="10" t="s">
        <v>350</v>
      </c>
      <c r="B39" s="10" t="s">
        <v>351</v>
      </c>
      <c r="C39" s="10" t="s">
        <v>257</v>
      </c>
      <c r="D39" s="68">
        <v>30288</v>
      </c>
      <c r="E39" s="60">
        <v>219.027672</v>
      </c>
      <c r="F39" s="10">
        <v>0.82958009010081735</v>
      </c>
      <c r="G39" s="60"/>
    </row>
    <row r="40" spans="1:7" x14ac:dyDescent="0.2">
      <c r="A40" s="10" t="s">
        <v>379</v>
      </c>
      <c r="B40" s="10" t="s">
        <v>380</v>
      </c>
      <c r="C40" s="10" t="s">
        <v>283</v>
      </c>
      <c r="D40" s="68">
        <v>92685</v>
      </c>
      <c r="E40" s="60">
        <v>218.6902575</v>
      </c>
      <c r="F40" s="10">
        <v>0.82830211299064049</v>
      </c>
      <c r="G40" s="60"/>
    </row>
    <row r="41" spans="1:7" x14ac:dyDescent="0.2">
      <c r="A41" s="10" t="s">
        <v>744</v>
      </c>
      <c r="B41" s="10" t="s">
        <v>745</v>
      </c>
      <c r="C41" s="10" t="s">
        <v>265</v>
      </c>
      <c r="D41" s="68">
        <v>76800</v>
      </c>
      <c r="E41" s="60">
        <v>216.30719999999999</v>
      </c>
      <c r="F41" s="10">
        <v>0.81927614363474355</v>
      </c>
      <c r="G41" s="60">
        <v>-0.82509383327532426</v>
      </c>
    </row>
    <row r="42" spans="1:7" x14ac:dyDescent="0.2">
      <c r="A42" s="10" t="s">
        <v>348</v>
      </c>
      <c r="B42" s="10" t="s">
        <v>349</v>
      </c>
      <c r="C42" s="10" t="s">
        <v>265</v>
      </c>
      <c r="D42" s="68">
        <v>1902</v>
      </c>
      <c r="E42" s="60">
        <v>210.83384699999999</v>
      </c>
      <c r="F42" s="10">
        <v>0.79854549972371502</v>
      </c>
      <c r="G42" s="60"/>
    </row>
    <row r="43" spans="1:7" x14ac:dyDescent="0.2">
      <c r="A43" s="10" t="s">
        <v>278</v>
      </c>
      <c r="B43" s="10" t="s">
        <v>279</v>
      </c>
      <c r="C43" s="10" t="s">
        <v>280</v>
      </c>
      <c r="D43" s="68">
        <v>7942</v>
      </c>
      <c r="E43" s="60">
        <v>207.80242999999999</v>
      </c>
      <c r="F43" s="10">
        <v>0.78706383092346788</v>
      </c>
      <c r="G43" s="60"/>
    </row>
    <row r="44" spans="1:7" x14ac:dyDescent="0.2">
      <c r="A44" s="10" t="s">
        <v>365</v>
      </c>
      <c r="B44" s="10" t="s">
        <v>366</v>
      </c>
      <c r="C44" s="10" t="s">
        <v>367</v>
      </c>
      <c r="D44" s="68">
        <v>21957</v>
      </c>
      <c r="E44" s="60">
        <v>202.76191650000001</v>
      </c>
      <c r="F44" s="10">
        <v>0.76797259187909561</v>
      </c>
      <c r="G44" s="60"/>
    </row>
    <row r="45" spans="1:7" x14ac:dyDescent="0.2">
      <c r="A45" s="10" t="s">
        <v>354</v>
      </c>
      <c r="B45" s="10" t="s">
        <v>355</v>
      </c>
      <c r="C45" s="10" t="s">
        <v>356</v>
      </c>
      <c r="D45" s="68">
        <v>38144</v>
      </c>
      <c r="E45" s="60">
        <v>198.749312</v>
      </c>
      <c r="F45" s="10">
        <v>0.75277461816073843</v>
      </c>
      <c r="G45" s="60"/>
    </row>
    <row r="46" spans="1:7" x14ac:dyDescent="0.2">
      <c r="A46" s="10" t="s">
        <v>368</v>
      </c>
      <c r="B46" s="10" t="s">
        <v>369</v>
      </c>
      <c r="C46" s="10" t="s">
        <v>262</v>
      </c>
      <c r="D46" s="68">
        <v>7091</v>
      </c>
      <c r="E46" s="60">
        <v>192.88583650000001</v>
      </c>
      <c r="F46" s="10">
        <v>0.73056636251350704</v>
      </c>
      <c r="G46" s="60"/>
    </row>
    <row r="47" spans="1:7" x14ac:dyDescent="0.2">
      <c r="A47" s="10" t="s">
        <v>359</v>
      </c>
      <c r="B47" s="10" t="s">
        <v>360</v>
      </c>
      <c r="C47" s="10" t="s">
        <v>361</v>
      </c>
      <c r="D47" s="68">
        <v>122059</v>
      </c>
      <c r="E47" s="60">
        <v>180.28114299999999</v>
      </c>
      <c r="F47" s="10">
        <v>0.68282535027545888</v>
      </c>
      <c r="G47" s="60"/>
    </row>
    <row r="48" spans="1:7" x14ac:dyDescent="0.2">
      <c r="A48" s="10" t="s">
        <v>344</v>
      </c>
      <c r="B48" s="10" t="s">
        <v>345</v>
      </c>
      <c r="C48" s="10" t="s">
        <v>294</v>
      </c>
      <c r="D48" s="68">
        <v>125203</v>
      </c>
      <c r="E48" s="60">
        <v>171.5907115</v>
      </c>
      <c r="F48" s="10">
        <v>0.64990983379777401</v>
      </c>
      <c r="G48" s="60"/>
    </row>
    <row r="49" spans="1:7" x14ac:dyDescent="0.2">
      <c r="A49" s="10" t="s">
        <v>746</v>
      </c>
      <c r="B49" s="10" t="s">
        <v>747</v>
      </c>
      <c r="C49" s="10" t="s">
        <v>277</v>
      </c>
      <c r="D49" s="68">
        <v>217938</v>
      </c>
      <c r="E49" s="60">
        <v>167.376384</v>
      </c>
      <c r="F49" s="10">
        <v>0.63394782244441239</v>
      </c>
      <c r="G49" s="60"/>
    </row>
    <row r="50" spans="1:7" x14ac:dyDescent="0.2">
      <c r="A50" s="10" t="s">
        <v>375</v>
      </c>
      <c r="B50" s="10" t="s">
        <v>376</v>
      </c>
      <c r="C50" s="10" t="s">
        <v>297</v>
      </c>
      <c r="D50" s="68">
        <v>64953</v>
      </c>
      <c r="E50" s="60">
        <v>166.92921000000001</v>
      </c>
      <c r="F50" s="10">
        <v>0.63225412482244825</v>
      </c>
      <c r="G50" s="60"/>
    </row>
    <row r="51" spans="1:7" x14ac:dyDescent="0.2">
      <c r="A51" s="10" t="s">
        <v>318</v>
      </c>
      <c r="B51" s="10" t="s">
        <v>319</v>
      </c>
      <c r="C51" s="10" t="s">
        <v>262</v>
      </c>
      <c r="D51" s="68">
        <v>96169</v>
      </c>
      <c r="E51" s="60">
        <v>166.08386300000001</v>
      </c>
      <c r="F51" s="10">
        <v>0.62905232372570619</v>
      </c>
      <c r="G51" s="60"/>
    </row>
    <row r="52" spans="1:7" x14ac:dyDescent="0.2">
      <c r="A52" s="10" t="s">
        <v>362</v>
      </c>
      <c r="B52" s="10" t="s">
        <v>363</v>
      </c>
      <c r="C52" s="10" t="s">
        <v>364</v>
      </c>
      <c r="D52" s="68">
        <v>76471</v>
      </c>
      <c r="E52" s="60">
        <v>163.1508785</v>
      </c>
      <c r="F52" s="10">
        <v>0.61794347376370562</v>
      </c>
      <c r="G52" s="60"/>
    </row>
    <row r="53" spans="1:7" x14ac:dyDescent="0.2">
      <c r="A53" s="10" t="s">
        <v>748</v>
      </c>
      <c r="B53" s="10" t="s">
        <v>749</v>
      </c>
      <c r="C53" s="10" t="s">
        <v>252</v>
      </c>
      <c r="D53" s="68">
        <v>136000</v>
      </c>
      <c r="E53" s="60">
        <v>161.56800000000001</v>
      </c>
      <c r="F53" s="10">
        <v>0.61194822906855739</v>
      </c>
      <c r="G53" s="60">
        <v>-0.61606909256396869</v>
      </c>
    </row>
    <row r="54" spans="1:7" x14ac:dyDescent="0.2">
      <c r="A54" s="10" t="s">
        <v>750</v>
      </c>
      <c r="B54" s="10" t="s">
        <v>751</v>
      </c>
      <c r="C54" s="10" t="s">
        <v>367</v>
      </c>
      <c r="D54" s="68">
        <v>8000</v>
      </c>
      <c r="E54" s="60">
        <v>157.46799999999999</v>
      </c>
      <c r="F54" s="10">
        <v>0.59641923979357048</v>
      </c>
      <c r="G54" s="60">
        <v>-0.60026739908707949</v>
      </c>
    </row>
    <row r="55" spans="1:7" x14ac:dyDescent="0.2">
      <c r="A55" s="10" t="s">
        <v>752</v>
      </c>
      <c r="B55" s="10" t="s">
        <v>753</v>
      </c>
      <c r="C55" s="10" t="s">
        <v>271</v>
      </c>
      <c r="D55" s="68">
        <v>23686</v>
      </c>
      <c r="E55" s="60">
        <v>85.340658000000005</v>
      </c>
      <c r="F55" s="10">
        <v>0.3232327226347137</v>
      </c>
      <c r="G55" s="60"/>
    </row>
    <row r="56" spans="1:7" x14ac:dyDescent="0.2">
      <c r="A56" s="10" t="s">
        <v>754</v>
      </c>
      <c r="B56" s="10" t="s">
        <v>755</v>
      </c>
      <c r="C56" s="10" t="s">
        <v>265</v>
      </c>
      <c r="D56" s="68">
        <v>12500</v>
      </c>
      <c r="E56" s="60">
        <v>53.831249999999997</v>
      </c>
      <c r="F56" s="10">
        <v>0.20388900095344858</v>
      </c>
      <c r="G56" s="60">
        <v>-0.20538035205760133</v>
      </c>
    </row>
    <row r="57" spans="1:7" x14ac:dyDescent="0.2">
      <c r="A57" s="10" t="s">
        <v>756</v>
      </c>
      <c r="B57" s="10" t="s">
        <v>757</v>
      </c>
      <c r="C57" s="10" t="s">
        <v>274</v>
      </c>
      <c r="D57" s="68">
        <v>20000</v>
      </c>
      <c r="E57" s="60">
        <v>45.02</v>
      </c>
      <c r="F57" s="10">
        <v>0.17051587735607579</v>
      </c>
      <c r="G57" s="60">
        <v>-0.17089463319205112</v>
      </c>
    </row>
    <row r="58" spans="1:7" x14ac:dyDescent="0.2">
      <c r="A58" s="10" t="s">
        <v>758</v>
      </c>
      <c r="B58" s="10" t="s">
        <v>759</v>
      </c>
      <c r="C58" s="10" t="s">
        <v>367</v>
      </c>
      <c r="D58" s="68">
        <v>2500</v>
      </c>
      <c r="E58" s="60">
        <v>11.84125</v>
      </c>
      <c r="F58" s="10">
        <v>4.4849425427424087E-2</v>
      </c>
      <c r="G58" s="60">
        <v>-4.5067210033109886E-2</v>
      </c>
    </row>
    <row r="59" spans="1:7" x14ac:dyDescent="0.2">
      <c r="A59" s="11" t="s">
        <v>34</v>
      </c>
      <c r="B59" s="10"/>
      <c r="C59" s="10"/>
      <c r="D59" s="10"/>
      <c r="E59" s="61">
        <f xml:space="preserve"> SUM(E8:E58)</f>
        <v>17398.649866500004</v>
      </c>
      <c r="F59" s="11">
        <f>SUM(F8:F58)</f>
        <v>65.898401750275852</v>
      </c>
      <c r="G59" s="61">
        <f>SUM(G8:G58)</f>
        <v>-30.576732994495927</v>
      </c>
    </row>
    <row r="60" spans="1:7" x14ac:dyDescent="0.2">
      <c r="A60" s="10"/>
      <c r="B60" s="10"/>
      <c r="C60" s="10"/>
      <c r="D60" s="10"/>
      <c r="E60" s="10"/>
      <c r="F60" s="10"/>
      <c r="G60" s="60"/>
    </row>
    <row r="61" spans="1:7" x14ac:dyDescent="0.2">
      <c r="A61" s="11" t="s">
        <v>6</v>
      </c>
      <c r="B61" s="10"/>
      <c r="C61" s="10"/>
      <c r="D61" s="10"/>
      <c r="E61" s="10"/>
      <c r="F61" s="10"/>
      <c r="G61" s="60"/>
    </row>
    <row r="62" spans="1:7" x14ac:dyDescent="0.2">
      <c r="A62" s="11" t="s">
        <v>7</v>
      </c>
      <c r="B62" s="10"/>
      <c r="C62" s="10"/>
      <c r="D62" s="10"/>
      <c r="E62" s="10"/>
      <c r="F62" s="10"/>
      <c r="G62" s="60"/>
    </row>
    <row r="63" spans="1:7" x14ac:dyDescent="0.2">
      <c r="A63" s="65"/>
      <c r="B63" s="10"/>
      <c r="C63" s="10"/>
      <c r="D63" s="10"/>
      <c r="E63" s="10"/>
      <c r="F63" s="10"/>
      <c r="G63" s="60"/>
    </row>
    <row r="64" spans="1:7" x14ac:dyDescent="0.2">
      <c r="A64" s="10" t="s">
        <v>75</v>
      </c>
      <c r="B64" s="9" t="s">
        <v>1023</v>
      </c>
      <c r="C64" s="10" t="s">
        <v>9</v>
      </c>
      <c r="D64" s="68">
        <v>100</v>
      </c>
      <c r="E64" s="60">
        <v>983.94100000000003</v>
      </c>
      <c r="F64" s="10">
        <v>3.7267339600536333</v>
      </c>
      <c r="G64" s="60"/>
    </row>
    <row r="65" spans="1:7" x14ac:dyDescent="0.2">
      <c r="A65" s="10" t="s">
        <v>23</v>
      </c>
      <c r="B65" s="9" t="s">
        <v>1204</v>
      </c>
      <c r="C65" s="10" t="s">
        <v>9</v>
      </c>
      <c r="D65" s="68">
        <v>100</v>
      </c>
      <c r="E65" s="60">
        <v>980.63499999999999</v>
      </c>
      <c r="F65" s="10">
        <v>3.7142122921162901</v>
      </c>
      <c r="G65" s="60"/>
    </row>
    <row r="66" spans="1:7" x14ac:dyDescent="0.2">
      <c r="A66" s="10" t="s">
        <v>341</v>
      </c>
      <c r="B66" s="9" t="s">
        <v>1083</v>
      </c>
      <c r="C66" s="10" t="s">
        <v>101</v>
      </c>
      <c r="D66" s="68">
        <v>80</v>
      </c>
      <c r="E66" s="60">
        <v>775.63279999999997</v>
      </c>
      <c r="F66" s="10">
        <v>2.9377544957385529</v>
      </c>
      <c r="G66" s="60"/>
    </row>
    <row r="67" spans="1:7" x14ac:dyDescent="0.2">
      <c r="A67" s="10" t="s">
        <v>760</v>
      </c>
      <c r="B67" s="9" t="s">
        <v>1205</v>
      </c>
      <c r="C67" s="10" t="s">
        <v>9</v>
      </c>
      <c r="D67" s="68">
        <v>50</v>
      </c>
      <c r="E67" s="60">
        <v>500.56303339999999</v>
      </c>
      <c r="F67" s="10">
        <v>1.8959117017374425</v>
      </c>
      <c r="G67" s="60"/>
    </row>
    <row r="68" spans="1:7" x14ac:dyDescent="0.2">
      <c r="A68" s="10" t="s">
        <v>588</v>
      </c>
      <c r="B68" s="9" t="s">
        <v>868</v>
      </c>
      <c r="C68" s="10" t="s">
        <v>99</v>
      </c>
      <c r="D68" s="68">
        <v>50</v>
      </c>
      <c r="E68" s="60">
        <v>497.0455</v>
      </c>
      <c r="F68" s="10">
        <v>1.8825888387025627</v>
      </c>
      <c r="G68" s="60"/>
    </row>
    <row r="69" spans="1:7" x14ac:dyDescent="0.2">
      <c r="A69" s="11" t="s">
        <v>34</v>
      </c>
      <c r="B69" s="10"/>
      <c r="C69" s="10"/>
      <c r="D69" s="68"/>
      <c r="E69" s="61">
        <f>SUM(E64:E68)</f>
        <v>3737.8173334000003</v>
      </c>
      <c r="F69" s="11">
        <f>SUM(F64:F68)</f>
        <v>14.157201288348482</v>
      </c>
      <c r="G69" s="60"/>
    </row>
    <row r="70" spans="1:7" x14ac:dyDescent="0.2">
      <c r="A70" s="11"/>
      <c r="B70" s="10"/>
      <c r="C70" s="10"/>
      <c r="D70" s="68"/>
      <c r="E70" s="61"/>
      <c r="F70" s="11"/>
      <c r="G70" s="60"/>
    </row>
    <row r="71" spans="1:7" x14ac:dyDescent="0.2">
      <c r="A71" s="8" t="s">
        <v>91</v>
      </c>
      <c r="B71" s="10"/>
      <c r="C71" s="10"/>
      <c r="D71" s="68"/>
      <c r="E71" s="61"/>
      <c r="F71" s="11"/>
      <c r="G71" s="60"/>
    </row>
    <row r="72" spans="1:7" s="27" customFormat="1" x14ac:dyDescent="0.2">
      <c r="A72" s="63" t="s">
        <v>404</v>
      </c>
      <c r="B72" s="63" t="s">
        <v>1210</v>
      </c>
      <c r="C72" s="63" t="s">
        <v>93</v>
      </c>
      <c r="D72" s="74">
        <v>500000</v>
      </c>
      <c r="E72" s="64">
        <v>503.2</v>
      </c>
      <c r="F72" s="63">
        <v>1.905899366627662</v>
      </c>
      <c r="G72" s="64"/>
    </row>
    <row r="73" spans="1:7" s="27" customFormat="1" x14ac:dyDescent="0.2">
      <c r="A73" s="65" t="s">
        <v>34</v>
      </c>
      <c r="B73" s="63"/>
      <c r="C73" s="63"/>
      <c r="D73" s="74"/>
      <c r="E73" s="75">
        <f>SUM(E72)</f>
        <v>503.2</v>
      </c>
      <c r="F73" s="65">
        <f>SUM(F72)</f>
        <v>1.905899366627662</v>
      </c>
      <c r="G73" s="64"/>
    </row>
    <row r="74" spans="1:7" x14ac:dyDescent="0.2">
      <c r="A74" s="10"/>
      <c r="B74" s="10"/>
      <c r="C74" s="10"/>
      <c r="D74" s="68"/>
      <c r="E74" s="60"/>
      <c r="F74" s="10"/>
      <c r="G74" s="60"/>
    </row>
    <row r="75" spans="1:7" x14ac:dyDescent="0.2">
      <c r="A75" s="11" t="s">
        <v>34</v>
      </c>
      <c r="B75" s="10"/>
      <c r="C75" s="10"/>
      <c r="D75" s="10"/>
      <c r="E75" s="61">
        <f>E59+E69+E73</f>
        <v>21639.667199900006</v>
      </c>
      <c r="F75" s="11">
        <f>F59+F69+F73</f>
        <v>81.961502405251991</v>
      </c>
      <c r="G75" s="60"/>
    </row>
    <row r="76" spans="1:7" x14ac:dyDescent="0.2">
      <c r="A76" s="11"/>
      <c r="B76" s="10"/>
      <c r="C76" s="10"/>
      <c r="D76" s="10"/>
      <c r="E76" s="61"/>
      <c r="F76" s="11"/>
      <c r="G76" s="60"/>
    </row>
    <row r="77" spans="1:7" x14ac:dyDescent="0.2">
      <c r="A77" s="11" t="s">
        <v>1209</v>
      </c>
      <c r="B77" s="10"/>
      <c r="C77" s="10"/>
      <c r="D77" s="10"/>
      <c r="E77" s="60">
        <v>2629.7465981</v>
      </c>
      <c r="F77" s="10">
        <f>0.0996031871166542*100</f>
        <v>9.960318711665419</v>
      </c>
      <c r="G77" s="60"/>
    </row>
    <row r="78" spans="1:7" x14ac:dyDescent="0.2">
      <c r="A78" s="11" t="s">
        <v>35</v>
      </c>
      <c r="B78" s="10"/>
      <c r="C78" s="10"/>
      <c r="D78" s="10"/>
      <c r="E78" s="60">
        <v>2132.8196467999974</v>
      </c>
      <c r="F78" s="10">
        <f>0.0807817888308257*100</f>
        <v>8.07817888308257</v>
      </c>
      <c r="G78" s="60"/>
    </row>
    <row r="79" spans="1:7" x14ac:dyDescent="0.2">
      <c r="A79" s="10"/>
      <c r="B79" s="10"/>
      <c r="C79" s="10"/>
      <c r="D79" s="10"/>
      <c r="E79" s="60"/>
      <c r="F79" s="10"/>
      <c r="G79" s="60"/>
    </row>
    <row r="80" spans="1:7" x14ac:dyDescent="0.2">
      <c r="A80" s="13" t="s">
        <v>36</v>
      </c>
      <c r="B80" s="7"/>
      <c r="C80" s="7"/>
      <c r="D80" s="7"/>
      <c r="E80" s="66">
        <f>E75+E77+E78</f>
        <v>26402.233444800004</v>
      </c>
      <c r="F80" s="13">
        <f>F75+F77+F78</f>
        <v>99.999999999999986</v>
      </c>
      <c r="G80" s="62"/>
    </row>
    <row r="81" spans="1:4" x14ac:dyDescent="0.2">
      <c r="A81" s="1" t="s">
        <v>245</v>
      </c>
      <c r="B81" s="3"/>
      <c r="C81" s="3"/>
      <c r="D81" s="3"/>
    </row>
    <row r="82" spans="1:4" x14ac:dyDescent="0.2">
      <c r="A82" s="1"/>
      <c r="B82" s="3"/>
      <c r="C82" s="3"/>
      <c r="D82" s="3"/>
    </row>
    <row r="83" spans="1:4" x14ac:dyDescent="0.2">
      <c r="A83" s="1"/>
      <c r="B83" s="3"/>
      <c r="C83" s="3"/>
      <c r="D83" s="3"/>
    </row>
    <row r="84" spans="1:4" x14ac:dyDescent="0.2">
      <c r="A84" s="16" t="s">
        <v>37</v>
      </c>
    </row>
    <row r="85" spans="1:4" x14ac:dyDescent="0.2">
      <c r="A85" s="16" t="s">
        <v>38</v>
      </c>
    </row>
    <row r="86" spans="1:4" x14ac:dyDescent="0.2">
      <c r="A86" s="16" t="s">
        <v>39</v>
      </c>
      <c r="B86" s="37" t="s">
        <v>721</v>
      </c>
    </row>
    <row r="88" spans="1:4" x14ac:dyDescent="0.2">
      <c r="A88" s="16" t="s">
        <v>40</v>
      </c>
    </row>
    <row r="89" spans="1:4" x14ac:dyDescent="0.2">
      <c r="A89" s="2" t="s">
        <v>661</v>
      </c>
      <c r="B89" s="14">
        <v>9.9667999999999992</v>
      </c>
      <c r="D89" s="14"/>
    </row>
    <row r="90" spans="1:4" x14ac:dyDescent="0.2">
      <c r="A90" s="2" t="s">
        <v>662</v>
      </c>
      <c r="B90" s="14">
        <v>9.9667999999999992</v>
      </c>
      <c r="D90" s="14"/>
    </row>
    <row r="91" spans="1:4" x14ac:dyDescent="0.2">
      <c r="A91" s="2" t="s">
        <v>672</v>
      </c>
      <c r="B91" s="14">
        <v>9.9667999999999992</v>
      </c>
    </row>
    <row r="92" spans="1:4" x14ac:dyDescent="0.2">
      <c r="A92" s="2" t="s">
        <v>673</v>
      </c>
      <c r="B92" s="14">
        <v>9.9667999999999992</v>
      </c>
    </row>
    <row r="93" spans="1:4" x14ac:dyDescent="0.2">
      <c r="A93" s="2" t="s">
        <v>663</v>
      </c>
      <c r="B93" s="14">
        <v>10.0288</v>
      </c>
      <c r="D93" s="14"/>
    </row>
    <row r="94" spans="1:4" x14ac:dyDescent="0.2">
      <c r="A94" s="2" t="s">
        <v>664</v>
      </c>
      <c r="B94" s="14">
        <v>10.0288</v>
      </c>
      <c r="D94" s="14"/>
    </row>
    <row r="95" spans="1:4" x14ac:dyDescent="0.2">
      <c r="A95" s="2" t="s">
        <v>676</v>
      </c>
      <c r="B95" s="14">
        <v>10.0288</v>
      </c>
      <c r="D95" s="14"/>
    </row>
    <row r="96" spans="1:4" x14ac:dyDescent="0.2">
      <c r="A96" s="2" t="s">
        <v>677</v>
      </c>
      <c r="B96" s="14">
        <v>10.0288</v>
      </c>
      <c r="D96" s="14"/>
    </row>
    <row r="98" spans="1:3" x14ac:dyDescent="0.2">
      <c r="A98" s="38" t="s">
        <v>41</v>
      </c>
      <c r="B98" s="39" t="s">
        <v>42</v>
      </c>
      <c r="C98" s="28"/>
    </row>
    <row r="99" spans="1:3" x14ac:dyDescent="0.2">
      <c r="A99" s="38"/>
      <c r="B99" s="39"/>
      <c r="C99" s="28"/>
    </row>
    <row r="100" spans="1:3" x14ac:dyDescent="0.2">
      <c r="A100" s="38" t="s">
        <v>761</v>
      </c>
      <c r="B100" s="44">
        <v>2.3152192873082136</v>
      </c>
      <c r="C100" s="28"/>
    </row>
    <row r="101" spans="1:3" x14ac:dyDescent="0.2">
      <c r="A101" s="28"/>
      <c r="B101" s="28"/>
      <c r="C101" s="28"/>
    </row>
    <row r="102" spans="1:3" x14ac:dyDescent="0.2">
      <c r="A102" s="38" t="s">
        <v>1215</v>
      </c>
      <c r="B102" s="28"/>
      <c r="C102" s="28"/>
    </row>
    <row r="103" spans="1:3" x14ac:dyDescent="0.2">
      <c r="A103" s="28"/>
      <c r="B103" s="28"/>
      <c r="C103" s="28"/>
    </row>
  </sheetData>
  <mergeCells count="2">
    <mergeCell ref="A1:G1"/>
    <mergeCell ref="G3:G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34CF-3E07-40D8-84AB-61C68B909CD4}">
  <dimension ref="A1:I9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20.42578125" style="3" customWidth="1"/>
    <col min="4" max="4" width="11.140625" style="3" bestFit="1" customWidth="1"/>
    <col min="5" max="5" width="23" style="2" bestFit="1" customWidth="1"/>
    <col min="6" max="6" width="15.5703125" style="2" bestFit="1" customWidth="1"/>
    <col min="7" max="7" width="10.42578125" style="3" bestFit="1" customWidth="1"/>
    <col min="8" max="16384" width="9.140625" style="3"/>
  </cols>
  <sheetData>
    <row r="1" spans="1:6" ht="15" customHeight="1" x14ac:dyDescent="0.2">
      <c r="A1" s="109" t="s">
        <v>523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248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249</v>
      </c>
      <c r="B5" s="9"/>
      <c r="C5" s="9"/>
      <c r="D5" s="9"/>
      <c r="E5" s="10"/>
      <c r="F5" s="10"/>
    </row>
    <row r="6" spans="1:6" x14ac:dyDescent="0.2">
      <c r="A6" s="65" t="s">
        <v>7</v>
      </c>
      <c r="B6" s="9"/>
      <c r="C6" s="9"/>
      <c r="D6" s="9"/>
      <c r="E6" s="10"/>
      <c r="F6" s="10"/>
    </row>
    <row r="7" spans="1:6" x14ac:dyDescent="0.2">
      <c r="A7" s="9" t="s">
        <v>250</v>
      </c>
      <c r="B7" s="9" t="s">
        <v>251</v>
      </c>
      <c r="C7" s="9" t="s">
        <v>252</v>
      </c>
      <c r="D7" s="68">
        <v>79000</v>
      </c>
      <c r="E7" s="60">
        <v>1676.143</v>
      </c>
      <c r="F7" s="10">
        <v>3.9187023824186298</v>
      </c>
    </row>
    <row r="8" spans="1:6" x14ac:dyDescent="0.2">
      <c r="A8" s="9" t="s">
        <v>253</v>
      </c>
      <c r="B8" s="9" t="s">
        <v>254</v>
      </c>
      <c r="C8" s="9" t="s">
        <v>252</v>
      </c>
      <c r="D8" s="68">
        <v>206475</v>
      </c>
      <c r="E8" s="60">
        <v>1279.938525</v>
      </c>
      <c r="F8" s="10">
        <v>2.9924046738654702</v>
      </c>
    </row>
    <row r="9" spans="1:6" x14ac:dyDescent="0.2">
      <c r="A9" s="9" t="s">
        <v>255</v>
      </c>
      <c r="B9" s="9" t="s">
        <v>256</v>
      </c>
      <c r="C9" s="9" t="s">
        <v>257</v>
      </c>
      <c r="D9" s="68">
        <v>109904</v>
      </c>
      <c r="E9" s="60">
        <v>724.21240799999998</v>
      </c>
      <c r="F9" s="10">
        <v>1.69315678233106</v>
      </c>
    </row>
    <row r="10" spans="1:6" x14ac:dyDescent="0.2">
      <c r="A10" s="9" t="s">
        <v>258</v>
      </c>
      <c r="B10" s="9" t="s">
        <v>259</v>
      </c>
      <c r="C10" s="9" t="s">
        <v>252</v>
      </c>
      <c r="D10" s="68">
        <v>53853</v>
      </c>
      <c r="E10" s="60">
        <v>676.66294500000004</v>
      </c>
      <c r="F10" s="10">
        <v>1.5819895406692099</v>
      </c>
    </row>
    <row r="11" spans="1:6" x14ac:dyDescent="0.2">
      <c r="A11" s="9" t="s">
        <v>278</v>
      </c>
      <c r="B11" s="9" t="s">
        <v>279</v>
      </c>
      <c r="C11" s="9" t="s">
        <v>280</v>
      </c>
      <c r="D11" s="68">
        <v>25367</v>
      </c>
      <c r="E11" s="60">
        <v>663.72755500000005</v>
      </c>
      <c r="F11" s="10">
        <v>1.5517475245581001</v>
      </c>
    </row>
    <row r="12" spans="1:6" x14ac:dyDescent="0.2">
      <c r="A12" s="9" t="s">
        <v>272</v>
      </c>
      <c r="B12" s="9" t="s">
        <v>273</v>
      </c>
      <c r="C12" s="9" t="s">
        <v>274</v>
      </c>
      <c r="D12" s="68">
        <v>79950</v>
      </c>
      <c r="E12" s="60">
        <v>660.06719999999996</v>
      </c>
      <c r="F12" s="10">
        <v>1.5431898765179299</v>
      </c>
    </row>
    <row r="13" spans="1:6" x14ac:dyDescent="0.2">
      <c r="A13" s="9" t="s">
        <v>289</v>
      </c>
      <c r="B13" s="9" t="s">
        <v>290</v>
      </c>
      <c r="C13" s="9" t="s">
        <v>291</v>
      </c>
      <c r="D13" s="68">
        <v>254936</v>
      </c>
      <c r="E13" s="60">
        <v>576.66523199999995</v>
      </c>
      <c r="F13" s="10">
        <v>1.3482020439165301</v>
      </c>
    </row>
    <row r="14" spans="1:6" x14ac:dyDescent="0.2">
      <c r="A14" s="9" t="s">
        <v>260</v>
      </c>
      <c r="B14" s="9" t="s">
        <v>261</v>
      </c>
      <c r="C14" s="9" t="s">
        <v>262</v>
      </c>
      <c r="D14" s="68">
        <v>66526</v>
      </c>
      <c r="E14" s="60">
        <v>534.76925100000005</v>
      </c>
      <c r="F14" s="10">
        <v>1.25025223858461</v>
      </c>
    </row>
    <row r="15" spans="1:6" x14ac:dyDescent="0.2">
      <c r="A15" s="9" t="s">
        <v>357</v>
      </c>
      <c r="B15" s="9" t="s">
        <v>358</v>
      </c>
      <c r="C15" s="9" t="s">
        <v>294</v>
      </c>
      <c r="D15" s="68">
        <v>203475</v>
      </c>
      <c r="E15" s="60">
        <v>515.30043750000004</v>
      </c>
      <c r="F15" s="10">
        <v>1.2047355458887501</v>
      </c>
    </row>
    <row r="16" spans="1:6" x14ac:dyDescent="0.2">
      <c r="A16" s="9" t="s">
        <v>266</v>
      </c>
      <c r="B16" s="9" t="s">
        <v>267</v>
      </c>
      <c r="C16" s="9" t="s">
        <v>268</v>
      </c>
      <c r="D16" s="68">
        <v>160000</v>
      </c>
      <c r="E16" s="60">
        <v>500</v>
      </c>
      <c r="F16" s="10">
        <v>1.1689642179750299</v>
      </c>
    </row>
    <row r="17" spans="1:6" x14ac:dyDescent="0.2">
      <c r="A17" s="9" t="s">
        <v>284</v>
      </c>
      <c r="B17" s="9" t="s">
        <v>285</v>
      </c>
      <c r="C17" s="9" t="s">
        <v>265</v>
      </c>
      <c r="D17" s="68">
        <v>34000</v>
      </c>
      <c r="E17" s="60">
        <v>466.83699999999999</v>
      </c>
      <c r="F17" s="10">
        <v>1.0914314972536101</v>
      </c>
    </row>
    <row r="18" spans="1:6" x14ac:dyDescent="0.2">
      <c r="A18" s="9" t="s">
        <v>346</v>
      </c>
      <c r="B18" s="9" t="s">
        <v>347</v>
      </c>
      <c r="C18" s="9" t="s">
        <v>271</v>
      </c>
      <c r="D18" s="68">
        <v>190244</v>
      </c>
      <c r="E18" s="60">
        <v>426.43192599999998</v>
      </c>
      <c r="F18" s="10">
        <v>0.99696732579234804</v>
      </c>
    </row>
    <row r="19" spans="1:6" x14ac:dyDescent="0.2">
      <c r="A19" s="9" t="s">
        <v>354</v>
      </c>
      <c r="B19" s="9" t="s">
        <v>355</v>
      </c>
      <c r="C19" s="9" t="s">
        <v>356</v>
      </c>
      <c r="D19" s="68">
        <v>74355</v>
      </c>
      <c r="E19" s="60">
        <v>387.42672750000003</v>
      </c>
      <c r="F19" s="10">
        <v>0.90577596306932195</v>
      </c>
    </row>
    <row r="20" spans="1:6" x14ac:dyDescent="0.2">
      <c r="A20" s="9" t="s">
        <v>311</v>
      </c>
      <c r="B20" s="9" t="s">
        <v>312</v>
      </c>
      <c r="C20" s="9" t="s">
        <v>252</v>
      </c>
      <c r="D20" s="68">
        <v>106474</v>
      </c>
      <c r="E20" s="60">
        <v>383.46611100000001</v>
      </c>
      <c r="F20" s="10">
        <v>0.89651632513007895</v>
      </c>
    </row>
    <row r="21" spans="1:6" x14ac:dyDescent="0.2">
      <c r="A21" s="9" t="s">
        <v>281</v>
      </c>
      <c r="B21" s="9" t="s">
        <v>282</v>
      </c>
      <c r="C21" s="9" t="s">
        <v>283</v>
      </c>
      <c r="D21" s="68">
        <v>40000</v>
      </c>
      <c r="E21" s="60">
        <v>369.56</v>
      </c>
      <c r="F21" s="10">
        <v>0.86400483278970097</v>
      </c>
    </row>
    <row r="22" spans="1:6" x14ac:dyDescent="0.2">
      <c r="A22" s="9" t="s">
        <v>304</v>
      </c>
      <c r="B22" s="9" t="s">
        <v>305</v>
      </c>
      <c r="C22" s="9" t="s">
        <v>265</v>
      </c>
      <c r="D22" s="68">
        <v>26468</v>
      </c>
      <c r="E22" s="60">
        <v>355.610814</v>
      </c>
      <c r="F22" s="10">
        <v>0.83139263418194498</v>
      </c>
    </row>
    <row r="23" spans="1:6" x14ac:dyDescent="0.2">
      <c r="A23" s="9" t="s">
        <v>292</v>
      </c>
      <c r="B23" s="9" t="s">
        <v>293</v>
      </c>
      <c r="C23" s="9" t="s">
        <v>294</v>
      </c>
      <c r="D23" s="68">
        <v>93000</v>
      </c>
      <c r="E23" s="60">
        <v>337.35750000000002</v>
      </c>
      <c r="F23" s="10">
        <v>0.78871769233101996</v>
      </c>
    </row>
    <row r="24" spans="1:6" x14ac:dyDescent="0.2">
      <c r="A24" s="9" t="s">
        <v>286</v>
      </c>
      <c r="B24" s="9" t="s">
        <v>287</v>
      </c>
      <c r="C24" s="9" t="s">
        <v>288</v>
      </c>
      <c r="D24" s="68">
        <v>60000</v>
      </c>
      <c r="E24" s="60">
        <v>332.1</v>
      </c>
      <c r="F24" s="10">
        <v>0.77642603357901196</v>
      </c>
    </row>
    <row r="25" spans="1:6" x14ac:dyDescent="0.2">
      <c r="A25" s="9" t="s">
        <v>269</v>
      </c>
      <c r="B25" s="9" t="s">
        <v>270</v>
      </c>
      <c r="C25" s="9" t="s">
        <v>271</v>
      </c>
      <c r="D25" s="68">
        <v>168573</v>
      </c>
      <c r="E25" s="60">
        <v>296.43562050000003</v>
      </c>
      <c r="F25" s="10">
        <v>0.69304526659544796</v>
      </c>
    </row>
    <row r="26" spans="1:6" x14ac:dyDescent="0.2">
      <c r="A26" s="9" t="s">
        <v>263</v>
      </c>
      <c r="B26" s="9" t="s">
        <v>264</v>
      </c>
      <c r="C26" s="9" t="s">
        <v>265</v>
      </c>
      <c r="D26" s="68">
        <v>57182</v>
      </c>
      <c r="E26" s="60">
        <v>280.62066499999997</v>
      </c>
      <c r="F26" s="10">
        <v>0.65607103241871301</v>
      </c>
    </row>
    <row r="27" spans="1:6" x14ac:dyDescent="0.2">
      <c r="A27" s="9" t="s">
        <v>352</v>
      </c>
      <c r="B27" s="9" t="s">
        <v>353</v>
      </c>
      <c r="C27" s="9" t="s">
        <v>277</v>
      </c>
      <c r="D27" s="68">
        <v>184376</v>
      </c>
      <c r="E27" s="60">
        <v>274.81242800000001</v>
      </c>
      <c r="F27" s="10">
        <v>0.64249178997367595</v>
      </c>
    </row>
    <row r="28" spans="1:6" x14ac:dyDescent="0.2">
      <c r="A28" s="9" t="s">
        <v>295</v>
      </c>
      <c r="B28" s="9" t="s">
        <v>296</v>
      </c>
      <c r="C28" s="9" t="s">
        <v>297</v>
      </c>
      <c r="D28" s="68">
        <v>32100</v>
      </c>
      <c r="E28" s="60">
        <v>272.75369999999998</v>
      </c>
      <c r="F28" s="10">
        <v>0.63767863124058999</v>
      </c>
    </row>
    <row r="29" spans="1:6" x14ac:dyDescent="0.2">
      <c r="A29" s="9" t="s">
        <v>320</v>
      </c>
      <c r="B29" s="9" t="s">
        <v>321</v>
      </c>
      <c r="C29" s="9" t="s">
        <v>252</v>
      </c>
      <c r="D29" s="68">
        <v>301582</v>
      </c>
      <c r="E29" s="60">
        <v>268.40798000000001</v>
      </c>
      <c r="F29" s="10">
        <v>0.62751864887791298</v>
      </c>
    </row>
    <row r="30" spans="1:6" x14ac:dyDescent="0.2">
      <c r="A30" s="9" t="s">
        <v>313</v>
      </c>
      <c r="B30" s="9" t="s">
        <v>314</v>
      </c>
      <c r="C30" s="9" t="s">
        <v>252</v>
      </c>
      <c r="D30" s="68">
        <v>88509</v>
      </c>
      <c r="E30" s="60">
        <v>261.89813099999998</v>
      </c>
      <c r="F30" s="10">
        <v>0.61229908778707198</v>
      </c>
    </row>
    <row r="31" spans="1:6" x14ac:dyDescent="0.2">
      <c r="A31" s="9" t="s">
        <v>275</v>
      </c>
      <c r="B31" s="9" t="s">
        <v>276</v>
      </c>
      <c r="C31" s="9" t="s">
        <v>277</v>
      </c>
      <c r="D31" s="68">
        <v>130625</v>
      </c>
      <c r="E31" s="60">
        <v>259.48656249999999</v>
      </c>
      <c r="F31" s="10">
        <v>0.60666101321568</v>
      </c>
    </row>
    <row r="32" spans="1:6" x14ac:dyDescent="0.2">
      <c r="A32" s="9" t="s">
        <v>298</v>
      </c>
      <c r="B32" s="9" t="s">
        <v>299</v>
      </c>
      <c r="C32" s="9" t="s">
        <v>280</v>
      </c>
      <c r="D32" s="68">
        <v>72000</v>
      </c>
      <c r="E32" s="60">
        <v>250.88399999999999</v>
      </c>
      <c r="F32" s="10">
        <v>0.58654883772489297</v>
      </c>
    </row>
    <row r="33" spans="1:9" x14ac:dyDescent="0.2">
      <c r="A33" s="9" t="s">
        <v>302</v>
      </c>
      <c r="B33" s="9" t="s">
        <v>303</v>
      </c>
      <c r="C33" s="9" t="s">
        <v>265</v>
      </c>
      <c r="D33" s="68">
        <v>15000</v>
      </c>
      <c r="E33" s="60">
        <v>206.55</v>
      </c>
      <c r="F33" s="10">
        <v>0.482899118445483</v>
      </c>
    </row>
    <row r="34" spans="1:9" x14ac:dyDescent="0.2">
      <c r="A34" s="9" t="s">
        <v>368</v>
      </c>
      <c r="B34" s="9" t="s">
        <v>369</v>
      </c>
      <c r="C34" s="9" t="s">
        <v>262</v>
      </c>
      <c r="D34" s="68">
        <v>7423</v>
      </c>
      <c r="E34" s="60">
        <v>201.91673449999999</v>
      </c>
      <c r="F34" s="10">
        <v>0.47206687528172703</v>
      </c>
    </row>
    <row r="35" spans="1:9" x14ac:dyDescent="0.2">
      <c r="A35" s="9" t="s">
        <v>306</v>
      </c>
      <c r="B35" s="9" t="s">
        <v>307</v>
      </c>
      <c r="C35" s="9" t="s">
        <v>283</v>
      </c>
      <c r="D35" s="68">
        <v>27000</v>
      </c>
      <c r="E35" s="60">
        <v>200.56950000000001</v>
      </c>
      <c r="F35" s="10">
        <v>0.46891713743428398</v>
      </c>
    </row>
    <row r="36" spans="1:9" x14ac:dyDescent="0.2">
      <c r="A36" s="9" t="s">
        <v>308</v>
      </c>
      <c r="B36" s="9" t="s">
        <v>309</v>
      </c>
      <c r="C36" s="9" t="s">
        <v>310</v>
      </c>
      <c r="D36" s="68">
        <v>153047</v>
      </c>
      <c r="E36" s="60">
        <v>178.68237250000001</v>
      </c>
      <c r="F36" s="10">
        <v>0.41774659967076899</v>
      </c>
    </row>
    <row r="37" spans="1:9" x14ac:dyDescent="0.2">
      <c r="A37" s="9" t="s">
        <v>315</v>
      </c>
      <c r="B37" s="9" t="s">
        <v>316</v>
      </c>
      <c r="C37" s="9" t="s">
        <v>317</v>
      </c>
      <c r="D37" s="68">
        <v>65910</v>
      </c>
      <c r="E37" s="60">
        <v>133.46775</v>
      </c>
      <c r="F37" s="10">
        <v>0.31203804800727197</v>
      </c>
    </row>
    <row r="38" spans="1:9" x14ac:dyDescent="0.2">
      <c r="A38" s="9" t="s">
        <v>300</v>
      </c>
      <c r="B38" s="9" t="s">
        <v>301</v>
      </c>
      <c r="C38" s="9" t="s">
        <v>262</v>
      </c>
      <c r="D38" s="68">
        <v>23121</v>
      </c>
      <c r="E38" s="60">
        <v>132.07871249999999</v>
      </c>
      <c r="F38" s="10">
        <v>0.30879057773742102</v>
      </c>
    </row>
    <row r="39" spans="1:9" x14ac:dyDescent="0.2">
      <c r="A39" s="9" t="s">
        <v>318</v>
      </c>
      <c r="B39" s="9" t="s">
        <v>319</v>
      </c>
      <c r="C39" s="9" t="s">
        <v>262</v>
      </c>
      <c r="D39" s="68">
        <v>74940</v>
      </c>
      <c r="E39" s="60">
        <v>129.42138</v>
      </c>
      <c r="F39" s="10">
        <v>0.30257792452189702</v>
      </c>
    </row>
    <row r="40" spans="1:9" x14ac:dyDescent="0.2">
      <c r="A40" s="9" t="s">
        <v>524</v>
      </c>
      <c r="B40" s="9" t="s">
        <v>525</v>
      </c>
      <c r="C40" s="9" t="s">
        <v>280</v>
      </c>
      <c r="D40" s="68">
        <v>7072</v>
      </c>
      <c r="E40" s="60">
        <v>125.273408</v>
      </c>
      <c r="F40" s="10">
        <v>0.29288026283157298</v>
      </c>
    </row>
    <row r="41" spans="1:9" x14ac:dyDescent="0.2">
      <c r="A41" s="9" t="s">
        <v>322</v>
      </c>
      <c r="B41" s="9" t="s">
        <v>323</v>
      </c>
      <c r="C41" s="9" t="s">
        <v>324</v>
      </c>
      <c r="D41" s="68">
        <v>984</v>
      </c>
      <c r="E41" s="60">
        <v>2.3689800000000001</v>
      </c>
      <c r="F41" s="41">
        <v>5.5385060219493125E-3</v>
      </c>
      <c r="G41" s="42"/>
    </row>
    <row r="42" spans="1:9" x14ac:dyDescent="0.2">
      <c r="A42" s="8" t="s">
        <v>34</v>
      </c>
      <c r="B42" s="9"/>
      <c r="C42" s="9"/>
      <c r="D42" s="68"/>
      <c r="E42" s="61">
        <f>SUM(E7:E41)</f>
        <v>14341.904556499996</v>
      </c>
      <c r="F42" s="11">
        <f>SUM(F7:F41)</f>
        <v>33.530346488638713</v>
      </c>
      <c r="H42" s="59"/>
      <c r="I42" s="59"/>
    </row>
    <row r="43" spans="1:9" x14ac:dyDescent="0.2">
      <c r="A43" s="9"/>
      <c r="B43" s="9"/>
      <c r="C43" s="9"/>
      <c r="D43" s="68"/>
      <c r="E43" s="60"/>
      <c r="F43" s="10"/>
    </row>
    <row r="44" spans="1:9" x14ac:dyDescent="0.2">
      <c r="A44" s="8" t="s">
        <v>6</v>
      </c>
      <c r="B44" s="9"/>
      <c r="C44" s="9"/>
      <c r="D44" s="68"/>
      <c r="E44" s="60"/>
      <c r="F44" s="10"/>
    </row>
    <row r="45" spans="1:9" x14ac:dyDescent="0.2">
      <c r="A45" s="8" t="s">
        <v>7</v>
      </c>
      <c r="B45" s="9"/>
      <c r="C45" s="9"/>
      <c r="D45" s="68"/>
      <c r="E45" s="60"/>
      <c r="F45" s="10"/>
    </row>
    <row r="46" spans="1:9" x14ac:dyDescent="0.2">
      <c r="A46" s="8"/>
      <c r="B46" s="9"/>
      <c r="C46" s="9"/>
      <c r="D46" s="68"/>
      <c r="E46" s="60"/>
      <c r="F46" s="10"/>
    </row>
    <row r="47" spans="1:9" x14ac:dyDescent="0.2">
      <c r="A47" s="9" t="s">
        <v>325</v>
      </c>
      <c r="B47" s="9" t="s">
        <v>1073</v>
      </c>
      <c r="C47" s="9" t="s">
        <v>47</v>
      </c>
      <c r="D47" s="68">
        <v>250</v>
      </c>
      <c r="E47" s="60">
        <v>2479.0275000000001</v>
      </c>
      <c r="F47" s="10">
        <v>5.7957888857521702</v>
      </c>
    </row>
    <row r="48" spans="1:9" x14ac:dyDescent="0.2">
      <c r="A48" s="9" t="s">
        <v>385</v>
      </c>
      <c r="B48" s="9" t="s">
        <v>1074</v>
      </c>
      <c r="C48" s="9" t="s">
        <v>134</v>
      </c>
      <c r="D48" s="68">
        <v>200</v>
      </c>
      <c r="E48" s="60">
        <v>2034.7560000000001</v>
      </c>
      <c r="F48" s="10">
        <v>4.75711391261998</v>
      </c>
    </row>
    <row r="49" spans="1:6" x14ac:dyDescent="0.2">
      <c r="A49" s="9" t="s">
        <v>326</v>
      </c>
      <c r="B49" s="9" t="s">
        <v>889</v>
      </c>
      <c r="C49" s="9" t="s">
        <v>99</v>
      </c>
      <c r="D49" s="68">
        <v>200</v>
      </c>
      <c r="E49" s="60">
        <v>1967.586</v>
      </c>
      <c r="F49" s="10">
        <v>4.6000752595772196</v>
      </c>
    </row>
    <row r="50" spans="1:6" x14ac:dyDescent="0.2">
      <c r="A50" s="9" t="s">
        <v>340</v>
      </c>
      <c r="B50" s="9" t="s">
        <v>1075</v>
      </c>
      <c r="C50" s="9" t="s">
        <v>99</v>
      </c>
      <c r="D50" s="68">
        <v>200</v>
      </c>
      <c r="E50" s="60">
        <v>1957.1780000000001</v>
      </c>
      <c r="F50" s="10">
        <v>4.5757421004158498</v>
      </c>
    </row>
    <row r="51" spans="1:6" x14ac:dyDescent="0.2">
      <c r="A51" s="9" t="s">
        <v>389</v>
      </c>
      <c r="B51" s="9" t="s">
        <v>947</v>
      </c>
      <c r="C51" s="9" t="s">
        <v>47</v>
      </c>
      <c r="D51" s="68">
        <v>14</v>
      </c>
      <c r="E51" s="60">
        <v>1630.9748</v>
      </c>
      <c r="F51" s="10">
        <v>3.8131023632379502</v>
      </c>
    </row>
    <row r="52" spans="1:6" x14ac:dyDescent="0.2">
      <c r="A52" s="9" t="s">
        <v>330</v>
      </c>
      <c r="B52" s="9" t="s">
        <v>1076</v>
      </c>
      <c r="C52" s="9" t="s">
        <v>331</v>
      </c>
      <c r="D52" s="68">
        <v>150</v>
      </c>
      <c r="E52" s="60">
        <v>1503.3119999999999</v>
      </c>
      <c r="F52" s="10">
        <v>3.5146358729049401</v>
      </c>
    </row>
    <row r="53" spans="1:6" x14ac:dyDescent="0.2">
      <c r="A53" s="9" t="s">
        <v>328</v>
      </c>
      <c r="B53" s="9" t="s">
        <v>897</v>
      </c>
      <c r="C53" s="9" t="s">
        <v>99</v>
      </c>
      <c r="D53" s="68">
        <v>150</v>
      </c>
      <c r="E53" s="60">
        <v>1485.153</v>
      </c>
      <c r="F53" s="10">
        <v>3.4721814304365299</v>
      </c>
    </row>
    <row r="54" spans="1:6" x14ac:dyDescent="0.2">
      <c r="A54" s="9" t="s">
        <v>26</v>
      </c>
      <c r="B54" s="9" t="s">
        <v>1077</v>
      </c>
      <c r="C54" s="9" t="s">
        <v>27</v>
      </c>
      <c r="D54" s="68">
        <v>150</v>
      </c>
      <c r="E54" s="60">
        <v>1474.4639999999999</v>
      </c>
      <c r="F54" s="10">
        <v>3.4471913133846601</v>
      </c>
    </row>
    <row r="55" spans="1:6" x14ac:dyDescent="0.2">
      <c r="A55" s="9" t="s">
        <v>332</v>
      </c>
      <c r="B55" s="9" t="s">
        <v>1078</v>
      </c>
      <c r="C55" s="9" t="s">
        <v>49</v>
      </c>
      <c r="D55" s="68">
        <v>100</v>
      </c>
      <c r="E55" s="60">
        <v>1000.876</v>
      </c>
      <c r="F55" s="10">
        <v>2.3399764612599401</v>
      </c>
    </row>
    <row r="56" spans="1:6" x14ac:dyDescent="0.2">
      <c r="A56" s="9" t="s">
        <v>335</v>
      </c>
      <c r="B56" s="9" t="s">
        <v>1079</v>
      </c>
      <c r="C56" s="9" t="s">
        <v>9</v>
      </c>
      <c r="D56" s="68">
        <v>100</v>
      </c>
      <c r="E56" s="60">
        <v>940.72500000000002</v>
      </c>
      <c r="F56" s="10">
        <v>2.1993477279091098</v>
      </c>
    </row>
    <row r="57" spans="1:6" x14ac:dyDescent="0.2">
      <c r="A57" s="9" t="s">
        <v>327</v>
      </c>
      <c r="B57" s="9" t="s">
        <v>1080</v>
      </c>
      <c r="C57" s="9" t="s">
        <v>16</v>
      </c>
      <c r="D57" s="68">
        <v>90</v>
      </c>
      <c r="E57" s="60">
        <v>904.59720000000004</v>
      </c>
      <c r="F57" s="10">
        <v>2.1148835169607998</v>
      </c>
    </row>
    <row r="58" spans="1:6" x14ac:dyDescent="0.2">
      <c r="A58" s="9" t="s">
        <v>336</v>
      </c>
      <c r="B58" s="9" t="s">
        <v>1081</v>
      </c>
      <c r="C58" s="9" t="s">
        <v>9</v>
      </c>
      <c r="D58" s="68">
        <v>70</v>
      </c>
      <c r="E58" s="60">
        <v>712.84990000000005</v>
      </c>
      <c r="F58" s="10">
        <v>1.6665920517741499</v>
      </c>
    </row>
    <row r="59" spans="1:6" x14ac:dyDescent="0.2">
      <c r="A59" s="9" t="s">
        <v>386</v>
      </c>
      <c r="B59" s="9" t="s">
        <v>864</v>
      </c>
      <c r="C59" s="9" t="s">
        <v>116</v>
      </c>
      <c r="D59" s="68">
        <v>50</v>
      </c>
      <c r="E59" s="60">
        <v>499.59199999999998</v>
      </c>
      <c r="F59" s="10">
        <v>1.1680103431731601</v>
      </c>
    </row>
    <row r="60" spans="1:6" x14ac:dyDescent="0.2">
      <c r="A60" s="9" t="s">
        <v>338</v>
      </c>
      <c r="B60" s="9" t="s">
        <v>1082</v>
      </c>
      <c r="C60" s="9" t="s">
        <v>16</v>
      </c>
      <c r="D60" s="68">
        <v>50</v>
      </c>
      <c r="E60" s="60">
        <v>499.41242499999998</v>
      </c>
      <c r="F60" s="10">
        <v>1.16759050967427</v>
      </c>
    </row>
    <row r="61" spans="1:6" x14ac:dyDescent="0.2">
      <c r="A61" s="9" t="s">
        <v>341</v>
      </c>
      <c r="B61" s="9" t="s">
        <v>1083</v>
      </c>
      <c r="C61" s="9" t="s">
        <v>101</v>
      </c>
      <c r="D61" s="68">
        <v>50</v>
      </c>
      <c r="E61" s="60">
        <v>484.77050000000003</v>
      </c>
      <c r="F61" s="10">
        <v>1.13335873685972</v>
      </c>
    </row>
    <row r="62" spans="1:6" x14ac:dyDescent="0.2">
      <c r="A62" s="9" t="s">
        <v>526</v>
      </c>
      <c r="B62" s="9" t="s">
        <v>892</v>
      </c>
      <c r="C62" s="9" t="s">
        <v>142</v>
      </c>
      <c r="D62" s="68">
        <v>44</v>
      </c>
      <c r="E62" s="60">
        <v>444.38988000000001</v>
      </c>
      <c r="F62" s="10">
        <v>1.03895173710043</v>
      </c>
    </row>
    <row r="63" spans="1:6" x14ac:dyDescent="0.2">
      <c r="A63" s="9" t="s">
        <v>333</v>
      </c>
      <c r="B63" s="9" t="s">
        <v>1084</v>
      </c>
      <c r="C63" s="9" t="s">
        <v>9</v>
      </c>
      <c r="D63" s="68">
        <v>40</v>
      </c>
      <c r="E63" s="60">
        <v>399.87880000000001</v>
      </c>
      <c r="F63" s="10">
        <v>0.93488801745358296</v>
      </c>
    </row>
    <row r="64" spans="1:6" x14ac:dyDescent="0.2">
      <c r="A64" s="8" t="s">
        <v>34</v>
      </c>
      <c r="B64" s="9"/>
      <c r="C64" s="9"/>
      <c r="D64" s="68"/>
      <c r="E64" s="61">
        <f>SUM(E47:E63)</f>
        <v>20419.543004999996</v>
      </c>
      <c r="F64" s="11">
        <f>SUM(F47:F63)</f>
        <v>47.739430240494457</v>
      </c>
    </row>
    <row r="65" spans="1:6" x14ac:dyDescent="0.2">
      <c r="A65" s="9"/>
      <c r="B65" s="9"/>
      <c r="C65" s="9"/>
      <c r="D65" s="68"/>
      <c r="E65" s="60"/>
      <c r="F65" s="10"/>
    </row>
    <row r="66" spans="1:6" x14ac:dyDescent="0.2">
      <c r="A66" s="8" t="s">
        <v>91</v>
      </c>
      <c r="B66" s="9"/>
      <c r="C66" s="9"/>
      <c r="D66" s="68"/>
      <c r="E66" s="60"/>
      <c r="F66" s="10"/>
    </row>
    <row r="67" spans="1:6" x14ac:dyDescent="0.2">
      <c r="A67" s="9" t="s">
        <v>342</v>
      </c>
      <c r="B67" s="9" t="s">
        <v>1085</v>
      </c>
      <c r="C67" s="9" t="s">
        <v>93</v>
      </c>
      <c r="D67" s="68">
        <v>6400000</v>
      </c>
      <c r="E67" s="60">
        <v>6316.8</v>
      </c>
      <c r="F67" s="10">
        <v>14.7682263442093</v>
      </c>
    </row>
    <row r="68" spans="1:6" x14ac:dyDescent="0.2">
      <c r="A68" s="8" t="s">
        <v>34</v>
      </c>
      <c r="B68" s="9"/>
      <c r="C68" s="9"/>
      <c r="D68" s="68"/>
      <c r="E68" s="61">
        <f>SUM(E67:E67)</f>
        <v>6316.8</v>
      </c>
      <c r="F68" s="11">
        <f>SUM(F67:F67)</f>
        <v>14.7682263442093</v>
      </c>
    </row>
    <row r="69" spans="1:6" x14ac:dyDescent="0.2">
      <c r="A69" s="9"/>
      <c r="B69" s="9"/>
      <c r="C69" s="9"/>
      <c r="D69" s="9"/>
      <c r="E69" s="60"/>
      <c r="F69" s="10"/>
    </row>
    <row r="70" spans="1:6" x14ac:dyDescent="0.2">
      <c r="A70" s="8" t="s">
        <v>34</v>
      </c>
      <c r="B70" s="9"/>
      <c r="C70" s="9"/>
      <c r="D70" s="9"/>
      <c r="E70" s="61">
        <f>E42+E64+E68</f>
        <v>41078.247561499993</v>
      </c>
      <c r="F70" s="11">
        <f>F42+F64+F68</f>
        <v>96.038003073342466</v>
      </c>
    </row>
    <row r="71" spans="1:6" x14ac:dyDescent="0.2">
      <c r="A71" s="9"/>
      <c r="B71" s="9"/>
      <c r="C71" s="9"/>
      <c r="D71" s="9"/>
      <c r="E71" s="60"/>
      <c r="F71" s="10"/>
    </row>
    <row r="72" spans="1:6" x14ac:dyDescent="0.2">
      <c r="A72" s="8" t="s">
        <v>35</v>
      </c>
      <c r="B72" s="9"/>
      <c r="C72" s="9"/>
      <c r="D72" s="9"/>
      <c r="E72" s="61">
        <v>1694.6588976</v>
      </c>
      <c r="F72" s="11">
        <v>3.96</v>
      </c>
    </row>
    <row r="73" spans="1:6" x14ac:dyDescent="0.2">
      <c r="A73" s="9"/>
      <c r="B73" s="9"/>
      <c r="C73" s="9"/>
      <c r="D73" s="9"/>
      <c r="E73" s="60"/>
      <c r="F73" s="10"/>
    </row>
    <row r="74" spans="1:6" x14ac:dyDescent="0.2">
      <c r="A74" s="12" t="s">
        <v>36</v>
      </c>
      <c r="B74" s="6"/>
      <c r="C74" s="6"/>
      <c r="D74" s="6"/>
      <c r="E74" s="66">
        <f>E70+E72</f>
        <v>42772.906459099991</v>
      </c>
      <c r="F74" s="13">
        <f>F70+F72</f>
        <v>99.99800307334246</v>
      </c>
    </row>
    <row r="75" spans="1:6" x14ac:dyDescent="0.2">
      <c r="A75" s="1" t="s">
        <v>245</v>
      </c>
      <c r="F75" s="16"/>
    </row>
    <row r="76" spans="1:6" x14ac:dyDescent="0.2">
      <c r="A76" s="1"/>
      <c r="F76" s="16"/>
    </row>
    <row r="78" spans="1:6" x14ac:dyDescent="0.2">
      <c r="A78" s="1" t="s">
        <v>37</v>
      </c>
    </row>
    <row r="79" spans="1:6" x14ac:dyDescent="0.2">
      <c r="A79" s="1" t="s">
        <v>38</v>
      </c>
    </row>
    <row r="80" spans="1:6" x14ac:dyDescent="0.2">
      <c r="A80" s="1" t="s">
        <v>39</v>
      </c>
    </row>
    <row r="81" spans="1:4" x14ac:dyDescent="0.2">
      <c r="A81" s="3" t="s">
        <v>661</v>
      </c>
      <c r="D81" s="14">
        <v>120.30629999999999</v>
      </c>
    </row>
    <row r="82" spans="1:4" x14ac:dyDescent="0.2">
      <c r="A82" s="3" t="s">
        <v>662</v>
      </c>
      <c r="D82" s="14">
        <v>17.650500000000001</v>
      </c>
    </row>
    <row r="83" spans="1:4" x14ac:dyDescent="0.2">
      <c r="A83" s="3" t="s">
        <v>663</v>
      </c>
      <c r="D83" s="14">
        <v>124.9589</v>
      </c>
    </row>
    <row r="84" spans="1:4" x14ac:dyDescent="0.2">
      <c r="A84" s="3" t="s">
        <v>664</v>
      </c>
      <c r="D84" s="14">
        <v>18.423100000000002</v>
      </c>
    </row>
    <row r="85" spans="1:4" x14ac:dyDescent="0.2">
      <c r="D85" s="14"/>
    </row>
    <row r="86" spans="1:4" x14ac:dyDescent="0.2">
      <c r="A86" s="1" t="s">
        <v>40</v>
      </c>
    </row>
    <row r="87" spans="1:4" x14ac:dyDescent="0.2">
      <c r="A87" s="3" t="s">
        <v>661</v>
      </c>
      <c r="D87" s="14">
        <v>123.294</v>
      </c>
    </row>
    <row r="88" spans="1:4" x14ac:dyDescent="0.2">
      <c r="A88" s="3" t="s">
        <v>662</v>
      </c>
      <c r="D88" s="14">
        <v>16.588899999999999</v>
      </c>
    </row>
    <row r="89" spans="1:4" x14ac:dyDescent="0.2">
      <c r="A89" s="3" t="s">
        <v>663</v>
      </c>
      <c r="D89" s="14">
        <v>128.5359</v>
      </c>
    </row>
    <row r="90" spans="1:4" x14ac:dyDescent="0.2">
      <c r="A90" s="3" t="s">
        <v>664</v>
      </c>
      <c r="D90" s="14">
        <v>17.446200000000001</v>
      </c>
    </row>
    <row r="92" spans="1:4" x14ac:dyDescent="0.2">
      <c r="A92" s="1" t="s">
        <v>41</v>
      </c>
      <c r="D92" s="15" t="s">
        <v>383</v>
      </c>
    </row>
    <row r="93" spans="1:4" x14ac:dyDescent="0.2">
      <c r="A93" s="17" t="s">
        <v>665</v>
      </c>
      <c r="B93" s="18"/>
      <c r="C93" s="114" t="s">
        <v>666</v>
      </c>
      <c r="D93" s="114"/>
    </row>
    <row r="94" spans="1:4" x14ac:dyDescent="0.2">
      <c r="A94" s="115"/>
      <c r="B94" s="115"/>
      <c r="C94" s="19" t="s">
        <v>667</v>
      </c>
      <c r="D94" s="19" t="s">
        <v>668</v>
      </c>
    </row>
    <row r="95" spans="1:4" x14ac:dyDescent="0.2">
      <c r="A95" s="20" t="s">
        <v>662</v>
      </c>
      <c r="B95" s="21"/>
      <c r="C95" s="22">
        <v>1.0804840500000001</v>
      </c>
      <c r="D95" s="22">
        <v>1.0005336149999999</v>
      </c>
    </row>
    <row r="96" spans="1:4" x14ac:dyDescent="0.2">
      <c r="A96" s="20" t="s">
        <v>664</v>
      </c>
      <c r="B96" s="21"/>
      <c r="C96" s="22">
        <v>1.0804840500000001</v>
      </c>
      <c r="D96" s="22">
        <v>1.0005336149999999</v>
      </c>
    </row>
    <row r="98" spans="1:5" x14ac:dyDescent="0.2">
      <c r="A98" s="1" t="s">
        <v>43</v>
      </c>
      <c r="D98" s="23">
        <v>3.841420570656918</v>
      </c>
      <c r="E98" s="2" t="s">
        <v>671</v>
      </c>
    </row>
  </sheetData>
  <mergeCells count="3">
    <mergeCell ref="A1:F1"/>
    <mergeCell ref="C93:D93"/>
    <mergeCell ref="A94:B9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B195A-AF06-47C4-8CB8-D672B118DBE4}">
  <dimension ref="A1:F11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33.85546875" style="3" customWidth="1"/>
    <col min="4" max="4" width="11.140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109" t="s">
        <v>343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248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249</v>
      </c>
      <c r="B5" s="9"/>
      <c r="C5" s="9"/>
      <c r="D5" s="9"/>
      <c r="E5" s="10"/>
      <c r="F5" s="10"/>
    </row>
    <row r="6" spans="1:6" x14ac:dyDescent="0.2">
      <c r="A6" s="65" t="s">
        <v>7</v>
      </c>
      <c r="B6" s="9"/>
      <c r="C6" s="9"/>
      <c r="D6" s="9"/>
      <c r="E6" s="10"/>
      <c r="F6" s="10"/>
    </row>
    <row r="7" spans="1:6" x14ac:dyDescent="0.2">
      <c r="A7" s="9" t="s">
        <v>253</v>
      </c>
      <c r="B7" s="9" t="s">
        <v>254</v>
      </c>
      <c r="C7" s="9" t="s">
        <v>252</v>
      </c>
      <c r="D7" s="68">
        <v>2000862</v>
      </c>
      <c r="E7" s="71">
        <v>12403.343537999999</v>
      </c>
      <c r="F7" s="10">
        <v>6.3290693459325604</v>
      </c>
    </row>
    <row r="8" spans="1:6" x14ac:dyDescent="0.2">
      <c r="A8" s="9" t="s">
        <v>250</v>
      </c>
      <c r="B8" s="9" t="s">
        <v>251</v>
      </c>
      <c r="C8" s="9" t="s">
        <v>252</v>
      </c>
      <c r="D8" s="68">
        <v>494434</v>
      </c>
      <c r="E8" s="71">
        <v>10490.406177999999</v>
      </c>
      <c r="F8" s="10">
        <v>5.3529524490028999</v>
      </c>
    </row>
    <row r="9" spans="1:6" x14ac:dyDescent="0.2">
      <c r="A9" s="9" t="s">
        <v>258</v>
      </c>
      <c r="B9" s="9" t="s">
        <v>259</v>
      </c>
      <c r="C9" s="9" t="s">
        <v>252</v>
      </c>
      <c r="D9" s="68">
        <v>559760</v>
      </c>
      <c r="E9" s="71">
        <v>7033.3843999999999</v>
      </c>
      <c r="F9" s="10">
        <v>3.5889336990321001</v>
      </c>
    </row>
    <row r="10" spans="1:6" x14ac:dyDescent="0.2">
      <c r="A10" s="9" t="s">
        <v>289</v>
      </c>
      <c r="B10" s="9" t="s">
        <v>290</v>
      </c>
      <c r="C10" s="9" t="s">
        <v>291</v>
      </c>
      <c r="D10" s="68">
        <v>3044188</v>
      </c>
      <c r="E10" s="71">
        <v>6885.9532559999998</v>
      </c>
      <c r="F10" s="10">
        <v>3.51370382804873</v>
      </c>
    </row>
    <row r="11" spans="1:6" x14ac:dyDescent="0.2">
      <c r="A11" s="9" t="s">
        <v>260</v>
      </c>
      <c r="B11" s="9" t="s">
        <v>261</v>
      </c>
      <c r="C11" s="9" t="s">
        <v>262</v>
      </c>
      <c r="D11" s="68">
        <v>821320</v>
      </c>
      <c r="E11" s="71">
        <v>6602.1808199999996</v>
      </c>
      <c r="F11" s="10">
        <v>3.3689029184870698</v>
      </c>
    </row>
    <row r="12" spans="1:6" x14ac:dyDescent="0.2">
      <c r="A12" s="9" t="s">
        <v>311</v>
      </c>
      <c r="B12" s="9" t="s">
        <v>312</v>
      </c>
      <c r="C12" s="9" t="s">
        <v>252</v>
      </c>
      <c r="D12" s="68">
        <v>1506302</v>
      </c>
      <c r="E12" s="71">
        <v>5424.946653</v>
      </c>
      <c r="F12" s="10">
        <v>2.76819419373739</v>
      </c>
    </row>
    <row r="13" spans="1:6" x14ac:dyDescent="0.2">
      <c r="A13" s="9" t="s">
        <v>255</v>
      </c>
      <c r="B13" s="9" t="s">
        <v>256</v>
      </c>
      <c r="C13" s="9" t="s">
        <v>257</v>
      </c>
      <c r="D13" s="68">
        <v>763784</v>
      </c>
      <c r="E13" s="71">
        <v>5032.9546680000003</v>
      </c>
      <c r="F13" s="10">
        <v>2.5681719619485199</v>
      </c>
    </row>
    <row r="14" spans="1:6" x14ac:dyDescent="0.2">
      <c r="A14" s="9" t="s">
        <v>275</v>
      </c>
      <c r="B14" s="9" t="s">
        <v>276</v>
      </c>
      <c r="C14" s="9" t="s">
        <v>277</v>
      </c>
      <c r="D14" s="68">
        <v>2508769</v>
      </c>
      <c r="E14" s="71">
        <v>4983.6696185000001</v>
      </c>
      <c r="F14" s="10">
        <v>2.5430232191883499</v>
      </c>
    </row>
    <row r="15" spans="1:6" x14ac:dyDescent="0.2">
      <c r="A15" s="9" t="s">
        <v>272</v>
      </c>
      <c r="B15" s="9" t="s">
        <v>273</v>
      </c>
      <c r="C15" s="9" t="s">
        <v>274</v>
      </c>
      <c r="D15" s="68">
        <v>600350</v>
      </c>
      <c r="E15" s="71">
        <v>4956.4895999999999</v>
      </c>
      <c r="F15" s="10">
        <v>2.5291540377548798</v>
      </c>
    </row>
    <row r="16" spans="1:6" x14ac:dyDescent="0.2">
      <c r="A16" s="9" t="s">
        <v>278</v>
      </c>
      <c r="B16" s="9" t="s">
        <v>279</v>
      </c>
      <c r="C16" s="9" t="s">
        <v>280</v>
      </c>
      <c r="D16" s="68">
        <v>154688</v>
      </c>
      <c r="E16" s="71">
        <v>4047.4115200000001</v>
      </c>
      <c r="F16" s="10">
        <v>2.0652776489763198</v>
      </c>
    </row>
    <row r="17" spans="1:6" x14ac:dyDescent="0.2">
      <c r="A17" s="9" t="s">
        <v>304</v>
      </c>
      <c r="B17" s="9" t="s">
        <v>305</v>
      </c>
      <c r="C17" s="9" t="s">
        <v>265</v>
      </c>
      <c r="D17" s="68">
        <v>276850</v>
      </c>
      <c r="E17" s="71">
        <v>3719.6181750000001</v>
      </c>
      <c r="F17" s="10">
        <v>1.8980141360949601</v>
      </c>
    </row>
    <row r="18" spans="1:6" x14ac:dyDescent="0.2">
      <c r="A18" s="9" t="s">
        <v>344</v>
      </c>
      <c r="B18" s="9" t="s">
        <v>345</v>
      </c>
      <c r="C18" s="9" t="s">
        <v>294</v>
      </c>
      <c r="D18" s="68">
        <v>2637936</v>
      </c>
      <c r="E18" s="71">
        <v>3615.2912879999999</v>
      </c>
      <c r="F18" s="10">
        <v>1.8447791272890399</v>
      </c>
    </row>
    <row r="19" spans="1:6" x14ac:dyDescent="0.2">
      <c r="A19" s="9" t="s">
        <v>346</v>
      </c>
      <c r="B19" s="9" t="s">
        <v>347</v>
      </c>
      <c r="C19" s="9" t="s">
        <v>271</v>
      </c>
      <c r="D19" s="68">
        <v>1446976</v>
      </c>
      <c r="E19" s="71">
        <v>3243.3967040000002</v>
      </c>
      <c r="F19" s="10">
        <v>1.6550120210002</v>
      </c>
    </row>
    <row r="20" spans="1:6" x14ac:dyDescent="0.2">
      <c r="A20" s="9" t="s">
        <v>348</v>
      </c>
      <c r="B20" s="9" t="s">
        <v>349</v>
      </c>
      <c r="C20" s="9" t="s">
        <v>265</v>
      </c>
      <c r="D20" s="68">
        <v>28764</v>
      </c>
      <c r="E20" s="71">
        <v>3188.446254</v>
      </c>
      <c r="F20" s="10">
        <v>1.62697238736635</v>
      </c>
    </row>
    <row r="21" spans="1:6" x14ac:dyDescent="0.2">
      <c r="A21" s="9" t="s">
        <v>350</v>
      </c>
      <c r="B21" s="9" t="s">
        <v>351</v>
      </c>
      <c r="C21" s="9" t="s">
        <v>257</v>
      </c>
      <c r="D21" s="68">
        <v>437745</v>
      </c>
      <c r="E21" s="71">
        <v>3165.5529674999998</v>
      </c>
      <c r="F21" s="10">
        <v>1.61529060193722</v>
      </c>
    </row>
    <row r="22" spans="1:6" x14ac:dyDescent="0.2">
      <c r="A22" s="9" t="s">
        <v>352</v>
      </c>
      <c r="B22" s="9" t="s">
        <v>353</v>
      </c>
      <c r="C22" s="9" t="s">
        <v>277</v>
      </c>
      <c r="D22" s="68">
        <v>2093346</v>
      </c>
      <c r="E22" s="71">
        <v>3120.1322129999999</v>
      </c>
      <c r="F22" s="10">
        <v>1.5921136977343799</v>
      </c>
    </row>
    <row r="23" spans="1:6" x14ac:dyDescent="0.2">
      <c r="A23" s="9" t="s">
        <v>266</v>
      </c>
      <c r="B23" s="9" t="s">
        <v>267</v>
      </c>
      <c r="C23" s="9" t="s">
        <v>268</v>
      </c>
      <c r="D23" s="68">
        <v>985150</v>
      </c>
      <c r="E23" s="71">
        <v>3078.59375</v>
      </c>
      <c r="F23" s="10">
        <v>1.57091781518505</v>
      </c>
    </row>
    <row r="24" spans="1:6" x14ac:dyDescent="0.2">
      <c r="A24" s="9" t="s">
        <v>354</v>
      </c>
      <c r="B24" s="9" t="s">
        <v>355</v>
      </c>
      <c r="C24" s="9" t="s">
        <v>356</v>
      </c>
      <c r="D24" s="68">
        <v>535077</v>
      </c>
      <c r="E24" s="71">
        <v>2788.0187084999998</v>
      </c>
      <c r="F24" s="10">
        <v>1.4226457317571899</v>
      </c>
    </row>
    <row r="25" spans="1:6" x14ac:dyDescent="0.2">
      <c r="A25" s="9" t="s">
        <v>269</v>
      </c>
      <c r="B25" s="9" t="s">
        <v>270</v>
      </c>
      <c r="C25" s="9" t="s">
        <v>271</v>
      </c>
      <c r="D25" s="68">
        <v>1516102</v>
      </c>
      <c r="E25" s="71">
        <v>2666.0653670000002</v>
      </c>
      <c r="F25" s="10">
        <v>1.3604164503576299</v>
      </c>
    </row>
    <row r="26" spans="1:6" x14ac:dyDescent="0.2">
      <c r="A26" s="9" t="s">
        <v>357</v>
      </c>
      <c r="B26" s="9" t="s">
        <v>358</v>
      </c>
      <c r="C26" s="9" t="s">
        <v>294</v>
      </c>
      <c r="D26" s="68">
        <v>998372</v>
      </c>
      <c r="E26" s="71">
        <v>2528.37709</v>
      </c>
      <c r="F26" s="10">
        <v>1.2901580840884701</v>
      </c>
    </row>
    <row r="27" spans="1:6" x14ac:dyDescent="0.2">
      <c r="A27" s="9" t="s">
        <v>302</v>
      </c>
      <c r="B27" s="9" t="s">
        <v>303</v>
      </c>
      <c r="C27" s="9" t="s">
        <v>265</v>
      </c>
      <c r="D27" s="68">
        <v>178251</v>
      </c>
      <c r="E27" s="71">
        <v>2454.5162700000001</v>
      </c>
      <c r="F27" s="10">
        <v>1.2524690327213699</v>
      </c>
    </row>
    <row r="28" spans="1:6" x14ac:dyDescent="0.2">
      <c r="A28" s="9" t="s">
        <v>359</v>
      </c>
      <c r="B28" s="9" t="s">
        <v>360</v>
      </c>
      <c r="C28" s="9" t="s">
        <v>1216</v>
      </c>
      <c r="D28" s="68">
        <v>1583382</v>
      </c>
      <c r="E28" s="71">
        <v>2338.6552139999999</v>
      </c>
      <c r="F28" s="10">
        <v>1.1933484693289</v>
      </c>
    </row>
    <row r="29" spans="1:6" x14ac:dyDescent="0.2">
      <c r="A29" s="9" t="s">
        <v>362</v>
      </c>
      <c r="B29" s="9" t="s">
        <v>363</v>
      </c>
      <c r="C29" s="9" t="s">
        <v>364</v>
      </c>
      <c r="D29" s="68">
        <v>921918</v>
      </c>
      <c r="E29" s="71">
        <v>1966.912053</v>
      </c>
      <c r="F29" s="10">
        <v>1.0036586298403001</v>
      </c>
    </row>
    <row r="30" spans="1:6" x14ac:dyDescent="0.2">
      <c r="A30" s="9" t="s">
        <v>318</v>
      </c>
      <c r="B30" s="9" t="s">
        <v>319</v>
      </c>
      <c r="C30" s="9" t="s">
        <v>262</v>
      </c>
      <c r="D30" s="68">
        <v>1081483</v>
      </c>
      <c r="E30" s="71">
        <v>1867.721141</v>
      </c>
      <c r="F30" s="10">
        <v>0.95304436130770698</v>
      </c>
    </row>
    <row r="31" spans="1:6" x14ac:dyDescent="0.2">
      <c r="A31" s="9" t="s">
        <v>313</v>
      </c>
      <c r="B31" s="9" t="s">
        <v>314</v>
      </c>
      <c r="C31" s="9" t="s">
        <v>252</v>
      </c>
      <c r="D31" s="68">
        <v>615662</v>
      </c>
      <c r="E31" s="71">
        <v>1821.743858</v>
      </c>
      <c r="F31" s="10">
        <v>0.929583476623424</v>
      </c>
    </row>
    <row r="32" spans="1:6" x14ac:dyDescent="0.2">
      <c r="A32" s="9" t="s">
        <v>365</v>
      </c>
      <c r="B32" s="9" t="s">
        <v>366</v>
      </c>
      <c r="C32" s="9" t="s">
        <v>367</v>
      </c>
      <c r="D32" s="68">
        <v>196933</v>
      </c>
      <c r="E32" s="71">
        <v>1818.5777885</v>
      </c>
      <c r="F32" s="10">
        <v>0.92796792244981396</v>
      </c>
    </row>
    <row r="33" spans="1:6" x14ac:dyDescent="0.2">
      <c r="A33" s="9" t="s">
        <v>286</v>
      </c>
      <c r="B33" s="9" t="s">
        <v>287</v>
      </c>
      <c r="C33" s="9" t="s">
        <v>288</v>
      </c>
      <c r="D33" s="68">
        <v>324626</v>
      </c>
      <c r="E33" s="71">
        <v>1796.8049100000001</v>
      </c>
      <c r="F33" s="10">
        <v>0.91685784898737299</v>
      </c>
    </row>
    <row r="34" spans="1:6" x14ac:dyDescent="0.2">
      <c r="A34" s="9" t="s">
        <v>281</v>
      </c>
      <c r="B34" s="9" t="s">
        <v>282</v>
      </c>
      <c r="C34" s="9" t="s">
        <v>283</v>
      </c>
      <c r="D34" s="68">
        <v>180000</v>
      </c>
      <c r="E34" s="71">
        <v>1663.02</v>
      </c>
      <c r="F34" s="10">
        <v>0.848591258593</v>
      </c>
    </row>
    <row r="35" spans="1:6" x14ac:dyDescent="0.2">
      <c r="A35" s="9" t="s">
        <v>306</v>
      </c>
      <c r="B35" s="9" t="s">
        <v>307</v>
      </c>
      <c r="C35" s="9" t="s">
        <v>283</v>
      </c>
      <c r="D35" s="68">
        <v>219383</v>
      </c>
      <c r="E35" s="71">
        <v>1629.6866155</v>
      </c>
      <c r="F35" s="10">
        <v>0.83158219153065605</v>
      </c>
    </row>
    <row r="36" spans="1:6" x14ac:dyDescent="0.2">
      <c r="A36" s="9" t="s">
        <v>315</v>
      </c>
      <c r="B36" s="9" t="s">
        <v>316</v>
      </c>
      <c r="C36" s="9" t="s">
        <v>317</v>
      </c>
      <c r="D36" s="68">
        <v>749104</v>
      </c>
      <c r="E36" s="71">
        <v>1516.9356</v>
      </c>
      <c r="F36" s="10">
        <v>0.77404859232512402</v>
      </c>
    </row>
    <row r="37" spans="1:6" x14ac:dyDescent="0.2">
      <c r="A37" s="9" t="s">
        <v>308</v>
      </c>
      <c r="B37" s="9" t="s">
        <v>309</v>
      </c>
      <c r="C37" s="9" t="s">
        <v>310</v>
      </c>
      <c r="D37" s="68">
        <v>1265151</v>
      </c>
      <c r="E37" s="71">
        <v>1477.0637925000001</v>
      </c>
      <c r="F37" s="10">
        <v>0.75370315612543703</v>
      </c>
    </row>
    <row r="38" spans="1:6" x14ac:dyDescent="0.2">
      <c r="A38" s="9" t="s">
        <v>292</v>
      </c>
      <c r="B38" s="9" t="s">
        <v>293</v>
      </c>
      <c r="C38" s="9" t="s">
        <v>294</v>
      </c>
      <c r="D38" s="68">
        <v>398568</v>
      </c>
      <c r="E38" s="71">
        <v>1445.8054199999999</v>
      </c>
      <c r="F38" s="10">
        <v>0.73775290798570103</v>
      </c>
    </row>
    <row r="39" spans="1:6" x14ac:dyDescent="0.2">
      <c r="A39" s="9" t="s">
        <v>368</v>
      </c>
      <c r="B39" s="9" t="s">
        <v>369</v>
      </c>
      <c r="C39" s="9" t="s">
        <v>262</v>
      </c>
      <c r="D39" s="68">
        <v>51783</v>
      </c>
      <c r="E39" s="71">
        <v>1408.5752745</v>
      </c>
      <c r="F39" s="10">
        <v>0.71875543590031099</v>
      </c>
    </row>
    <row r="40" spans="1:6" x14ac:dyDescent="0.2">
      <c r="A40" s="9" t="s">
        <v>370</v>
      </c>
      <c r="B40" s="9" t="s">
        <v>371</v>
      </c>
      <c r="C40" s="9" t="s">
        <v>372</v>
      </c>
      <c r="D40" s="68">
        <v>147561</v>
      </c>
      <c r="E40" s="71">
        <v>1373.7929099999999</v>
      </c>
      <c r="F40" s="10">
        <v>0.70100699603314398</v>
      </c>
    </row>
    <row r="41" spans="1:6" x14ac:dyDescent="0.2">
      <c r="A41" s="9" t="s">
        <v>284</v>
      </c>
      <c r="B41" s="9" t="s">
        <v>285</v>
      </c>
      <c r="C41" s="9" t="s">
        <v>265</v>
      </c>
      <c r="D41" s="68">
        <v>100000</v>
      </c>
      <c r="E41" s="71">
        <v>1373.05</v>
      </c>
      <c r="F41" s="10">
        <v>0.70062791043470196</v>
      </c>
    </row>
    <row r="42" spans="1:6" x14ac:dyDescent="0.2">
      <c r="A42" s="9" t="s">
        <v>298</v>
      </c>
      <c r="B42" s="9" t="s">
        <v>299</v>
      </c>
      <c r="C42" s="9" t="s">
        <v>280</v>
      </c>
      <c r="D42" s="68">
        <v>374001</v>
      </c>
      <c r="E42" s="71">
        <v>1303.2064845</v>
      </c>
      <c r="F42" s="10">
        <v>0.66498877397049605</v>
      </c>
    </row>
    <row r="43" spans="1:6" x14ac:dyDescent="0.2">
      <c r="A43" s="9" t="s">
        <v>373</v>
      </c>
      <c r="B43" s="9" t="s">
        <v>374</v>
      </c>
      <c r="C43" s="9" t="s">
        <v>283</v>
      </c>
      <c r="D43" s="68">
        <v>195421</v>
      </c>
      <c r="E43" s="71">
        <v>1028.305302</v>
      </c>
      <c r="F43" s="10">
        <v>0.52471460983153195</v>
      </c>
    </row>
    <row r="44" spans="1:6" x14ac:dyDescent="0.2">
      <c r="A44" s="9" t="s">
        <v>375</v>
      </c>
      <c r="B44" s="9" t="s">
        <v>376</v>
      </c>
      <c r="C44" s="9" t="s">
        <v>297</v>
      </c>
      <c r="D44" s="68">
        <v>377910</v>
      </c>
      <c r="E44" s="71">
        <v>971.2287</v>
      </c>
      <c r="F44" s="10">
        <v>0.49559006200445099</v>
      </c>
    </row>
    <row r="45" spans="1:6" x14ac:dyDescent="0.2">
      <c r="A45" s="9" t="s">
        <v>377</v>
      </c>
      <c r="B45" s="9" t="s">
        <v>378</v>
      </c>
      <c r="C45" s="9" t="s">
        <v>252</v>
      </c>
      <c r="D45" s="68">
        <v>389628</v>
      </c>
      <c r="E45" s="71">
        <v>948.93899399999998</v>
      </c>
      <c r="F45" s="10">
        <v>0.48421626633860998</v>
      </c>
    </row>
    <row r="46" spans="1:6" x14ac:dyDescent="0.2">
      <c r="A46" s="9" t="s">
        <v>379</v>
      </c>
      <c r="B46" s="9" t="s">
        <v>380</v>
      </c>
      <c r="C46" s="9" t="s">
        <v>283</v>
      </c>
      <c r="D46" s="68">
        <v>315937</v>
      </c>
      <c r="E46" s="71">
        <v>745.45335150000005</v>
      </c>
      <c r="F46" s="10">
        <v>0.38038339753686401</v>
      </c>
    </row>
    <row r="47" spans="1:6" x14ac:dyDescent="0.2">
      <c r="A47" s="8" t="s">
        <v>34</v>
      </c>
      <c r="B47" s="9"/>
      <c r="C47" s="9"/>
      <c r="D47" s="68"/>
      <c r="E47" s="72">
        <f>SUM(E7:E46)</f>
        <v>129924.22644749998</v>
      </c>
      <c r="F47" s="72">
        <f>SUM(F7:F46)</f>
        <v>66.296594654788223</v>
      </c>
    </row>
    <row r="48" spans="1:6" x14ac:dyDescent="0.2">
      <c r="A48" s="9"/>
      <c r="B48" s="9"/>
      <c r="C48" s="9"/>
      <c r="D48" s="68"/>
      <c r="E48" s="71"/>
      <c r="F48" s="10"/>
    </row>
    <row r="49" spans="1:6" x14ac:dyDescent="0.2">
      <c r="A49" s="11" t="s">
        <v>1222</v>
      </c>
      <c r="B49" s="9"/>
      <c r="C49" s="9"/>
      <c r="D49" s="68"/>
      <c r="E49" s="71"/>
      <c r="F49" s="10"/>
    </row>
    <row r="50" spans="1:6" x14ac:dyDescent="0.2">
      <c r="A50" s="92" t="s">
        <v>381</v>
      </c>
      <c r="B50" s="92" t="s">
        <v>382</v>
      </c>
      <c r="C50" s="92" t="s">
        <v>257</v>
      </c>
      <c r="D50" s="74">
        <v>270000</v>
      </c>
      <c r="E50" s="94">
        <v>2.7E-2</v>
      </c>
      <c r="F50" s="90" t="s">
        <v>1221</v>
      </c>
    </row>
    <row r="51" spans="1:6" x14ac:dyDescent="0.2">
      <c r="A51" s="92" t="s">
        <v>383</v>
      </c>
      <c r="B51" s="92" t="s">
        <v>384</v>
      </c>
      <c r="C51" s="92" t="s">
        <v>367</v>
      </c>
      <c r="D51" s="74">
        <v>27500</v>
      </c>
      <c r="E51" s="94">
        <v>2.7499999999999998E-3</v>
      </c>
      <c r="F51" s="90" t="s">
        <v>1221</v>
      </c>
    </row>
    <row r="52" spans="1:6" x14ac:dyDescent="0.2">
      <c r="A52" s="95" t="s">
        <v>34</v>
      </c>
      <c r="B52" s="92"/>
      <c r="C52" s="92"/>
      <c r="D52" s="74"/>
      <c r="E52" s="96">
        <f>SUM(E50:E51)</f>
        <v>2.9749999999999999E-2</v>
      </c>
      <c r="F52" s="97" t="s">
        <v>1221</v>
      </c>
    </row>
    <row r="53" spans="1:6" x14ac:dyDescent="0.2">
      <c r="A53" s="9"/>
      <c r="B53" s="9"/>
      <c r="C53" s="9"/>
      <c r="D53" s="68"/>
      <c r="E53" s="71"/>
      <c r="F53" s="10"/>
    </row>
    <row r="54" spans="1:6" x14ac:dyDescent="0.2">
      <c r="A54" s="8" t="s">
        <v>6</v>
      </c>
      <c r="B54" s="9"/>
      <c r="C54" s="9"/>
      <c r="D54" s="68"/>
      <c r="E54" s="71"/>
      <c r="F54" s="10"/>
    </row>
    <row r="55" spans="1:6" x14ac:dyDescent="0.2">
      <c r="A55" s="8" t="s">
        <v>7</v>
      </c>
      <c r="B55" s="9"/>
      <c r="C55" s="9"/>
      <c r="D55" s="68"/>
      <c r="E55" s="71"/>
      <c r="F55" s="10"/>
    </row>
    <row r="56" spans="1:6" x14ac:dyDescent="0.2">
      <c r="A56" s="8"/>
      <c r="B56" s="9"/>
      <c r="C56" s="9"/>
      <c r="D56" s="68"/>
      <c r="E56" s="71"/>
      <c r="F56" s="10"/>
    </row>
    <row r="57" spans="1:6" x14ac:dyDescent="0.2">
      <c r="A57" s="9" t="s">
        <v>385</v>
      </c>
      <c r="B57" s="9" t="s">
        <v>1074</v>
      </c>
      <c r="C57" s="9" t="s">
        <v>134</v>
      </c>
      <c r="D57" s="68">
        <v>900</v>
      </c>
      <c r="E57" s="71">
        <v>9156.402</v>
      </c>
      <c r="F57" s="10">
        <v>4.6722484981319896</v>
      </c>
    </row>
    <row r="58" spans="1:6" x14ac:dyDescent="0.2">
      <c r="A58" s="9" t="s">
        <v>26</v>
      </c>
      <c r="B58" s="9" t="s">
        <v>1077</v>
      </c>
      <c r="C58" s="9" t="s">
        <v>27</v>
      </c>
      <c r="D58" s="68">
        <v>900</v>
      </c>
      <c r="E58" s="71">
        <v>8846.7839999999997</v>
      </c>
      <c r="F58" s="10">
        <v>4.5142593408740801</v>
      </c>
    </row>
    <row r="59" spans="1:6" x14ac:dyDescent="0.2">
      <c r="A59" s="9" t="s">
        <v>332</v>
      </c>
      <c r="B59" s="9" t="s">
        <v>1078</v>
      </c>
      <c r="C59" s="9" t="s">
        <v>49</v>
      </c>
      <c r="D59" s="68">
        <v>800</v>
      </c>
      <c r="E59" s="71">
        <v>8007.0079999999998</v>
      </c>
      <c r="F59" s="10">
        <v>4.0857458096019403</v>
      </c>
    </row>
    <row r="60" spans="1:6" x14ac:dyDescent="0.2">
      <c r="A60" s="9" t="s">
        <v>328</v>
      </c>
      <c r="B60" s="9" t="s">
        <v>897</v>
      </c>
      <c r="C60" s="9" t="s">
        <v>99</v>
      </c>
      <c r="D60" s="68">
        <v>500</v>
      </c>
      <c r="E60" s="71">
        <v>4950.51</v>
      </c>
      <c r="F60" s="10">
        <v>2.52610281991632</v>
      </c>
    </row>
    <row r="61" spans="1:6" x14ac:dyDescent="0.2">
      <c r="A61" s="9" t="s">
        <v>386</v>
      </c>
      <c r="B61" s="9" t="s">
        <v>864</v>
      </c>
      <c r="C61" s="9" t="s">
        <v>116</v>
      </c>
      <c r="D61" s="68">
        <v>450</v>
      </c>
      <c r="E61" s="71">
        <v>4496.3280000000004</v>
      </c>
      <c r="F61" s="10">
        <v>2.2943468127664999</v>
      </c>
    </row>
    <row r="62" spans="1:6" x14ac:dyDescent="0.2">
      <c r="A62" s="9" t="s">
        <v>325</v>
      </c>
      <c r="B62" s="9" t="s">
        <v>1073</v>
      </c>
      <c r="C62" s="9" t="s">
        <v>47</v>
      </c>
      <c r="D62" s="68">
        <v>350</v>
      </c>
      <c r="E62" s="71">
        <v>3470.6385</v>
      </c>
      <c r="F62" s="10">
        <v>1.77096697143529</v>
      </c>
    </row>
    <row r="63" spans="1:6" x14ac:dyDescent="0.2">
      <c r="A63" s="9" t="s">
        <v>338</v>
      </c>
      <c r="B63" s="9" t="s">
        <v>1082</v>
      </c>
      <c r="C63" s="9" t="s">
        <v>16</v>
      </c>
      <c r="D63" s="68">
        <v>300</v>
      </c>
      <c r="E63" s="71">
        <v>2996.4745499999999</v>
      </c>
      <c r="F63" s="10">
        <v>1.5290147501090701</v>
      </c>
    </row>
    <row r="64" spans="1:6" x14ac:dyDescent="0.2">
      <c r="A64" s="9" t="s">
        <v>387</v>
      </c>
      <c r="B64" s="9" t="s">
        <v>1166</v>
      </c>
      <c r="C64" s="9" t="s">
        <v>16</v>
      </c>
      <c r="D64" s="68">
        <v>250</v>
      </c>
      <c r="E64" s="71">
        <v>2438.52</v>
      </c>
      <c r="F64" s="10">
        <v>1.2443065963753901</v>
      </c>
    </row>
    <row r="65" spans="1:6" x14ac:dyDescent="0.2">
      <c r="A65" s="9" t="s">
        <v>335</v>
      </c>
      <c r="B65" s="9" t="s">
        <v>1079</v>
      </c>
      <c r="C65" s="9" t="s">
        <v>9</v>
      </c>
      <c r="D65" s="68">
        <v>210</v>
      </c>
      <c r="E65" s="71">
        <v>1975.5225</v>
      </c>
      <c r="F65" s="10">
        <v>1.0080522932098199</v>
      </c>
    </row>
    <row r="66" spans="1:6" x14ac:dyDescent="0.2">
      <c r="A66" s="9" t="s">
        <v>336</v>
      </c>
      <c r="B66" s="9" t="s">
        <v>1081</v>
      </c>
      <c r="C66" s="9" t="s">
        <v>9</v>
      </c>
      <c r="D66" s="68">
        <v>160</v>
      </c>
      <c r="E66" s="71">
        <v>1629.3712</v>
      </c>
      <c r="F66" s="10">
        <v>0.83142124407594997</v>
      </c>
    </row>
    <row r="67" spans="1:6" x14ac:dyDescent="0.2">
      <c r="A67" s="9" t="s">
        <v>340</v>
      </c>
      <c r="B67" s="9" t="s">
        <v>1075</v>
      </c>
      <c r="C67" s="9" t="s">
        <v>99</v>
      </c>
      <c r="D67" s="68">
        <v>150</v>
      </c>
      <c r="E67" s="71">
        <v>1467.8834999999999</v>
      </c>
      <c r="F67" s="10">
        <v>0.74901871699251799</v>
      </c>
    </row>
    <row r="68" spans="1:6" x14ac:dyDescent="0.2">
      <c r="A68" s="9" t="s">
        <v>333</v>
      </c>
      <c r="B68" s="9" t="s">
        <v>1084</v>
      </c>
      <c r="C68" s="9" t="s">
        <v>9</v>
      </c>
      <c r="D68" s="68">
        <v>110</v>
      </c>
      <c r="E68" s="71">
        <v>1099.6667</v>
      </c>
      <c r="F68" s="10">
        <v>0.56112827806388998</v>
      </c>
    </row>
    <row r="69" spans="1:6" x14ac:dyDescent="0.2">
      <c r="A69" s="9" t="s">
        <v>341</v>
      </c>
      <c r="B69" s="9" t="s">
        <v>1083</v>
      </c>
      <c r="C69" s="9" t="s">
        <v>101</v>
      </c>
      <c r="D69" s="68">
        <v>20</v>
      </c>
      <c r="E69" s="71">
        <v>193.90819999999999</v>
      </c>
      <c r="F69" s="10">
        <v>9.8945775450387297E-2</v>
      </c>
    </row>
    <row r="70" spans="1:6" x14ac:dyDescent="0.2">
      <c r="A70" s="8" t="s">
        <v>34</v>
      </c>
      <c r="B70" s="9"/>
      <c r="C70" s="9"/>
      <c r="D70" s="68"/>
      <c r="E70" s="72">
        <f>SUM(E57:E69)</f>
        <v>50729.017150000007</v>
      </c>
      <c r="F70" s="11">
        <f>SUM(F57:F69)</f>
        <v>25.885557907003143</v>
      </c>
    </row>
    <row r="71" spans="1:6" x14ac:dyDescent="0.2">
      <c r="A71" s="9"/>
      <c r="B71" s="9"/>
      <c r="C71" s="9"/>
      <c r="D71" s="68"/>
      <c r="E71" s="71"/>
      <c r="F71" s="10"/>
    </row>
    <row r="72" spans="1:6" x14ac:dyDescent="0.2">
      <c r="A72" s="8" t="s">
        <v>83</v>
      </c>
      <c r="B72" s="9"/>
      <c r="C72" s="9"/>
      <c r="D72" s="68"/>
      <c r="E72" s="71"/>
      <c r="F72" s="10"/>
    </row>
    <row r="73" spans="1:6" x14ac:dyDescent="0.2">
      <c r="A73" s="9" t="s">
        <v>388</v>
      </c>
      <c r="B73" s="9" t="s">
        <v>919</v>
      </c>
      <c r="C73" s="9" t="s">
        <v>29</v>
      </c>
      <c r="D73" s="68">
        <v>200</v>
      </c>
      <c r="E73" s="71">
        <v>2002.0419999999999</v>
      </c>
      <c r="F73" s="10">
        <v>1.0215844310567801</v>
      </c>
    </row>
    <row r="74" spans="1:6" x14ac:dyDescent="0.2">
      <c r="A74" s="9" t="s">
        <v>389</v>
      </c>
      <c r="B74" s="9" t="s">
        <v>947</v>
      </c>
      <c r="C74" s="9" t="s">
        <v>47</v>
      </c>
      <c r="D74" s="68">
        <v>14</v>
      </c>
      <c r="E74" s="71">
        <v>1630.9748</v>
      </c>
      <c r="F74" s="10">
        <v>0.83223951501813898</v>
      </c>
    </row>
    <row r="75" spans="1:6" x14ac:dyDescent="0.2">
      <c r="A75" s="8" t="s">
        <v>34</v>
      </c>
      <c r="B75" s="9"/>
      <c r="C75" s="9"/>
      <c r="D75" s="68"/>
      <c r="E75" s="72">
        <f>SUM(E73:E74)</f>
        <v>3633.0167999999999</v>
      </c>
      <c r="F75" s="11">
        <f>SUM(F73:F74)</f>
        <v>1.8538239460749191</v>
      </c>
    </row>
    <row r="76" spans="1:6" x14ac:dyDescent="0.2">
      <c r="A76" s="9"/>
      <c r="B76" s="9"/>
      <c r="C76" s="9"/>
      <c r="D76" s="68"/>
      <c r="E76" s="71"/>
      <c r="F76" s="10"/>
    </row>
    <row r="77" spans="1:6" x14ac:dyDescent="0.2">
      <c r="A77" s="8" t="s">
        <v>390</v>
      </c>
      <c r="B77" s="9"/>
      <c r="C77" s="9"/>
      <c r="D77" s="68"/>
      <c r="E77" s="71"/>
      <c r="F77" s="10"/>
    </row>
    <row r="78" spans="1:6" x14ac:dyDescent="0.2">
      <c r="A78" s="9" t="s">
        <v>391</v>
      </c>
      <c r="B78" s="9" t="s">
        <v>960</v>
      </c>
      <c r="C78" s="9" t="s">
        <v>392</v>
      </c>
      <c r="D78" s="68">
        <v>200</v>
      </c>
      <c r="E78" s="71">
        <v>993.71299999999997</v>
      </c>
      <c r="F78" s="10">
        <v>0.50706315338975205</v>
      </c>
    </row>
    <row r="79" spans="1:6" x14ac:dyDescent="0.2">
      <c r="A79" s="8" t="s">
        <v>34</v>
      </c>
      <c r="B79" s="9"/>
      <c r="C79" s="9"/>
      <c r="D79" s="68"/>
      <c r="E79" s="72">
        <f>SUM(E78:E78)</f>
        <v>993.71299999999997</v>
      </c>
      <c r="F79" s="11">
        <f>SUM(F78:F78)</f>
        <v>0.50706315338975205</v>
      </c>
    </row>
    <row r="80" spans="1:6" x14ac:dyDescent="0.2">
      <c r="A80" s="9"/>
      <c r="B80" s="9"/>
      <c r="C80" s="9"/>
      <c r="D80" s="68"/>
      <c r="E80" s="71"/>
      <c r="F80" s="10"/>
    </row>
    <row r="81" spans="1:6" x14ac:dyDescent="0.2">
      <c r="A81" s="8" t="s">
        <v>91</v>
      </c>
      <c r="B81" s="9"/>
      <c r="C81" s="9"/>
      <c r="D81" s="68"/>
      <c r="E81" s="71"/>
      <c r="F81" s="10"/>
    </row>
    <row r="82" spans="1:6" x14ac:dyDescent="0.2">
      <c r="A82" s="9" t="s">
        <v>342</v>
      </c>
      <c r="B82" s="9" t="s">
        <v>1085</v>
      </c>
      <c r="C82" s="9" t="s">
        <v>93</v>
      </c>
      <c r="D82" s="68">
        <v>6800000</v>
      </c>
      <c r="E82" s="71">
        <v>6711.6</v>
      </c>
      <c r="F82" s="10">
        <v>3.42473637789851</v>
      </c>
    </row>
    <row r="83" spans="1:6" x14ac:dyDescent="0.2">
      <c r="A83" s="8" t="s">
        <v>34</v>
      </c>
      <c r="B83" s="9"/>
      <c r="C83" s="9"/>
      <c r="D83" s="68"/>
      <c r="E83" s="72">
        <f>SUM(E82:E82)</f>
        <v>6711.6</v>
      </c>
      <c r="F83" s="11">
        <f>SUM(F82:F82)</f>
        <v>3.42473637789851</v>
      </c>
    </row>
    <row r="84" spans="1:6" x14ac:dyDescent="0.2">
      <c r="A84" s="9"/>
      <c r="B84" s="9"/>
      <c r="C84" s="9"/>
      <c r="D84" s="9"/>
      <c r="E84" s="71"/>
      <c r="F84" s="10"/>
    </row>
    <row r="85" spans="1:6" x14ac:dyDescent="0.2">
      <c r="A85" s="8" t="s">
        <v>34</v>
      </c>
      <c r="B85" s="9"/>
      <c r="C85" s="9"/>
      <c r="D85" s="9"/>
      <c r="E85" s="72">
        <f>E52+E70+E75+E79+E83+E47</f>
        <v>191991.60314749999</v>
      </c>
      <c r="F85" s="11">
        <f>F47+F70+F75+F79+F83</f>
        <v>97.967776039154558</v>
      </c>
    </row>
    <row r="86" spans="1:6" x14ac:dyDescent="0.2">
      <c r="A86" s="9"/>
      <c r="B86" s="9"/>
      <c r="C86" s="9"/>
      <c r="D86" s="9"/>
      <c r="E86" s="71"/>
      <c r="F86" s="10"/>
    </row>
    <row r="87" spans="1:6" x14ac:dyDescent="0.2">
      <c r="A87" s="8" t="s">
        <v>35</v>
      </c>
      <c r="B87" s="9"/>
      <c r="C87" s="9"/>
      <c r="D87" s="9"/>
      <c r="E87" s="72">
        <v>3982.6082139</v>
      </c>
      <c r="F87" s="11">
        <v>2.0299999999999998</v>
      </c>
    </row>
    <row r="88" spans="1:6" x14ac:dyDescent="0.2">
      <c r="A88" s="9"/>
      <c r="B88" s="9"/>
      <c r="C88" s="9"/>
      <c r="D88" s="9"/>
      <c r="E88" s="71"/>
      <c r="F88" s="10"/>
    </row>
    <row r="89" spans="1:6" x14ac:dyDescent="0.2">
      <c r="A89" s="12" t="s">
        <v>36</v>
      </c>
      <c r="B89" s="6"/>
      <c r="C89" s="6"/>
      <c r="D89" s="6"/>
      <c r="E89" s="73">
        <f>E85+E87</f>
        <v>195974.2113614</v>
      </c>
      <c r="F89" s="13">
        <f>F85+F87</f>
        <v>99.997776039154559</v>
      </c>
    </row>
    <row r="90" spans="1:6" x14ac:dyDescent="0.2">
      <c r="A90" s="1" t="s">
        <v>245</v>
      </c>
      <c r="F90" s="16" t="s">
        <v>94</v>
      </c>
    </row>
    <row r="91" spans="1:6" x14ac:dyDescent="0.2">
      <c r="A91" s="1"/>
      <c r="F91" s="16"/>
    </row>
    <row r="93" spans="1:6" x14ac:dyDescent="0.2">
      <c r="A93" s="1" t="s">
        <v>37</v>
      </c>
    </row>
    <row r="94" spans="1:6" x14ac:dyDescent="0.2">
      <c r="A94" s="1" t="s">
        <v>38</v>
      </c>
    </row>
    <row r="95" spans="1:6" x14ac:dyDescent="0.2">
      <c r="A95" s="1" t="s">
        <v>39</v>
      </c>
    </row>
    <row r="96" spans="1:6" x14ac:dyDescent="0.2">
      <c r="A96" s="3" t="s">
        <v>661</v>
      </c>
      <c r="D96" s="14">
        <v>114.5073</v>
      </c>
    </row>
    <row r="97" spans="1:5" x14ac:dyDescent="0.2">
      <c r="A97" s="3" t="s">
        <v>662</v>
      </c>
      <c r="D97" s="14">
        <v>21.236799999999999</v>
      </c>
    </row>
    <row r="98" spans="1:5" x14ac:dyDescent="0.2">
      <c r="A98" s="3" t="s">
        <v>663</v>
      </c>
      <c r="D98" s="14">
        <v>121.5318</v>
      </c>
    </row>
    <row r="99" spans="1:5" x14ac:dyDescent="0.2">
      <c r="A99" s="3" t="s">
        <v>664</v>
      </c>
      <c r="D99" s="14">
        <v>22.875499999999999</v>
      </c>
    </row>
    <row r="101" spans="1:5" x14ac:dyDescent="0.2">
      <c r="A101" s="1" t="s">
        <v>680</v>
      </c>
    </row>
    <row r="102" spans="1:5" x14ac:dyDescent="0.2">
      <c r="A102" s="3" t="s">
        <v>661</v>
      </c>
      <c r="D102" s="14">
        <v>115.39709999999999</v>
      </c>
    </row>
    <row r="103" spans="1:5" x14ac:dyDescent="0.2">
      <c r="A103" s="3" t="s">
        <v>662</v>
      </c>
      <c r="D103" s="14">
        <v>21.402000000000001</v>
      </c>
    </row>
    <row r="104" spans="1:5" x14ac:dyDescent="0.2">
      <c r="A104" s="3" t="s">
        <v>663</v>
      </c>
      <c r="D104" s="14">
        <v>123.1905</v>
      </c>
    </row>
    <row r="105" spans="1:5" x14ac:dyDescent="0.2">
      <c r="A105" s="3" t="s">
        <v>664</v>
      </c>
      <c r="D105" s="14">
        <v>23.1873</v>
      </c>
    </row>
    <row r="107" spans="1:5" ht="12.75" customHeight="1" x14ac:dyDescent="0.2">
      <c r="A107" s="1" t="s">
        <v>681</v>
      </c>
      <c r="D107" s="15" t="s">
        <v>42</v>
      </c>
    </row>
    <row r="108" spans="1:5" x14ac:dyDescent="0.2">
      <c r="A108" s="24"/>
      <c r="B108" s="24"/>
      <c r="C108" s="25"/>
      <c r="D108" s="25"/>
    </row>
    <row r="109" spans="1:5" x14ac:dyDescent="0.2">
      <c r="A109" s="1" t="s">
        <v>682</v>
      </c>
      <c r="D109" s="23">
        <v>3.100524438269268</v>
      </c>
      <c r="E109" s="2" t="s">
        <v>671</v>
      </c>
    </row>
    <row r="110" spans="1:5" x14ac:dyDescent="0.2">
      <c r="A110" s="27"/>
      <c r="B110" s="27"/>
      <c r="C110" s="27"/>
      <c r="D110" s="27"/>
      <c r="E110" s="28"/>
    </row>
    <row r="111" spans="1:5" x14ac:dyDescent="0.2">
      <c r="A111" s="45" t="s">
        <v>683</v>
      </c>
      <c r="B111" s="46"/>
      <c r="C111" s="27"/>
      <c r="D111" s="46">
        <v>0.66591494092022008</v>
      </c>
      <c r="E111" s="28"/>
    </row>
    <row r="112" spans="1:5" x14ac:dyDescent="0.2">
      <c r="A112" s="27"/>
      <c r="B112" s="27"/>
      <c r="C112" s="27"/>
      <c r="D112" s="27"/>
      <c r="E112" s="28"/>
    </row>
    <row r="113" spans="1:5" x14ac:dyDescent="0.2">
      <c r="A113" s="27"/>
      <c r="B113" s="27"/>
      <c r="C113" s="27"/>
      <c r="D113" s="27"/>
      <c r="E113" s="28"/>
    </row>
    <row r="114" spans="1:5" x14ac:dyDescent="0.2">
      <c r="A114" s="27"/>
      <c r="B114" s="27"/>
      <c r="C114" s="27"/>
      <c r="D114" s="27"/>
      <c r="E114" s="28"/>
    </row>
    <row r="115" spans="1:5" x14ac:dyDescent="0.2">
      <c r="A115" s="27"/>
      <c r="B115" s="27"/>
      <c r="C115" s="27"/>
      <c r="D115" s="27"/>
      <c r="E115" s="28"/>
    </row>
    <row r="116" spans="1:5" x14ac:dyDescent="0.2">
      <c r="A116" s="27"/>
      <c r="B116" s="27"/>
      <c r="C116" s="27"/>
      <c r="D116" s="27"/>
      <c r="E116" s="28"/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77E5-D9F8-48B1-ACCD-46B9145AF2FC}">
  <dimension ref="A1:K9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7.7109375" style="3" bestFit="1" customWidth="1"/>
    <col min="3" max="3" width="21" style="3" customWidth="1"/>
    <col min="4" max="4" width="11.1406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109" t="s">
        <v>247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248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249</v>
      </c>
      <c r="B5" s="9"/>
      <c r="C5" s="9"/>
      <c r="D5" s="9"/>
      <c r="E5" s="10"/>
      <c r="F5" s="10"/>
    </row>
    <row r="6" spans="1:6" x14ac:dyDescent="0.2">
      <c r="A6" s="65" t="s">
        <v>7</v>
      </c>
      <c r="B6" s="9"/>
      <c r="C6" s="9"/>
      <c r="D6" s="9"/>
      <c r="E6" s="10"/>
      <c r="F6" s="10"/>
    </row>
    <row r="7" spans="1:6" x14ac:dyDescent="0.2">
      <c r="A7" s="9" t="s">
        <v>250</v>
      </c>
      <c r="B7" s="9" t="s">
        <v>251</v>
      </c>
      <c r="C7" s="9" t="s">
        <v>252</v>
      </c>
      <c r="D7" s="68">
        <v>29743</v>
      </c>
      <c r="E7" s="60">
        <v>631.057231</v>
      </c>
      <c r="F7" s="10">
        <v>1.8551325908959699</v>
      </c>
    </row>
    <row r="8" spans="1:6" x14ac:dyDescent="0.2">
      <c r="A8" s="9" t="s">
        <v>253</v>
      </c>
      <c r="B8" s="9" t="s">
        <v>254</v>
      </c>
      <c r="C8" s="9" t="s">
        <v>252</v>
      </c>
      <c r="D8" s="68">
        <v>95488</v>
      </c>
      <c r="E8" s="60">
        <v>591.93011200000001</v>
      </c>
      <c r="F8" s="10">
        <v>1.7401097529043299</v>
      </c>
    </row>
    <row r="9" spans="1:6" x14ac:dyDescent="0.2">
      <c r="A9" s="9" t="s">
        <v>255</v>
      </c>
      <c r="B9" s="9" t="s">
        <v>256</v>
      </c>
      <c r="C9" s="9" t="s">
        <v>257</v>
      </c>
      <c r="D9" s="68">
        <v>63338</v>
      </c>
      <c r="E9" s="60">
        <v>417.36575099999999</v>
      </c>
      <c r="F9" s="10">
        <v>1.2269391252785899</v>
      </c>
    </row>
    <row r="10" spans="1:6" x14ac:dyDescent="0.2">
      <c r="A10" s="9" t="s">
        <v>258</v>
      </c>
      <c r="B10" s="9" t="s">
        <v>259</v>
      </c>
      <c r="C10" s="9" t="s">
        <v>252</v>
      </c>
      <c r="D10" s="68">
        <v>30909</v>
      </c>
      <c r="E10" s="60">
        <v>388.37158499999998</v>
      </c>
      <c r="F10" s="10">
        <v>1.1417043483833</v>
      </c>
    </row>
    <row r="11" spans="1:6" x14ac:dyDescent="0.2">
      <c r="A11" s="9" t="s">
        <v>260</v>
      </c>
      <c r="B11" s="9" t="s">
        <v>261</v>
      </c>
      <c r="C11" s="9" t="s">
        <v>262</v>
      </c>
      <c r="D11" s="68">
        <v>47341</v>
      </c>
      <c r="E11" s="60">
        <v>380.55062850000002</v>
      </c>
      <c r="F11" s="10">
        <v>1.1187129134034</v>
      </c>
    </row>
    <row r="12" spans="1:6" x14ac:dyDescent="0.2">
      <c r="A12" s="9" t="s">
        <v>263</v>
      </c>
      <c r="B12" s="9" t="s">
        <v>264</v>
      </c>
      <c r="C12" s="9" t="s">
        <v>265</v>
      </c>
      <c r="D12" s="68">
        <v>67697</v>
      </c>
      <c r="E12" s="60">
        <v>332.2230275</v>
      </c>
      <c r="F12" s="10">
        <v>0.97664321948222299</v>
      </c>
    </row>
    <row r="13" spans="1:6" x14ac:dyDescent="0.2">
      <c r="A13" s="9" t="s">
        <v>266</v>
      </c>
      <c r="B13" s="9" t="s">
        <v>267</v>
      </c>
      <c r="C13" s="9" t="s">
        <v>268</v>
      </c>
      <c r="D13" s="68">
        <v>100000</v>
      </c>
      <c r="E13" s="60">
        <v>312.5</v>
      </c>
      <c r="F13" s="10">
        <v>0.91866300895772401</v>
      </c>
    </row>
    <row r="14" spans="1:6" x14ac:dyDescent="0.2">
      <c r="A14" s="9" t="s">
        <v>269</v>
      </c>
      <c r="B14" s="9" t="s">
        <v>270</v>
      </c>
      <c r="C14" s="9" t="s">
        <v>271</v>
      </c>
      <c r="D14" s="68">
        <v>170586</v>
      </c>
      <c r="E14" s="60">
        <v>299.975481</v>
      </c>
      <c r="F14" s="10">
        <v>0.88184440956480203</v>
      </c>
    </row>
    <row r="15" spans="1:6" x14ac:dyDescent="0.2">
      <c r="A15" s="9" t="s">
        <v>272</v>
      </c>
      <c r="B15" s="9" t="s">
        <v>273</v>
      </c>
      <c r="C15" s="9" t="s">
        <v>274</v>
      </c>
      <c r="D15" s="68">
        <v>34754</v>
      </c>
      <c r="E15" s="60">
        <v>286.92902400000003</v>
      </c>
      <c r="F15" s="10">
        <v>0.843491457744458</v>
      </c>
    </row>
    <row r="16" spans="1:6" x14ac:dyDescent="0.2">
      <c r="A16" s="9" t="s">
        <v>275</v>
      </c>
      <c r="B16" s="9" t="s">
        <v>276</v>
      </c>
      <c r="C16" s="9" t="s">
        <v>277</v>
      </c>
      <c r="D16" s="68">
        <v>138926</v>
      </c>
      <c r="E16" s="60">
        <v>275.97649899999999</v>
      </c>
      <c r="F16" s="10">
        <v>0.81129408311346696</v>
      </c>
    </row>
    <row r="17" spans="1:6" x14ac:dyDescent="0.2">
      <c r="A17" s="9" t="s">
        <v>278</v>
      </c>
      <c r="B17" s="9" t="s">
        <v>279</v>
      </c>
      <c r="C17" s="9" t="s">
        <v>280</v>
      </c>
      <c r="D17" s="68">
        <v>10300</v>
      </c>
      <c r="E17" s="60">
        <v>269.49950000000001</v>
      </c>
      <c r="F17" s="10">
        <v>0.79225350906432701</v>
      </c>
    </row>
    <row r="18" spans="1:6" x14ac:dyDescent="0.2">
      <c r="A18" s="9" t="s">
        <v>281</v>
      </c>
      <c r="B18" s="9" t="s">
        <v>282</v>
      </c>
      <c r="C18" s="9" t="s">
        <v>283</v>
      </c>
      <c r="D18" s="68">
        <v>26000</v>
      </c>
      <c r="E18" s="60">
        <v>240.214</v>
      </c>
      <c r="F18" s="10">
        <v>0.70616229130806696</v>
      </c>
    </row>
    <row r="19" spans="1:6" x14ac:dyDescent="0.2">
      <c r="A19" s="9" t="s">
        <v>284</v>
      </c>
      <c r="B19" s="9" t="s">
        <v>285</v>
      </c>
      <c r="C19" s="9" t="s">
        <v>265</v>
      </c>
      <c r="D19" s="68">
        <v>16810</v>
      </c>
      <c r="E19" s="60">
        <v>230.80970500000001</v>
      </c>
      <c r="F19" s="10">
        <v>0.67851628189422297</v>
      </c>
    </row>
    <row r="20" spans="1:6" x14ac:dyDescent="0.2">
      <c r="A20" s="9" t="s">
        <v>286</v>
      </c>
      <c r="B20" s="9" t="s">
        <v>287</v>
      </c>
      <c r="C20" s="9" t="s">
        <v>288</v>
      </c>
      <c r="D20" s="68">
        <v>40000</v>
      </c>
      <c r="E20" s="60">
        <v>221.4</v>
      </c>
      <c r="F20" s="10">
        <v>0.65085436858636903</v>
      </c>
    </row>
    <row r="21" spans="1:6" x14ac:dyDescent="0.2">
      <c r="A21" s="9" t="s">
        <v>289</v>
      </c>
      <c r="B21" s="9" t="s">
        <v>290</v>
      </c>
      <c r="C21" s="9" t="s">
        <v>291</v>
      </c>
      <c r="D21" s="68">
        <v>96457</v>
      </c>
      <c r="E21" s="60">
        <v>218.185734</v>
      </c>
      <c r="F21" s="10">
        <v>0.64140532130588701</v>
      </c>
    </row>
    <row r="22" spans="1:6" x14ac:dyDescent="0.2">
      <c r="A22" s="9" t="s">
        <v>292</v>
      </c>
      <c r="B22" s="9" t="s">
        <v>293</v>
      </c>
      <c r="C22" s="9" t="s">
        <v>294</v>
      </c>
      <c r="D22" s="68">
        <v>60000</v>
      </c>
      <c r="E22" s="60">
        <v>217.65</v>
      </c>
      <c r="F22" s="10">
        <v>0.63983041247887595</v>
      </c>
    </row>
    <row r="23" spans="1:6" x14ac:dyDescent="0.2">
      <c r="A23" s="9" t="s">
        <v>295</v>
      </c>
      <c r="B23" s="9" t="s">
        <v>296</v>
      </c>
      <c r="C23" s="9" t="s">
        <v>297</v>
      </c>
      <c r="D23" s="68">
        <v>20015</v>
      </c>
      <c r="E23" s="60">
        <v>170.067455</v>
      </c>
      <c r="F23" s="10">
        <v>0.49995097579546399</v>
      </c>
    </row>
    <row r="24" spans="1:6" x14ac:dyDescent="0.2">
      <c r="A24" s="9" t="s">
        <v>298</v>
      </c>
      <c r="B24" s="9" t="s">
        <v>299</v>
      </c>
      <c r="C24" s="9" t="s">
        <v>280</v>
      </c>
      <c r="D24" s="68">
        <v>45000</v>
      </c>
      <c r="E24" s="60">
        <v>156.80250000000001</v>
      </c>
      <c r="F24" s="10">
        <v>0.46095570067870001</v>
      </c>
    </row>
    <row r="25" spans="1:6" x14ac:dyDescent="0.2">
      <c r="A25" s="9" t="s">
        <v>300</v>
      </c>
      <c r="B25" s="9" t="s">
        <v>301</v>
      </c>
      <c r="C25" s="9" t="s">
        <v>262</v>
      </c>
      <c r="D25" s="68">
        <v>25761</v>
      </c>
      <c r="E25" s="60">
        <v>147.15971250000001</v>
      </c>
      <c r="F25" s="10">
        <v>0.43260858970433202</v>
      </c>
    </row>
    <row r="26" spans="1:6" x14ac:dyDescent="0.2">
      <c r="A26" s="9" t="s">
        <v>302</v>
      </c>
      <c r="B26" s="9" t="s">
        <v>303</v>
      </c>
      <c r="C26" s="9" t="s">
        <v>265</v>
      </c>
      <c r="D26" s="68">
        <v>10000</v>
      </c>
      <c r="E26" s="60">
        <v>137.69999999999999</v>
      </c>
      <c r="F26" s="10">
        <v>0.40479966826713198</v>
      </c>
    </row>
    <row r="27" spans="1:6" x14ac:dyDescent="0.2">
      <c r="A27" s="9" t="s">
        <v>304</v>
      </c>
      <c r="B27" s="9" t="s">
        <v>305</v>
      </c>
      <c r="C27" s="9" t="s">
        <v>265</v>
      </c>
      <c r="D27" s="68">
        <v>9526</v>
      </c>
      <c r="E27" s="60">
        <v>127.98657300000001</v>
      </c>
      <c r="F27" s="10">
        <v>0.37624489682677598</v>
      </c>
    </row>
    <row r="28" spans="1:6" x14ac:dyDescent="0.2">
      <c r="A28" s="9" t="s">
        <v>306</v>
      </c>
      <c r="B28" s="9" t="s">
        <v>307</v>
      </c>
      <c r="C28" s="9" t="s">
        <v>283</v>
      </c>
      <c r="D28" s="68">
        <v>17000</v>
      </c>
      <c r="E28" s="60">
        <v>126.28449999999999</v>
      </c>
      <c r="F28" s="10">
        <v>0.37124127601510998</v>
      </c>
    </row>
    <row r="29" spans="1:6" x14ac:dyDescent="0.2">
      <c r="A29" s="9" t="s">
        <v>308</v>
      </c>
      <c r="B29" s="9" t="s">
        <v>309</v>
      </c>
      <c r="C29" s="9" t="s">
        <v>310</v>
      </c>
      <c r="D29" s="68">
        <v>97694</v>
      </c>
      <c r="E29" s="60">
        <v>114.057745</v>
      </c>
      <c r="F29" s="10">
        <v>0.335298019893225</v>
      </c>
    </row>
    <row r="30" spans="1:6" x14ac:dyDescent="0.2">
      <c r="A30" s="9" t="s">
        <v>311</v>
      </c>
      <c r="B30" s="9" t="s">
        <v>312</v>
      </c>
      <c r="C30" s="9" t="s">
        <v>252</v>
      </c>
      <c r="D30" s="68">
        <v>30374</v>
      </c>
      <c r="E30" s="60">
        <v>109.39196099999999</v>
      </c>
      <c r="F30" s="10">
        <v>0.32158191375374701</v>
      </c>
    </row>
    <row r="31" spans="1:6" x14ac:dyDescent="0.2">
      <c r="A31" s="9" t="s">
        <v>313</v>
      </c>
      <c r="B31" s="9" t="s">
        <v>314</v>
      </c>
      <c r="C31" s="9" t="s">
        <v>252</v>
      </c>
      <c r="D31" s="68">
        <v>29755</v>
      </c>
      <c r="E31" s="60">
        <v>88.045045000000002</v>
      </c>
      <c r="F31" s="10">
        <v>0.25882792308325803</v>
      </c>
    </row>
    <row r="32" spans="1:6" x14ac:dyDescent="0.2">
      <c r="A32" s="9" t="s">
        <v>315</v>
      </c>
      <c r="B32" s="9" t="s">
        <v>316</v>
      </c>
      <c r="C32" s="9" t="s">
        <v>317</v>
      </c>
      <c r="D32" s="68">
        <v>35367</v>
      </c>
      <c r="E32" s="60">
        <v>71.618174999999994</v>
      </c>
      <c r="F32" s="10">
        <v>0.21053749805299499</v>
      </c>
    </row>
    <row r="33" spans="1:11" x14ac:dyDescent="0.2">
      <c r="A33" s="9" t="s">
        <v>318</v>
      </c>
      <c r="B33" s="9" t="s">
        <v>319</v>
      </c>
      <c r="C33" s="9" t="s">
        <v>262</v>
      </c>
      <c r="D33" s="68">
        <v>40000</v>
      </c>
      <c r="E33" s="60">
        <v>69.08</v>
      </c>
      <c r="F33" s="10">
        <v>0.203075970108159</v>
      </c>
    </row>
    <row r="34" spans="1:11" x14ac:dyDescent="0.2">
      <c r="A34" s="9" t="s">
        <v>320</v>
      </c>
      <c r="B34" s="9" t="s">
        <v>321</v>
      </c>
      <c r="C34" s="9" t="s">
        <v>252</v>
      </c>
      <c r="D34" s="68">
        <v>77000</v>
      </c>
      <c r="E34" s="60">
        <v>68.53</v>
      </c>
      <c r="F34" s="10">
        <v>0.20145912321239301</v>
      </c>
    </row>
    <row r="35" spans="1:11" x14ac:dyDescent="0.2">
      <c r="A35" s="9" t="s">
        <v>322</v>
      </c>
      <c r="B35" s="9" t="s">
        <v>323</v>
      </c>
      <c r="C35" s="9" t="s">
        <v>324</v>
      </c>
      <c r="D35" s="68">
        <v>581</v>
      </c>
      <c r="E35" s="60">
        <v>1.3987575000000001</v>
      </c>
      <c r="F35" s="90" t="s">
        <v>1221</v>
      </c>
    </row>
    <row r="36" spans="1:11" x14ac:dyDescent="0.2">
      <c r="A36" s="8" t="s">
        <v>34</v>
      </c>
      <c r="B36" s="9"/>
      <c r="C36" s="9"/>
      <c r="D36" s="68"/>
      <c r="E36" s="61">
        <f>SUM(E7:E35)</f>
        <v>6702.7607019999978</v>
      </c>
      <c r="F36" s="11">
        <f>SUM(F7:F35)</f>
        <v>19.700138649757307</v>
      </c>
    </row>
    <row r="37" spans="1:11" x14ac:dyDescent="0.2">
      <c r="A37" s="9"/>
      <c r="B37" s="9"/>
      <c r="C37" s="9"/>
      <c r="D37" s="9"/>
      <c r="E37" s="10"/>
      <c r="F37" s="10"/>
    </row>
    <row r="38" spans="1:11" x14ac:dyDescent="0.2">
      <c r="A38" s="8" t="s">
        <v>6</v>
      </c>
      <c r="B38" s="9"/>
      <c r="C38" s="9"/>
      <c r="D38" s="9"/>
      <c r="E38" s="10"/>
      <c r="F38" s="10"/>
    </row>
    <row r="39" spans="1:11" x14ac:dyDescent="0.2">
      <c r="A39" s="8" t="s">
        <v>7</v>
      </c>
      <c r="B39" s="9"/>
      <c r="C39" s="9"/>
      <c r="D39" s="9"/>
      <c r="E39" s="10"/>
      <c r="F39" s="10"/>
    </row>
    <row r="40" spans="1:11" x14ac:dyDescent="0.2">
      <c r="A40" s="8"/>
      <c r="B40" s="9"/>
      <c r="C40" s="9"/>
      <c r="D40" s="9"/>
      <c r="E40" s="60"/>
      <c r="F40" s="10"/>
    </row>
    <row r="41" spans="1:11" x14ac:dyDescent="0.2">
      <c r="A41" s="9" t="s">
        <v>26</v>
      </c>
      <c r="B41" s="9" t="s">
        <v>1077</v>
      </c>
      <c r="C41" s="9" t="s">
        <v>27</v>
      </c>
      <c r="D41" s="9">
        <v>250</v>
      </c>
      <c r="E41" s="60">
        <v>2457.44</v>
      </c>
      <c r="F41" s="10">
        <v>7.2241895191458303</v>
      </c>
      <c r="K41" s="1"/>
    </row>
    <row r="42" spans="1:11" x14ac:dyDescent="0.2">
      <c r="A42" s="9" t="s">
        <v>325</v>
      </c>
      <c r="B42" s="9" t="s">
        <v>1073</v>
      </c>
      <c r="C42" s="9" t="s">
        <v>47</v>
      </c>
      <c r="D42" s="9">
        <v>200</v>
      </c>
      <c r="E42" s="60">
        <v>1983.222</v>
      </c>
      <c r="F42" s="10">
        <v>5.8301206078436998</v>
      </c>
    </row>
    <row r="43" spans="1:11" x14ac:dyDescent="0.2">
      <c r="A43" s="9" t="s">
        <v>326</v>
      </c>
      <c r="B43" s="9" t="s">
        <v>889</v>
      </c>
      <c r="C43" s="9" t="s">
        <v>99</v>
      </c>
      <c r="D43" s="9">
        <v>200</v>
      </c>
      <c r="E43" s="60">
        <v>1967.586</v>
      </c>
      <c r="F43" s="10">
        <v>5.7841551204578998</v>
      </c>
    </row>
    <row r="44" spans="1:11" x14ac:dyDescent="0.2">
      <c r="A44" s="9" t="s">
        <v>327</v>
      </c>
      <c r="B44" s="9" t="s">
        <v>1080</v>
      </c>
      <c r="C44" s="9" t="s">
        <v>16</v>
      </c>
      <c r="D44" s="9">
        <v>160</v>
      </c>
      <c r="E44" s="60">
        <v>1608.1728000000001</v>
      </c>
      <c r="F44" s="10">
        <v>4.7275803627902997</v>
      </c>
    </row>
    <row r="45" spans="1:11" x14ac:dyDescent="0.2">
      <c r="A45" s="9" t="s">
        <v>328</v>
      </c>
      <c r="B45" s="9" t="s">
        <v>897</v>
      </c>
      <c r="C45" s="9" t="s">
        <v>99</v>
      </c>
      <c r="D45" s="9">
        <v>150</v>
      </c>
      <c r="E45" s="60">
        <v>1485.153</v>
      </c>
      <c r="F45" s="10">
        <v>4.3659363959762896</v>
      </c>
    </row>
    <row r="46" spans="1:11" x14ac:dyDescent="0.2">
      <c r="A46" s="9" t="s">
        <v>329</v>
      </c>
      <c r="B46" s="9" t="s">
        <v>1010</v>
      </c>
      <c r="C46" s="9" t="s">
        <v>99</v>
      </c>
      <c r="D46" s="9">
        <v>130</v>
      </c>
      <c r="E46" s="60">
        <v>1282.2537</v>
      </c>
      <c r="F46" s="10">
        <v>3.7694689353253601</v>
      </c>
    </row>
    <row r="47" spans="1:11" x14ac:dyDescent="0.2">
      <c r="A47" s="9" t="s">
        <v>330</v>
      </c>
      <c r="B47" s="9" t="s">
        <v>1076</v>
      </c>
      <c r="C47" s="9" t="s">
        <v>331</v>
      </c>
      <c r="D47" s="9">
        <v>100</v>
      </c>
      <c r="E47" s="60">
        <v>1002.208</v>
      </c>
      <c r="F47" s="10">
        <v>2.9462125340208098</v>
      </c>
    </row>
    <row r="48" spans="1:11" x14ac:dyDescent="0.2">
      <c r="A48" s="9" t="s">
        <v>332</v>
      </c>
      <c r="B48" s="9" t="s">
        <v>1078</v>
      </c>
      <c r="C48" s="9" t="s">
        <v>49</v>
      </c>
      <c r="D48" s="9">
        <v>100</v>
      </c>
      <c r="E48" s="60">
        <v>1000.876</v>
      </c>
      <c r="F48" s="10">
        <v>2.9422968248114301</v>
      </c>
    </row>
    <row r="49" spans="1:6" x14ac:dyDescent="0.2">
      <c r="A49" s="9" t="s">
        <v>333</v>
      </c>
      <c r="B49" s="9" t="s">
        <v>1084</v>
      </c>
      <c r="C49" s="9" t="s">
        <v>9</v>
      </c>
      <c r="D49" s="9">
        <v>100</v>
      </c>
      <c r="E49" s="60">
        <v>999.697</v>
      </c>
      <c r="F49" s="10">
        <v>2.9388308930112301</v>
      </c>
    </row>
    <row r="50" spans="1:6" x14ac:dyDescent="0.2">
      <c r="A50" s="9" t="s">
        <v>334</v>
      </c>
      <c r="B50" s="9" t="s">
        <v>1167</v>
      </c>
      <c r="C50" s="9" t="s">
        <v>9</v>
      </c>
      <c r="D50" s="9">
        <v>100</v>
      </c>
      <c r="E50" s="60">
        <v>996.24800000000005</v>
      </c>
      <c r="F50" s="10">
        <v>2.9286917931139702</v>
      </c>
    </row>
    <row r="51" spans="1:6" x14ac:dyDescent="0.2">
      <c r="A51" s="9" t="s">
        <v>335</v>
      </c>
      <c r="B51" s="9" t="s">
        <v>1079</v>
      </c>
      <c r="C51" s="9" t="s">
        <v>9</v>
      </c>
      <c r="D51" s="9">
        <v>90</v>
      </c>
      <c r="E51" s="60">
        <v>846.65250000000003</v>
      </c>
      <c r="F51" s="10">
        <v>2.4889226662130599</v>
      </c>
    </row>
    <row r="52" spans="1:6" x14ac:dyDescent="0.2">
      <c r="A52" s="9" t="s">
        <v>336</v>
      </c>
      <c r="B52" s="9" t="s">
        <v>1081</v>
      </c>
      <c r="C52" s="9" t="s">
        <v>9</v>
      </c>
      <c r="D52" s="9">
        <v>70</v>
      </c>
      <c r="E52" s="60">
        <v>712.84990000000005</v>
      </c>
      <c r="F52" s="10">
        <v>2.0955802690214802</v>
      </c>
    </row>
    <row r="53" spans="1:6" x14ac:dyDescent="0.2">
      <c r="A53" s="9" t="s">
        <v>337</v>
      </c>
      <c r="B53" s="9" t="s">
        <v>792</v>
      </c>
      <c r="C53" s="9" t="s">
        <v>14</v>
      </c>
      <c r="D53" s="9">
        <v>70</v>
      </c>
      <c r="E53" s="60">
        <v>708.65689999999995</v>
      </c>
      <c r="F53" s="10">
        <v>2.0832540162324902</v>
      </c>
    </row>
    <row r="54" spans="1:6" x14ac:dyDescent="0.2">
      <c r="A54" s="9" t="s">
        <v>338</v>
      </c>
      <c r="B54" s="9" t="s">
        <v>1082</v>
      </c>
      <c r="C54" s="9" t="s">
        <v>16</v>
      </c>
      <c r="D54" s="9">
        <v>50</v>
      </c>
      <c r="E54" s="60">
        <v>499.41242499999998</v>
      </c>
      <c r="F54" s="10">
        <v>1.4681335073963999</v>
      </c>
    </row>
    <row r="55" spans="1:6" x14ac:dyDescent="0.2">
      <c r="A55" s="9" t="s">
        <v>339</v>
      </c>
      <c r="B55" s="9" t="s">
        <v>1168</v>
      </c>
      <c r="C55" s="9" t="s">
        <v>31</v>
      </c>
      <c r="D55" s="9">
        <v>50</v>
      </c>
      <c r="E55" s="60">
        <v>498.98200000000003</v>
      </c>
      <c r="F55" s="10">
        <v>1.4668681777143799</v>
      </c>
    </row>
    <row r="56" spans="1:6" x14ac:dyDescent="0.2">
      <c r="A56" s="9" t="s">
        <v>340</v>
      </c>
      <c r="B56" s="9" t="s">
        <v>1075</v>
      </c>
      <c r="C56" s="9" t="s">
        <v>99</v>
      </c>
      <c r="D56" s="9">
        <v>50</v>
      </c>
      <c r="E56" s="60">
        <v>489.29450000000003</v>
      </c>
      <c r="F56" s="10">
        <v>1.4383896244366901</v>
      </c>
    </row>
    <row r="57" spans="1:6" x14ac:dyDescent="0.2">
      <c r="A57" s="9" t="s">
        <v>341</v>
      </c>
      <c r="B57" s="9" t="s">
        <v>1083</v>
      </c>
      <c r="C57" s="9" t="s">
        <v>101</v>
      </c>
      <c r="D57" s="9">
        <v>50</v>
      </c>
      <c r="E57" s="60">
        <v>484.77050000000003</v>
      </c>
      <c r="F57" s="10">
        <v>1.4250903237886099</v>
      </c>
    </row>
    <row r="58" spans="1:6" x14ac:dyDescent="0.2">
      <c r="A58" s="8" t="s">
        <v>34</v>
      </c>
      <c r="B58" s="9"/>
      <c r="C58" s="9"/>
      <c r="D58" s="9"/>
      <c r="E58" s="61">
        <f>SUM(E41:E57)</f>
        <v>19023.475224999998</v>
      </c>
      <c r="F58" s="11">
        <f>SUM(F41:F57)</f>
        <v>55.923721571299929</v>
      </c>
    </row>
    <row r="59" spans="1:6" x14ac:dyDescent="0.2">
      <c r="A59" s="9"/>
      <c r="B59" s="9"/>
      <c r="C59" s="9"/>
      <c r="D59" s="9"/>
      <c r="E59" s="60"/>
      <c r="F59" s="10"/>
    </row>
    <row r="60" spans="1:6" x14ac:dyDescent="0.2">
      <c r="A60" s="8" t="s">
        <v>91</v>
      </c>
      <c r="B60" s="9"/>
      <c r="C60" s="9"/>
      <c r="D60" s="9"/>
      <c r="E60" s="60"/>
      <c r="F60" s="10"/>
    </row>
    <row r="61" spans="1:6" x14ac:dyDescent="0.2">
      <c r="A61" s="9" t="s">
        <v>342</v>
      </c>
      <c r="B61" s="9" t="s">
        <v>1085</v>
      </c>
      <c r="C61" s="9" t="s">
        <v>93</v>
      </c>
      <c r="D61" s="68">
        <v>3700000</v>
      </c>
      <c r="E61" s="60">
        <v>3651.9</v>
      </c>
      <c r="F61" s="10">
        <v>10.7355694157207</v>
      </c>
    </row>
    <row r="62" spans="1:6" x14ac:dyDescent="0.2">
      <c r="A62" s="8" t="s">
        <v>34</v>
      </c>
      <c r="B62" s="9"/>
      <c r="C62" s="9"/>
      <c r="D62" s="9"/>
      <c r="E62" s="61">
        <f>SUM(E61:E61)</f>
        <v>3651.9</v>
      </c>
      <c r="F62" s="11">
        <f>SUM(F61:F61)</f>
        <v>10.7355694157207</v>
      </c>
    </row>
    <row r="63" spans="1:6" x14ac:dyDescent="0.2">
      <c r="A63" s="9"/>
      <c r="B63" s="9"/>
      <c r="C63" s="9"/>
      <c r="D63" s="9"/>
      <c r="E63" s="60"/>
      <c r="F63" s="10"/>
    </row>
    <row r="64" spans="1:6" x14ac:dyDescent="0.2">
      <c r="A64" s="8" t="s">
        <v>34</v>
      </c>
      <c r="B64" s="9"/>
      <c r="C64" s="9"/>
      <c r="D64" s="9"/>
      <c r="E64" s="61">
        <f>E36+E58+E62</f>
        <v>29378.135926999996</v>
      </c>
      <c r="F64" s="11">
        <f>F36+F58+F62</f>
        <v>86.359429636777946</v>
      </c>
    </row>
    <row r="65" spans="1:6" x14ac:dyDescent="0.2">
      <c r="A65" s="9"/>
      <c r="B65" s="9"/>
      <c r="C65" s="9"/>
      <c r="D65" s="9"/>
      <c r="E65" s="60"/>
      <c r="F65" s="10"/>
    </row>
    <row r="66" spans="1:6" x14ac:dyDescent="0.2">
      <c r="A66" s="8" t="s">
        <v>35</v>
      </c>
      <c r="B66" s="9"/>
      <c r="C66" s="9"/>
      <c r="D66" s="9"/>
      <c r="E66" s="61">
        <v>4638.6862957000003</v>
      </c>
      <c r="F66" s="11">
        <v>13.64</v>
      </c>
    </row>
    <row r="67" spans="1:6" x14ac:dyDescent="0.2">
      <c r="A67" s="9"/>
      <c r="B67" s="9"/>
      <c r="C67" s="9"/>
      <c r="D67" s="9"/>
      <c r="E67" s="60"/>
      <c r="F67" s="10"/>
    </row>
    <row r="68" spans="1:6" x14ac:dyDescent="0.2">
      <c r="A68" s="12" t="s">
        <v>36</v>
      </c>
      <c r="B68" s="6"/>
      <c r="C68" s="6"/>
      <c r="D68" s="6"/>
      <c r="E68" s="66">
        <f>E64+E66</f>
        <v>34016.822222699993</v>
      </c>
      <c r="F68" s="13">
        <f>F64+F66</f>
        <v>99.999429636777947</v>
      </c>
    </row>
    <row r="69" spans="1:6" x14ac:dyDescent="0.2">
      <c r="A69" s="1" t="s">
        <v>245</v>
      </c>
      <c r="F69" s="16" t="s">
        <v>94</v>
      </c>
    </row>
    <row r="70" spans="1:6" x14ac:dyDescent="0.2">
      <c r="A70" s="1"/>
      <c r="F70" s="16"/>
    </row>
    <row r="72" spans="1:6" x14ac:dyDescent="0.2">
      <c r="A72" s="1" t="s">
        <v>37</v>
      </c>
    </row>
    <row r="73" spans="1:6" x14ac:dyDescent="0.2">
      <c r="A73" s="1" t="s">
        <v>38</v>
      </c>
    </row>
    <row r="74" spans="1:6" x14ac:dyDescent="0.2">
      <c r="A74" s="1" t="s">
        <v>39</v>
      </c>
    </row>
    <row r="75" spans="1:6" x14ac:dyDescent="0.2">
      <c r="A75" s="3" t="s">
        <v>661</v>
      </c>
      <c r="D75" s="14">
        <v>52.688800000000001</v>
      </c>
    </row>
    <row r="76" spans="1:6" x14ac:dyDescent="0.2">
      <c r="A76" s="3" t="s">
        <v>672</v>
      </c>
      <c r="D76" s="14">
        <v>13.3797</v>
      </c>
    </row>
    <row r="77" spans="1:6" x14ac:dyDescent="0.2">
      <c r="A77" s="3" t="s">
        <v>673</v>
      </c>
      <c r="D77" s="14">
        <v>12.8721</v>
      </c>
    </row>
    <row r="78" spans="1:6" x14ac:dyDescent="0.2">
      <c r="A78" s="3" t="s">
        <v>663</v>
      </c>
      <c r="D78" s="14">
        <v>54.901600000000002</v>
      </c>
    </row>
    <row r="79" spans="1:6" x14ac:dyDescent="0.2">
      <c r="A79" s="3" t="s">
        <v>676</v>
      </c>
      <c r="D79" s="14">
        <v>14.0595</v>
      </c>
    </row>
    <row r="80" spans="1:6" x14ac:dyDescent="0.2">
      <c r="A80" s="3" t="s">
        <v>677</v>
      </c>
      <c r="D80" s="14">
        <v>13.527200000000001</v>
      </c>
    </row>
    <row r="82" spans="1:4" x14ac:dyDescent="0.2">
      <c r="A82" s="1" t="s">
        <v>40</v>
      </c>
    </row>
    <row r="83" spans="1:4" x14ac:dyDescent="0.2">
      <c r="A83" s="3" t="s">
        <v>661</v>
      </c>
      <c r="D83" s="14">
        <v>54.155000000000001</v>
      </c>
    </row>
    <row r="84" spans="1:4" x14ac:dyDescent="0.2">
      <c r="A84" s="3" t="s">
        <v>672</v>
      </c>
      <c r="D84" s="14">
        <v>13.234400000000001</v>
      </c>
    </row>
    <row r="85" spans="1:4" x14ac:dyDescent="0.2">
      <c r="A85" s="3" t="s">
        <v>673</v>
      </c>
      <c r="D85" s="14">
        <v>12.7041</v>
      </c>
    </row>
    <row r="86" spans="1:4" x14ac:dyDescent="0.2">
      <c r="A86" s="3" t="s">
        <v>663</v>
      </c>
      <c r="D86" s="14">
        <v>56.628300000000003</v>
      </c>
    </row>
    <row r="87" spans="1:4" x14ac:dyDescent="0.2">
      <c r="A87" s="3" t="s">
        <v>676</v>
      </c>
      <c r="D87" s="14">
        <v>13.979200000000001</v>
      </c>
    </row>
    <row r="88" spans="1:4" x14ac:dyDescent="0.2">
      <c r="A88" s="3" t="s">
        <v>677</v>
      </c>
      <c r="D88" s="14">
        <v>13.4222</v>
      </c>
    </row>
    <row r="90" spans="1:4" x14ac:dyDescent="0.2">
      <c r="A90" s="1" t="s">
        <v>41</v>
      </c>
      <c r="D90" s="15" t="s">
        <v>383</v>
      </c>
    </row>
    <row r="91" spans="1:4" x14ac:dyDescent="0.2">
      <c r="A91" s="17" t="s">
        <v>665</v>
      </c>
      <c r="B91" s="18"/>
      <c r="C91" s="114" t="s">
        <v>666</v>
      </c>
      <c r="D91" s="114"/>
    </row>
    <row r="92" spans="1:4" x14ac:dyDescent="0.2">
      <c r="A92" s="115"/>
      <c r="B92" s="115"/>
      <c r="C92" s="19" t="s">
        <v>667</v>
      </c>
      <c r="D92" s="19" t="s">
        <v>668</v>
      </c>
    </row>
    <row r="93" spans="1:4" x14ac:dyDescent="0.2">
      <c r="A93" s="20" t="s">
        <v>672</v>
      </c>
      <c r="B93" s="21"/>
      <c r="C93" s="22">
        <v>0.36736457699999997</v>
      </c>
      <c r="D93" s="22">
        <v>0.34018142940000001</v>
      </c>
    </row>
    <row r="94" spans="1:4" x14ac:dyDescent="0.2">
      <c r="A94" s="20" t="s">
        <v>673</v>
      </c>
      <c r="B94" s="21"/>
      <c r="C94" s="22">
        <v>0.374567804</v>
      </c>
      <c r="D94" s="22">
        <v>0.3468516532</v>
      </c>
    </row>
    <row r="95" spans="1:4" x14ac:dyDescent="0.2">
      <c r="A95" s="20" t="s">
        <v>676</v>
      </c>
      <c r="B95" s="21"/>
      <c r="C95" s="22">
        <v>0.36736457699999997</v>
      </c>
      <c r="D95" s="22">
        <v>0.34018142940000001</v>
      </c>
    </row>
    <row r="96" spans="1:4" x14ac:dyDescent="0.2">
      <c r="A96" s="20" t="s">
        <v>677</v>
      </c>
      <c r="B96" s="21"/>
      <c r="C96" s="22">
        <v>0.374567804</v>
      </c>
      <c r="D96" s="22">
        <v>0.3468516532</v>
      </c>
    </row>
    <row r="97" spans="1:5" x14ac:dyDescent="0.2">
      <c r="A97" s="1"/>
      <c r="D97" s="15"/>
    </row>
    <row r="98" spans="1:5" x14ac:dyDescent="0.2">
      <c r="A98" s="1" t="s">
        <v>43</v>
      </c>
      <c r="D98" s="23">
        <v>3.0213683035927019</v>
      </c>
      <c r="E98" s="2" t="s">
        <v>671</v>
      </c>
    </row>
  </sheetData>
  <mergeCells count="3">
    <mergeCell ref="A1:F1"/>
    <mergeCell ref="C91:D91"/>
    <mergeCell ref="A92:B9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7D70-D54E-4387-8CE6-5A81C245044B}">
  <dimension ref="A1:K4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2.1406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7" width="9.140625" style="3"/>
    <col min="8" max="8" width="21.85546875" style="3" bestFit="1" customWidth="1"/>
    <col min="9" max="9" width="7" style="3" bestFit="1" customWidth="1"/>
    <col min="10" max="16384" width="9.140625" style="3"/>
  </cols>
  <sheetData>
    <row r="1" spans="1:6" ht="15" customHeight="1" x14ac:dyDescent="0.2">
      <c r="A1" s="109" t="s">
        <v>1223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60</v>
      </c>
      <c r="B8" s="9" t="s">
        <v>826</v>
      </c>
      <c r="C8" s="9" t="s">
        <v>9</v>
      </c>
      <c r="D8" s="9">
        <v>37</v>
      </c>
      <c r="E8" s="60">
        <v>379.13456000000002</v>
      </c>
      <c r="F8" s="10">
        <v>11.907970411368099</v>
      </c>
    </row>
    <row r="9" spans="1:6" x14ac:dyDescent="0.2">
      <c r="A9" s="9" t="s">
        <v>45</v>
      </c>
      <c r="B9" s="9" t="s">
        <v>819</v>
      </c>
      <c r="C9" s="9" t="s">
        <v>9</v>
      </c>
      <c r="D9" s="9">
        <v>36</v>
      </c>
      <c r="E9" s="60">
        <v>368.56871999999998</v>
      </c>
      <c r="F9" s="10">
        <v>11.576115383192199</v>
      </c>
    </row>
    <row r="10" spans="1:6" x14ac:dyDescent="0.2">
      <c r="A10" s="9" t="s">
        <v>426</v>
      </c>
      <c r="B10" s="9" t="s">
        <v>820</v>
      </c>
      <c r="C10" s="9" t="s">
        <v>427</v>
      </c>
      <c r="D10" s="9">
        <v>36</v>
      </c>
      <c r="E10" s="60">
        <v>364.49748</v>
      </c>
      <c r="F10" s="10">
        <v>11.4482446729684</v>
      </c>
    </row>
    <row r="11" spans="1:6" x14ac:dyDescent="0.2">
      <c r="A11" s="9" t="s">
        <v>78</v>
      </c>
      <c r="B11" s="9" t="s">
        <v>821</v>
      </c>
      <c r="C11" s="9" t="s">
        <v>9</v>
      </c>
      <c r="D11" s="9">
        <v>37</v>
      </c>
      <c r="E11" s="60">
        <v>362.82607000000002</v>
      </c>
      <c r="F11" s="10">
        <v>11.395748533272601</v>
      </c>
    </row>
    <row r="12" spans="1:6" x14ac:dyDescent="0.2">
      <c r="A12" s="9" t="s">
        <v>12</v>
      </c>
      <c r="B12" s="9" t="s">
        <v>822</v>
      </c>
      <c r="C12" s="9" t="s">
        <v>9</v>
      </c>
      <c r="D12" s="9">
        <v>37</v>
      </c>
      <c r="E12" s="60">
        <v>360.31081</v>
      </c>
      <c r="F12" s="10">
        <v>11.3167485031596</v>
      </c>
    </row>
    <row r="13" spans="1:6" x14ac:dyDescent="0.2">
      <c r="A13" s="9" t="s">
        <v>56</v>
      </c>
      <c r="B13" s="9" t="s">
        <v>827</v>
      </c>
      <c r="C13" s="9" t="s">
        <v>57</v>
      </c>
      <c r="D13" s="9">
        <v>31</v>
      </c>
      <c r="E13" s="60">
        <v>310.21266000000003</v>
      </c>
      <c r="F13" s="10">
        <v>9.7432509885455403</v>
      </c>
    </row>
    <row r="14" spans="1:6" x14ac:dyDescent="0.2">
      <c r="A14" s="9" t="s">
        <v>55</v>
      </c>
      <c r="B14" s="9" t="s">
        <v>823</v>
      </c>
      <c r="C14" s="9" t="s">
        <v>9</v>
      </c>
      <c r="D14" s="9">
        <v>27</v>
      </c>
      <c r="E14" s="60">
        <v>272.87927999999999</v>
      </c>
      <c r="F14" s="10">
        <v>8.5706731460076302</v>
      </c>
    </row>
    <row r="15" spans="1:6" x14ac:dyDescent="0.2">
      <c r="A15" s="9" t="s">
        <v>1224</v>
      </c>
      <c r="B15" s="9" t="s">
        <v>1225</v>
      </c>
      <c r="C15" s="9" t="s">
        <v>9</v>
      </c>
      <c r="D15" s="9">
        <v>21</v>
      </c>
      <c r="E15" s="60">
        <v>212.39966999999999</v>
      </c>
      <c r="F15" s="10">
        <v>6.6711116647987403</v>
      </c>
    </row>
    <row r="16" spans="1:6" x14ac:dyDescent="0.2">
      <c r="A16" s="9" t="s">
        <v>21</v>
      </c>
      <c r="B16" s="9" t="s">
        <v>824</v>
      </c>
      <c r="C16" s="9" t="s">
        <v>22</v>
      </c>
      <c r="D16" s="9">
        <v>20</v>
      </c>
      <c r="E16" s="60">
        <v>203.73759999999999</v>
      </c>
      <c r="F16" s="10">
        <v>6.3990508079325199</v>
      </c>
    </row>
    <row r="17" spans="1:11" x14ac:dyDescent="0.2">
      <c r="A17" s="9" t="s">
        <v>1226</v>
      </c>
      <c r="B17" s="9" t="s">
        <v>1227</v>
      </c>
      <c r="C17" s="9" t="s">
        <v>427</v>
      </c>
      <c r="D17" s="9">
        <v>12</v>
      </c>
      <c r="E17" s="60">
        <v>123.51432</v>
      </c>
      <c r="F17" s="10">
        <v>3.8793742990358</v>
      </c>
    </row>
    <row r="18" spans="1:11" x14ac:dyDescent="0.2">
      <c r="A18" s="9" t="s">
        <v>72</v>
      </c>
      <c r="B18" s="9" t="s">
        <v>828</v>
      </c>
      <c r="C18" s="9" t="s">
        <v>9</v>
      </c>
      <c r="D18" s="9">
        <v>8</v>
      </c>
      <c r="E18" s="60">
        <v>82.37312</v>
      </c>
      <c r="F18" s="10">
        <v>2.5871993195557499</v>
      </c>
    </row>
    <row r="19" spans="1:11" x14ac:dyDescent="0.2">
      <c r="A19" s="9" t="s">
        <v>1228</v>
      </c>
      <c r="B19" s="9" t="s">
        <v>1229</v>
      </c>
      <c r="C19" s="9" t="s">
        <v>427</v>
      </c>
      <c r="D19" s="9">
        <v>3</v>
      </c>
      <c r="E19" s="60">
        <v>30.26322</v>
      </c>
      <c r="F19" s="10">
        <v>0.95051616585077903</v>
      </c>
    </row>
    <row r="20" spans="1:11" x14ac:dyDescent="0.2">
      <c r="A20" s="9" t="s">
        <v>79</v>
      </c>
      <c r="B20" s="9" t="s">
        <v>825</v>
      </c>
      <c r="C20" s="9" t="s">
        <v>9</v>
      </c>
      <c r="D20" s="9">
        <v>3</v>
      </c>
      <c r="E20" s="60">
        <v>29.637149999999998</v>
      </c>
      <c r="F20" s="10">
        <v>0.93085237409450805</v>
      </c>
    </row>
    <row r="21" spans="1:11" x14ac:dyDescent="0.2">
      <c r="A21" s="8" t="s">
        <v>34</v>
      </c>
      <c r="B21" s="9"/>
      <c r="C21" s="9"/>
      <c r="D21" s="9"/>
      <c r="E21" s="61">
        <f>SUM(E8:E20)</f>
        <v>3100.3546599999995</v>
      </c>
      <c r="F21" s="11">
        <f>SUM(F8:F20)</f>
        <v>97.376856269782209</v>
      </c>
      <c r="H21" s="23"/>
      <c r="I21" s="23"/>
      <c r="J21" s="23"/>
      <c r="K21" s="23"/>
    </row>
    <row r="22" spans="1:11" x14ac:dyDescent="0.2">
      <c r="A22" s="9"/>
      <c r="B22" s="9"/>
      <c r="C22" s="9"/>
      <c r="D22" s="9"/>
      <c r="E22" s="60"/>
      <c r="F22" s="10"/>
      <c r="H22" s="23"/>
      <c r="I22" s="23"/>
      <c r="J22" s="23"/>
      <c r="K22" s="23"/>
    </row>
    <row r="23" spans="1:11" x14ac:dyDescent="0.2">
      <c r="A23" s="8" t="s">
        <v>34</v>
      </c>
      <c r="B23" s="9"/>
      <c r="C23" s="9"/>
      <c r="D23" s="9"/>
      <c r="E23" s="61">
        <f>E21</f>
        <v>3100.3546599999995</v>
      </c>
      <c r="F23" s="11">
        <f>F21</f>
        <v>97.376856269782209</v>
      </c>
      <c r="H23" s="50"/>
      <c r="I23" s="50"/>
      <c r="J23" s="23"/>
      <c r="K23" s="23"/>
    </row>
    <row r="24" spans="1:11" x14ac:dyDescent="0.2">
      <c r="A24" s="9"/>
      <c r="B24" s="9"/>
      <c r="C24" s="9"/>
      <c r="D24" s="9"/>
      <c r="E24" s="60"/>
      <c r="F24" s="10"/>
      <c r="H24" s="23"/>
      <c r="I24" s="23"/>
      <c r="J24" s="23"/>
      <c r="K24" s="23"/>
    </row>
    <row r="25" spans="1:11" x14ac:dyDescent="0.2">
      <c r="A25" s="8" t="s">
        <v>35</v>
      </c>
      <c r="B25" s="9"/>
      <c r="C25" s="9"/>
      <c r="D25" s="9"/>
      <c r="E25" s="61">
        <v>83.522204099999996</v>
      </c>
      <c r="F25" s="11">
        <v>2.62</v>
      </c>
      <c r="H25" s="23"/>
      <c r="I25" s="23"/>
      <c r="J25" s="23"/>
      <c r="K25" s="23"/>
    </row>
    <row r="26" spans="1:11" x14ac:dyDescent="0.2">
      <c r="A26" s="9"/>
      <c r="B26" s="9"/>
      <c r="C26" s="9"/>
      <c r="D26" s="9"/>
      <c r="E26" s="60"/>
      <c r="F26" s="10"/>
      <c r="H26" s="23"/>
      <c r="I26" s="23"/>
      <c r="J26" s="23"/>
      <c r="K26" s="23"/>
    </row>
    <row r="27" spans="1:11" x14ac:dyDescent="0.2">
      <c r="A27" s="12" t="s">
        <v>36</v>
      </c>
      <c r="B27" s="6"/>
      <c r="C27" s="6"/>
      <c r="D27" s="6"/>
      <c r="E27" s="66">
        <f>E23+E25</f>
        <v>3183.8768640999997</v>
      </c>
      <c r="F27" s="13">
        <f>F23+F25</f>
        <v>99.996856269782214</v>
      </c>
      <c r="H27" s="77"/>
      <c r="I27" s="77"/>
      <c r="J27" s="23"/>
      <c r="K27" s="23"/>
    </row>
    <row r="28" spans="1:11" x14ac:dyDescent="0.2">
      <c r="A28" s="1" t="s">
        <v>245</v>
      </c>
    </row>
    <row r="29" spans="1:11" x14ac:dyDescent="0.2">
      <c r="A29" s="1"/>
    </row>
    <row r="30" spans="1:11" x14ac:dyDescent="0.2">
      <c r="A30" s="1" t="s">
        <v>37</v>
      </c>
    </row>
    <row r="31" spans="1:11" x14ac:dyDescent="0.2">
      <c r="A31" s="1" t="s">
        <v>38</v>
      </c>
    </row>
    <row r="32" spans="1:11" x14ac:dyDescent="0.2">
      <c r="A32" s="1" t="s">
        <v>39</v>
      </c>
      <c r="D32" s="39" t="s">
        <v>721</v>
      </c>
    </row>
    <row r="34" spans="1:6" x14ac:dyDescent="0.2">
      <c r="A34" s="1" t="s">
        <v>40</v>
      </c>
    </row>
    <row r="35" spans="1:6" x14ac:dyDescent="0.2">
      <c r="A35" s="3" t="s">
        <v>661</v>
      </c>
      <c r="D35" s="3">
        <v>10.0382</v>
      </c>
    </row>
    <row r="36" spans="1:6" x14ac:dyDescent="0.2">
      <c r="A36" s="3" t="s">
        <v>662</v>
      </c>
      <c r="D36" s="3">
        <v>10.0382</v>
      </c>
    </row>
    <row r="37" spans="1:6" x14ac:dyDescent="0.2">
      <c r="A37" s="3" t="s">
        <v>673</v>
      </c>
      <c r="D37" s="14">
        <v>10.0382</v>
      </c>
    </row>
    <row r="38" spans="1:6" x14ac:dyDescent="0.2">
      <c r="A38" s="3" t="s">
        <v>663</v>
      </c>
      <c r="D38" s="14">
        <v>10.039</v>
      </c>
    </row>
    <row r="39" spans="1:6" x14ac:dyDescent="0.2">
      <c r="A39" s="3" t="s">
        <v>664</v>
      </c>
      <c r="D39" s="14">
        <v>10.039</v>
      </c>
    </row>
    <row r="40" spans="1:6" x14ac:dyDescent="0.2">
      <c r="A40" s="3" t="s">
        <v>677</v>
      </c>
      <c r="D40" s="14">
        <v>10.039</v>
      </c>
    </row>
    <row r="42" spans="1:6" x14ac:dyDescent="0.2">
      <c r="A42" s="1" t="s">
        <v>41</v>
      </c>
      <c r="D42" s="15" t="s">
        <v>42</v>
      </c>
    </row>
    <row r="44" spans="1:6" x14ac:dyDescent="0.2">
      <c r="A44" s="1" t="s">
        <v>43</v>
      </c>
      <c r="D44" s="23">
        <v>3.0312715977318621</v>
      </c>
      <c r="E44" s="40" t="s">
        <v>1230</v>
      </c>
    </row>
    <row r="46" spans="1:6" s="27" customFormat="1" x14ac:dyDescent="0.2">
      <c r="A46" s="38" t="s">
        <v>1231</v>
      </c>
      <c r="E46" s="78"/>
      <c r="F46" s="28"/>
    </row>
  </sheetData>
  <mergeCells count="1">
    <mergeCell ref="A1:F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69115-0799-45DA-B459-4A9B6295F76C}">
  <dimension ref="A1:K4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1232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60</v>
      </c>
      <c r="B8" s="9" t="s">
        <v>826</v>
      </c>
      <c r="C8" s="9" t="s">
        <v>9</v>
      </c>
      <c r="D8" s="9">
        <v>47</v>
      </c>
      <c r="E8" s="60">
        <v>481.60336000000001</v>
      </c>
      <c r="F8" s="10">
        <v>11.926916119536299</v>
      </c>
    </row>
    <row r="9" spans="1:6" x14ac:dyDescent="0.2">
      <c r="A9" s="9" t="s">
        <v>45</v>
      </c>
      <c r="B9" s="9" t="s">
        <v>819</v>
      </c>
      <c r="C9" s="9" t="s">
        <v>9</v>
      </c>
      <c r="D9" s="9">
        <v>46</v>
      </c>
      <c r="E9" s="60">
        <v>470.94891999999999</v>
      </c>
      <c r="F9" s="10">
        <v>11.663058715840799</v>
      </c>
    </row>
    <row r="10" spans="1:6" x14ac:dyDescent="0.2">
      <c r="A10" s="9" t="s">
        <v>12</v>
      </c>
      <c r="B10" s="9" t="s">
        <v>822</v>
      </c>
      <c r="C10" s="9" t="s">
        <v>9</v>
      </c>
      <c r="D10" s="9">
        <v>47</v>
      </c>
      <c r="E10" s="60">
        <v>457.69211000000001</v>
      </c>
      <c r="F10" s="10">
        <v>11.3347535709543</v>
      </c>
    </row>
    <row r="11" spans="1:6" x14ac:dyDescent="0.2">
      <c r="A11" s="9" t="s">
        <v>20</v>
      </c>
      <c r="B11" s="9" t="s">
        <v>829</v>
      </c>
      <c r="C11" s="9" t="s">
        <v>9</v>
      </c>
      <c r="D11" s="9">
        <v>47</v>
      </c>
      <c r="E11" s="60">
        <v>453.21301</v>
      </c>
      <c r="F11" s="10">
        <v>11.2238285765958</v>
      </c>
    </row>
    <row r="12" spans="1:6" x14ac:dyDescent="0.2">
      <c r="A12" s="9" t="s">
        <v>79</v>
      </c>
      <c r="B12" s="9" t="s">
        <v>825</v>
      </c>
      <c r="C12" s="9" t="s">
        <v>9</v>
      </c>
      <c r="D12" s="9">
        <v>45</v>
      </c>
      <c r="E12" s="60">
        <v>444.55725000000001</v>
      </c>
      <c r="F12" s="10">
        <v>11.0094685200737</v>
      </c>
    </row>
    <row r="13" spans="1:6" x14ac:dyDescent="0.2">
      <c r="A13" s="9" t="s">
        <v>1226</v>
      </c>
      <c r="B13" s="9" t="s">
        <v>1227</v>
      </c>
      <c r="C13" s="9" t="s">
        <v>427</v>
      </c>
      <c r="D13" s="9">
        <v>38</v>
      </c>
      <c r="E13" s="60">
        <v>391.12867999999997</v>
      </c>
      <c r="F13" s="10">
        <v>9.6863089956535209</v>
      </c>
    </row>
    <row r="14" spans="1:6" x14ac:dyDescent="0.2">
      <c r="A14" s="9" t="s">
        <v>1233</v>
      </c>
      <c r="B14" s="9" t="s">
        <v>1234</v>
      </c>
      <c r="C14" s="9" t="s">
        <v>9</v>
      </c>
      <c r="D14" s="9">
        <v>35</v>
      </c>
      <c r="E14" s="60">
        <v>350.80430000000001</v>
      </c>
      <c r="F14" s="10">
        <v>8.6876749789965206</v>
      </c>
    </row>
    <row r="15" spans="1:6" x14ac:dyDescent="0.2">
      <c r="A15" s="9" t="s">
        <v>1224</v>
      </c>
      <c r="B15" s="9" t="s">
        <v>1225</v>
      </c>
      <c r="C15" s="9" t="s">
        <v>9</v>
      </c>
      <c r="D15" s="9">
        <v>29</v>
      </c>
      <c r="E15" s="60">
        <v>293.31383</v>
      </c>
      <c r="F15" s="10">
        <v>7.2639224259355997</v>
      </c>
    </row>
    <row r="16" spans="1:6" x14ac:dyDescent="0.2">
      <c r="A16" s="9" t="s">
        <v>55</v>
      </c>
      <c r="B16" s="9" t="s">
        <v>823</v>
      </c>
      <c r="C16" s="9" t="s">
        <v>9</v>
      </c>
      <c r="D16" s="9">
        <v>24</v>
      </c>
      <c r="E16" s="60">
        <v>242.55936</v>
      </c>
      <c r="F16" s="10">
        <v>6.0069870374833201</v>
      </c>
    </row>
    <row r="17" spans="1:11" x14ac:dyDescent="0.2">
      <c r="A17" s="9" t="s">
        <v>10</v>
      </c>
      <c r="B17" s="9" t="s">
        <v>830</v>
      </c>
      <c r="C17" s="9" t="s">
        <v>11</v>
      </c>
      <c r="D17" s="9">
        <v>22</v>
      </c>
      <c r="E17" s="60">
        <v>230.80860000000001</v>
      </c>
      <c r="F17" s="10">
        <v>5.7159792487070904</v>
      </c>
    </row>
    <row r="18" spans="1:11" x14ac:dyDescent="0.2">
      <c r="A18" s="9" t="s">
        <v>78</v>
      </c>
      <c r="B18" s="9" t="s">
        <v>821</v>
      </c>
      <c r="C18" s="9" t="s">
        <v>9</v>
      </c>
      <c r="D18" s="9">
        <v>10</v>
      </c>
      <c r="E18" s="60">
        <v>98.061099999999996</v>
      </c>
      <c r="F18" s="10">
        <v>2.4284849555232801</v>
      </c>
    </row>
    <row r="19" spans="1:11" x14ac:dyDescent="0.2">
      <c r="A19" s="8" t="s">
        <v>34</v>
      </c>
      <c r="B19" s="9"/>
      <c r="C19" s="9"/>
      <c r="D19" s="9"/>
      <c r="E19" s="61">
        <f>SUM(E8:E18)</f>
        <v>3914.6905199999997</v>
      </c>
      <c r="F19" s="11">
        <f>SUM(F8:F18)</f>
        <v>96.947383145300222</v>
      </c>
      <c r="H19" s="50"/>
      <c r="I19" s="50"/>
      <c r="J19" s="2"/>
      <c r="K19" s="2"/>
    </row>
    <row r="20" spans="1:11" x14ac:dyDescent="0.2">
      <c r="A20" s="9"/>
      <c r="B20" s="9"/>
      <c r="C20" s="9"/>
      <c r="D20" s="9"/>
      <c r="E20" s="60"/>
      <c r="F20" s="10"/>
    </row>
    <row r="21" spans="1:11" x14ac:dyDescent="0.2">
      <c r="A21" s="8" t="s">
        <v>34</v>
      </c>
      <c r="B21" s="9"/>
      <c r="C21" s="9"/>
      <c r="D21" s="9"/>
      <c r="E21" s="61">
        <f>E19</f>
        <v>3914.6905199999997</v>
      </c>
      <c r="F21" s="11">
        <f>F19</f>
        <v>96.947383145300222</v>
      </c>
      <c r="H21" s="23"/>
      <c r="I21" s="23"/>
      <c r="J21" s="23"/>
      <c r="K21" s="23"/>
    </row>
    <row r="22" spans="1:11" x14ac:dyDescent="0.2">
      <c r="A22" s="9"/>
      <c r="B22" s="9"/>
      <c r="C22" s="9"/>
      <c r="D22" s="9"/>
      <c r="E22" s="60"/>
      <c r="F22" s="10"/>
    </row>
    <row r="23" spans="1:11" x14ac:dyDescent="0.2">
      <c r="A23" s="8" t="s">
        <v>35</v>
      </c>
      <c r="B23" s="9"/>
      <c r="C23" s="9"/>
      <c r="D23" s="9"/>
      <c r="E23" s="61">
        <v>123.2637776</v>
      </c>
      <c r="F23" s="11">
        <v>3.05</v>
      </c>
      <c r="H23" s="23"/>
      <c r="I23" s="79"/>
      <c r="J23" s="2"/>
      <c r="K23" s="2"/>
    </row>
    <row r="24" spans="1:11" x14ac:dyDescent="0.2">
      <c r="A24" s="9"/>
      <c r="B24" s="9"/>
      <c r="C24" s="9"/>
      <c r="D24" s="9"/>
      <c r="E24" s="60"/>
      <c r="F24" s="10"/>
    </row>
    <row r="25" spans="1:11" x14ac:dyDescent="0.2">
      <c r="A25" s="12" t="s">
        <v>36</v>
      </c>
      <c r="B25" s="6"/>
      <c r="C25" s="6"/>
      <c r="D25" s="6"/>
      <c r="E25" s="66">
        <f>E21+E23</f>
        <v>4037.9542975999998</v>
      </c>
      <c r="F25" s="13">
        <f>F21+F23</f>
        <v>99.997383145300219</v>
      </c>
      <c r="H25" s="77"/>
      <c r="I25" s="77"/>
      <c r="J25" s="23"/>
      <c r="K25" s="23"/>
    </row>
    <row r="26" spans="1:11" x14ac:dyDescent="0.2">
      <c r="A26" s="1" t="s">
        <v>245</v>
      </c>
      <c r="B26" s="43"/>
      <c r="C26" s="43"/>
      <c r="D26" s="43"/>
      <c r="E26" s="80"/>
      <c r="F26" s="81"/>
    </row>
    <row r="27" spans="1:11" x14ac:dyDescent="0.2">
      <c r="A27" s="82"/>
      <c r="B27" s="43"/>
      <c r="C27" s="43"/>
      <c r="D27" s="43"/>
      <c r="E27" s="80"/>
      <c r="F27" s="81"/>
    </row>
    <row r="29" spans="1:11" x14ac:dyDescent="0.2">
      <c r="A29" s="1" t="s">
        <v>37</v>
      </c>
    </row>
    <row r="30" spans="1:11" x14ac:dyDescent="0.2">
      <c r="A30" s="1" t="s">
        <v>38</v>
      </c>
    </row>
    <row r="31" spans="1:11" x14ac:dyDescent="0.2">
      <c r="A31" s="1" t="s">
        <v>39</v>
      </c>
      <c r="D31" s="39" t="s">
        <v>721</v>
      </c>
    </row>
    <row r="33" spans="1:6" x14ac:dyDescent="0.2">
      <c r="A33" s="1" t="s">
        <v>40</v>
      </c>
    </row>
    <row r="34" spans="1:6" x14ac:dyDescent="0.2">
      <c r="A34" s="3" t="s">
        <v>661</v>
      </c>
      <c r="D34" s="14">
        <v>10.1187</v>
      </c>
    </row>
    <row r="35" spans="1:6" x14ac:dyDescent="0.2">
      <c r="A35" s="3" t="s">
        <v>662</v>
      </c>
      <c r="D35" s="14">
        <v>10.1187</v>
      </c>
    </row>
    <row r="36" spans="1:6" x14ac:dyDescent="0.2">
      <c r="A36" s="3" t="s">
        <v>673</v>
      </c>
      <c r="D36" s="14">
        <v>10.1187</v>
      </c>
    </row>
    <row r="37" spans="1:6" x14ac:dyDescent="0.2">
      <c r="A37" s="3" t="s">
        <v>663</v>
      </c>
      <c r="D37" s="14">
        <v>10.121499999999999</v>
      </c>
    </row>
    <row r="39" spans="1:6" x14ac:dyDescent="0.2">
      <c r="A39" s="1" t="s">
        <v>41</v>
      </c>
      <c r="D39" s="15" t="s">
        <v>42</v>
      </c>
    </row>
    <row r="40" spans="1:6" x14ac:dyDescent="0.2">
      <c r="A40" s="1"/>
      <c r="D40" s="15"/>
    </row>
    <row r="42" spans="1:6" x14ac:dyDescent="0.2">
      <c r="A42" s="1" t="s">
        <v>43</v>
      </c>
      <c r="D42" s="23">
        <v>3.0099302824392757</v>
      </c>
      <c r="E42" s="40" t="s">
        <v>1230</v>
      </c>
    </row>
    <row r="44" spans="1:6" s="27" customFormat="1" x14ac:dyDescent="0.2">
      <c r="A44" s="38" t="s">
        <v>1235</v>
      </c>
      <c r="E44" s="78"/>
      <c r="F44" s="28"/>
    </row>
  </sheetData>
  <mergeCells count="1">
    <mergeCell ref="A1:F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38F4-8B99-4BDE-9D4C-C1E33356D5E6}">
  <dimension ref="A1:K4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1236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20</v>
      </c>
      <c r="B8" s="9" t="s">
        <v>829</v>
      </c>
      <c r="C8" s="9" t="s">
        <v>9</v>
      </c>
      <c r="D8" s="9">
        <v>28</v>
      </c>
      <c r="E8" s="60">
        <v>269.99923999999999</v>
      </c>
      <c r="F8" s="10">
        <v>11.8407936044983</v>
      </c>
    </row>
    <row r="9" spans="1:6" x14ac:dyDescent="0.2">
      <c r="A9" s="9" t="s">
        <v>1226</v>
      </c>
      <c r="B9" s="9" t="s">
        <v>1227</v>
      </c>
      <c r="C9" s="9" t="s">
        <v>427</v>
      </c>
      <c r="D9" s="9">
        <v>26</v>
      </c>
      <c r="E9" s="60">
        <v>267.61435999999998</v>
      </c>
      <c r="F9" s="10">
        <v>11.7362048958357</v>
      </c>
    </row>
    <row r="10" spans="1:6" x14ac:dyDescent="0.2">
      <c r="A10" s="9" t="s">
        <v>45</v>
      </c>
      <c r="B10" s="9" t="s">
        <v>819</v>
      </c>
      <c r="C10" s="9" t="s">
        <v>9</v>
      </c>
      <c r="D10" s="9">
        <v>26</v>
      </c>
      <c r="E10" s="60">
        <v>266.18851999999998</v>
      </c>
      <c r="F10" s="10">
        <v>11.6736748044435</v>
      </c>
    </row>
    <row r="11" spans="1:6" x14ac:dyDescent="0.2">
      <c r="A11" s="9" t="s">
        <v>21</v>
      </c>
      <c r="B11" s="9" t="s">
        <v>824</v>
      </c>
      <c r="C11" s="9" t="s">
        <v>22</v>
      </c>
      <c r="D11" s="9">
        <v>26</v>
      </c>
      <c r="E11" s="60">
        <v>264.85888</v>
      </c>
      <c r="F11" s="10">
        <v>11.615363555833</v>
      </c>
    </row>
    <row r="12" spans="1:6" x14ac:dyDescent="0.2">
      <c r="A12" s="9" t="s">
        <v>12</v>
      </c>
      <c r="B12" s="9" t="s">
        <v>822</v>
      </c>
      <c r="C12" s="9" t="s">
        <v>9</v>
      </c>
      <c r="D12" s="9">
        <v>27</v>
      </c>
      <c r="E12" s="60">
        <v>262.92950999999999</v>
      </c>
      <c r="F12" s="10">
        <v>11.5307511993067</v>
      </c>
    </row>
    <row r="13" spans="1:6" x14ac:dyDescent="0.2">
      <c r="A13" s="9" t="s">
        <v>55</v>
      </c>
      <c r="B13" s="9" t="s">
        <v>823</v>
      </c>
      <c r="C13" s="9" t="s">
        <v>9</v>
      </c>
      <c r="D13" s="9">
        <v>26</v>
      </c>
      <c r="E13" s="60">
        <v>262.77264000000002</v>
      </c>
      <c r="F13" s="10">
        <v>11.523871678857899</v>
      </c>
    </row>
    <row r="14" spans="1:6" x14ac:dyDescent="0.2">
      <c r="A14" s="9" t="s">
        <v>1228</v>
      </c>
      <c r="B14" s="9" t="s">
        <v>1229</v>
      </c>
      <c r="C14" s="9" t="s">
        <v>427</v>
      </c>
      <c r="D14" s="9">
        <v>26</v>
      </c>
      <c r="E14" s="60">
        <v>262.28124000000003</v>
      </c>
      <c r="F14" s="10">
        <v>11.502321373837599</v>
      </c>
    </row>
    <row r="15" spans="1:6" x14ac:dyDescent="0.2">
      <c r="A15" s="9" t="s">
        <v>1224</v>
      </c>
      <c r="B15" s="9" t="s">
        <v>1225</v>
      </c>
      <c r="C15" s="9" t="s">
        <v>9</v>
      </c>
      <c r="D15" s="9">
        <v>10</v>
      </c>
      <c r="E15" s="60">
        <v>101.1427</v>
      </c>
      <c r="F15" s="10">
        <v>4.4356044680040396</v>
      </c>
    </row>
    <row r="16" spans="1:6" x14ac:dyDescent="0.2">
      <c r="A16" s="8" t="s">
        <v>34</v>
      </c>
      <c r="B16" s="9"/>
      <c r="C16" s="9"/>
      <c r="D16" s="9"/>
      <c r="E16" s="61">
        <f>SUM(E8:E15)</f>
        <v>1957.7870899999998</v>
      </c>
      <c r="F16" s="11">
        <f>SUM(F8:F15)</f>
        <v>85.858585580616747</v>
      </c>
    </row>
    <row r="17" spans="1:11" x14ac:dyDescent="0.2">
      <c r="A17" s="9"/>
      <c r="B17" s="9"/>
      <c r="C17" s="9"/>
      <c r="D17" s="9"/>
      <c r="E17" s="60"/>
      <c r="F17" s="10"/>
    </row>
    <row r="18" spans="1:11" x14ac:dyDescent="0.2">
      <c r="A18" s="8" t="s">
        <v>83</v>
      </c>
      <c r="B18" s="9"/>
      <c r="C18" s="9"/>
      <c r="D18" s="9"/>
      <c r="E18" s="60"/>
      <c r="F18" s="10"/>
    </row>
    <row r="19" spans="1:11" x14ac:dyDescent="0.2">
      <c r="A19" s="9" t="s">
        <v>1237</v>
      </c>
      <c r="B19" s="9" t="s">
        <v>1238</v>
      </c>
      <c r="C19" s="9" t="s">
        <v>427</v>
      </c>
      <c r="D19" s="9">
        <v>52</v>
      </c>
      <c r="E19" s="60">
        <v>263.71591999999998</v>
      </c>
      <c r="F19" s="10">
        <v>11.565239142674599</v>
      </c>
    </row>
    <row r="20" spans="1:11" x14ac:dyDescent="0.2">
      <c r="A20" s="8" t="s">
        <v>34</v>
      </c>
      <c r="B20" s="9"/>
      <c r="C20" s="9"/>
      <c r="D20" s="9"/>
      <c r="E20" s="61">
        <f>SUM(E19)</f>
        <v>263.71591999999998</v>
      </c>
      <c r="F20" s="11">
        <f>SUM(F19)</f>
        <v>11.565239142674599</v>
      </c>
    </row>
    <row r="21" spans="1:11" x14ac:dyDescent="0.2">
      <c r="A21" s="9"/>
      <c r="B21" s="9"/>
      <c r="C21" s="9"/>
      <c r="D21" s="9"/>
      <c r="E21" s="60"/>
      <c r="F21" s="10"/>
    </row>
    <row r="22" spans="1:11" x14ac:dyDescent="0.2">
      <c r="A22" s="8" t="s">
        <v>34</v>
      </c>
      <c r="B22" s="9"/>
      <c r="C22" s="9"/>
      <c r="D22" s="9"/>
      <c r="E22" s="61">
        <f>E16+E20</f>
        <v>2221.5030099999999</v>
      </c>
      <c r="F22" s="11">
        <f>F16+F20</f>
        <v>97.423824723291347</v>
      </c>
      <c r="H22" s="50"/>
      <c r="I22" s="50"/>
      <c r="J22" s="23"/>
      <c r="K22" s="23"/>
    </row>
    <row r="23" spans="1:11" x14ac:dyDescent="0.2">
      <c r="A23" s="9"/>
      <c r="B23" s="9"/>
      <c r="C23" s="9"/>
      <c r="D23" s="9"/>
      <c r="E23" s="60"/>
      <c r="F23" s="10"/>
      <c r="H23" s="23"/>
      <c r="I23" s="23"/>
      <c r="J23" s="23"/>
      <c r="K23" s="23"/>
    </row>
    <row r="24" spans="1:11" x14ac:dyDescent="0.2">
      <c r="A24" s="8" t="s">
        <v>35</v>
      </c>
      <c r="B24" s="9"/>
      <c r="C24" s="9"/>
      <c r="D24" s="9"/>
      <c r="E24" s="61">
        <v>58.746147499999999</v>
      </c>
      <c r="F24" s="11">
        <v>2.58</v>
      </c>
      <c r="H24" s="23"/>
      <c r="I24" s="79"/>
      <c r="J24" s="23"/>
      <c r="K24" s="23"/>
    </row>
    <row r="25" spans="1:11" x14ac:dyDescent="0.2">
      <c r="A25" s="9"/>
      <c r="B25" s="9"/>
      <c r="C25" s="9"/>
      <c r="D25" s="9"/>
      <c r="E25" s="60"/>
      <c r="F25" s="10"/>
      <c r="H25" s="23"/>
      <c r="I25" s="23"/>
      <c r="J25" s="23"/>
      <c r="K25" s="23"/>
    </row>
    <row r="26" spans="1:11" x14ac:dyDescent="0.2">
      <c r="A26" s="12" t="s">
        <v>36</v>
      </c>
      <c r="B26" s="6"/>
      <c r="C26" s="6"/>
      <c r="D26" s="6"/>
      <c r="E26" s="66">
        <f>E22+E24</f>
        <v>2280.2491574999999</v>
      </c>
      <c r="F26" s="13">
        <f>F22+F24</f>
        <v>100.00382472329134</v>
      </c>
      <c r="H26" s="77"/>
      <c r="I26" s="77"/>
      <c r="J26" s="23"/>
      <c r="K26" s="23"/>
    </row>
    <row r="27" spans="1:11" x14ac:dyDescent="0.2">
      <c r="A27" s="1" t="s">
        <v>245</v>
      </c>
    </row>
    <row r="28" spans="1:11" x14ac:dyDescent="0.2">
      <c r="A28" s="1"/>
    </row>
    <row r="29" spans="1:11" x14ac:dyDescent="0.2">
      <c r="A29" s="1"/>
    </row>
    <row r="30" spans="1:11" x14ac:dyDescent="0.2">
      <c r="A30" s="1" t="s">
        <v>37</v>
      </c>
    </row>
    <row r="31" spans="1:11" x14ac:dyDescent="0.2">
      <c r="A31" s="1" t="s">
        <v>38</v>
      </c>
    </row>
    <row r="32" spans="1:11" x14ac:dyDescent="0.2">
      <c r="A32" s="1" t="s">
        <v>39</v>
      </c>
      <c r="D32" s="39" t="s">
        <v>721</v>
      </c>
    </row>
    <row r="34" spans="1:5" x14ac:dyDescent="0.2">
      <c r="A34" s="1" t="s">
        <v>40</v>
      </c>
    </row>
    <row r="35" spans="1:5" x14ac:dyDescent="0.2">
      <c r="A35" s="3" t="s">
        <v>661</v>
      </c>
      <c r="D35" s="14">
        <v>10.246600000000001</v>
      </c>
    </row>
    <row r="36" spans="1:5" x14ac:dyDescent="0.2">
      <c r="A36" s="3" t="s">
        <v>662</v>
      </c>
      <c r="D36" s="14">
        <v>10.246600000000001</v>
      </c>
    </row>
    <row r="37" spans="1:5" x14ac:dyDescent="0.2">
      <c r="A37" s="3" t="s">
        <v>673</v>
      </c>
      <c r="D37" s="14">
        <v>10.246600000000001</v>
      </c>
    </row>
    <row r="38" spans="1:5" x14ac:dyDescent="0.2">
      <c r="A38" s="3" t="s">
        <v>663</v>
      </c>
      <c r="D38" s="14">
        <v>10.251799999999999</v>
      </c>
    </row>
    <row r="39" spans="1:5" x14ac:dyDescent="0.2">
      <c r="A39" s="3" t="s">
        <v>664</v>
      </c>
      <c r="D39" s="14">
        <v>10.251799999999999</v>
      </c>
    </row>
    <row r="40" spans="1:5" x14ac:dyDescent="0.2">
      <c r="A40" s="3" t="s">
        <v>677</v>
      </c>
      <c r="D40" s="14">
        <v>10.251799999999999</v>
      </c>
    </row>
    <row r="42" spans="1:5" x14ac:dyDescent="0.2">
      <c r="A42" s="1" t="s">
        <v>41</v>
      </c>
      <c r="D42" s="15" t="s">
        <v>42</v>
      </c>
    </row>
    <row r="43" spans="1:5" x14ac:dyDescent="0.2">
      <c r="A43" s="1"/>
      <c r="D43" s="15"/>
    </row>
    <row r="45" spans="1:5" x14ac:dyDescent="0.2">
      <c r="A45" s="1" t="s">
        <v>43</v>
      </c>
      <c r="D45" s="23">
        <v>3.0050958684169076</v>
      </c>
      <c r="E45" s="40" t="s">
        <v>1230</v>
      </c>
    </row>
    <row r="47" spans="1:5" x14ac:dyDescent="0.2">
      <c r="A47" s="38" t="s">
        <v>1239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A419-066C-44FC-A4D8-1E46BA6574B1}">
  <dimension ref="A1:O19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4.85546875" style="3" bestFit="1" customWidth="1"/>
    <col min="3" max="3" width="11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7" width="9.5703125" style="3" bestFit="1" customWidth="1"/>
    <col min="8" max="8" width="11.28515625" style="3" customWidth="1"/>
    <col min="9" max="16384" width="9.140625" style="3"/>
  </cols>
  <sheetData>
    <row r="1" spans="1:7" ht="15" customHeight="1" x14ac:dyDescent="0.2">
      <c r="A1" s="109" t="s">
        <v>653</v>
      </c>
      <c r="B1" s="109"/>
      <c r="C1" s="109"/>
      <c r="D1" s="109"/>
      <c r="E1" s="109"/>
      <c r="F1" s="109"/>
    </row>
    <row r="3" spans="1:7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7" x14ac:dyDescent="0.2">
      <c r="A4" s="6"/>
      <c r="B4" s="6"/>
      <c r="C4" s="6"/>
      <c r="D4" s="6"/>
      <c r="E4" s="7"/>
      <c r="F4" s="7"/>
    </row>
    <row r="5" spans="1:7" x14ac:dyDescent="0.2">
      <c r="A5" s="8" t="s">
        <v>6</v>
      </c>
      <c r="B5" s="9"/>
      <c r="C5" s="9"/>
      <c r="D5" s="9"/>
      <c r="E5" s="10"/>
      <c r="F5" s="10"/>
    </row>
    <row r="6" spans="1:7" x14ac:dyDescent="0.2">
      <c r="A6" s="8" t="s">
        <v>7</v>
      </c>
      <c r="B6" s="9"/>
      <c r="C6" s="9"/>
      <c r="D6" s="9"/>
      <c r="E6" s="10"/>
      <c r="F6" s="10"/>
    </row>
    <row r="7" spans="1:7" x14ac:dyDescent="0.2">
      <c r="A7" s="8"/>
      <c r="B7" s="9"/>
      <c r="C7" s="9"/>
      <c r="D7" s="9"/>
      <c r="E7" s="10"/>
      <c r="F7" s="10"/>
    </row>
    <row r="8" spans="1:7" x14ac:dyDescent="0.2">
      <c r="A8" s="9" t="s">
        <v>222</v>
      </c>
      <c r="B8" s="9" t="s">
        <v>863</v>
      </c>
      <c r="C8" s="9" t="s">
        <v>29</v>
      </c>
      <c r="D8" s="70">
        <v>6740</v>
      </c>
      <c r="E8" s="60">
        <v>67293.508000000002</v>
      </c>
      <c r="F8" s="10">
        <v>4.467615913477947</v>
      </c>
      <c r="G8" s="40"/>
    </row>
    <row r="9" spans="1:7" x14ac:dyDescent="0.2">
      <c r="A9" s="9" t="s">
        <v>386</v>
      </c>
      <c r="B9" s="9" t="s">
        <v>864</v>
      </c>
      <c r="C9" s="9" t="s">
        <v>116</v>
      </c>
      <c r="D9" s="70">
        <v>4400</v>
      </c>
      <c r="E9" s="60">
        <v>43964.095999999998</v>
      </c>
      <c r="F9" s="10">
        <v>2.9187762794484149</v>
      </c>
      <c r="G9" s="40"/>
    </row>
    <row r="10" spans="1:7" x14ac:dyDescent="0.2">
      <c r="A10" s="9" t="s">
        <v>410</v>
      </c>
      <c r="B10" s="9" t="s">
        <v>865</v>
      </c>
      <c r="C10" s="9" t="s">
        <v>101</v>
      </c>
      <c r="D10" s="70">
        <v>7500</v>
      </c>
      <c r="E10" s="60">
        <v>37526.535000000003</v>
      </c>
      <c r="F10" s="10">
        <v>2.4913866125642783</v>
      </c>
      <c r="G10" s="40"/>
    </row>
    <row r="11" spans="1:7" x14ac:dyDescent="0.2">
      <c r="A11" s="9" t="s">
        <v>395</v>
      </c>
      <c r="B11" s="9" t="s">
        <v>866</v>
      </c>
      <c r="C11" s="9" t="s">
        <v>112</v>
      </c>
      <c r="D11" s="70">
        <v>2400</v>
      </c>
      <c r="E11" s="60">
        <v>24026.567999999999</v>
      </c>
      <c r="F11" s="10">
        <v>1.5951238200133659</v>
      </c>
      <c r="G11" s="40"/>
    </row>
    <row r="12" spans="1:7" x14ac:dyDescent="0.2">
      <c r="A12" s="9" t="s">
        <v>8</v>
      </c>
      <c r="B12" s="9" t="s">
        <v>867</v>
      </c>
      <c r="C12" s="9" t="s">
        <v>9</v>
      </c>
      <c r="D12" s="70">
        <v>1540</v>
      </c>
      <c r="E12" s="60">
        <v>22809.694599999999</v>
      </c>
      <c r="F12" s="10">
        <v>1.5143355964817882</v>
      </c>
      <c r="G12" s="40"/>
    </row>
    <row r="13" spans="1:7" x14ac:dyDescent="0.2">
      <c r="A13" s="9" t="s">
        <v>588</v>
      </c>
      <c r="B13" s="9" t="s">
        <v>868</v>
      </c>
      <c r="C13" s="9" t="s">
        <v>99</v>
      </c>
      <c r="D13" s="70">
        <v>2200</v>
      </c>
      <c r="E13" s="60">
        <v>21870.002</v>
      </c>
      <c r="F13" s="10">
        <v>1.4519494059218094</v>
      </c>
      <c r="G13" s="40"/>
    </row>
    <row r="14" spans="1:7" x14ac:dyDescent="0.2">
      <c r="A14" s="9" t="s">
        <v>419</v>
      </c>
      <c r="B14" s="9" t="s">
        <v>869</v>
      </c>
      <c r="C14" s="9" t="s">
        <v>112</v>
      </c>
      <c r="D14" s="70">
        <v>40</v>
      </c>
      <c r="E14" s="60">
        <v>20263.580000000002</v>
      </c>
      <c r="F14" s="10">
        <v>1.3452990513146301</v>
      </c>
      <c r="G14" s="40"/>
    </row>
    <row r="15" spans="1:7" x14ac:dyDescent="0.2">
      <c r="A15" s="9" t="s">
        <v>589</v>
      </c>
      <c r="B15" s="9" t="s">
        <v>870</v>
      </c>
      <c r="C15" s="9" t="s">
        <v>142</v>
      </c>
      <c r="D15" s="70">
        <v>1515</v>
      </c>
      <c r="E15" s="60">
        <v>15286.5015</v>
      </c>
      <c r="F15" s="10">
        <v>1.0148708158118984</v>
      </c>
      <c r="G15" s="40"/>
    </row>
    <row r="16" spans="1:7" x14ac:dyDescent="0.2">
      <c r="A16" s="9" t="s">
        <v>411</v>
      </c>
      <c r="B16" s="9" t="s">
        <v>871</v>
      </c>
      <c r="C16" s="9" t="s">
        <v>186</v>
      </c>
      <c r="D16" s="70">
        <v>1500</v>
      </c>
      <c r="E16" s="60">
        <v>14991.975</v>
      </c>
      <c r="F16" s="10">
        <v>0.99531720183860162</v>
      </c>
      <c r="G16" s="40"/>
    </row>
    <row r="17" spans="1:7" x14ac:dyDescent="0.2">
      <c r="A17" s="9" t="s">
        <v>408</v>
      </c>
      <c r="B17" s="9" t="s">
        <v>872</v>
      </c>
      <c r="C17" s="9" t="s">
        <v>103</v>
      </c>
      <c r="D17" s="70">
        <v>1412</v>
      </c>
      <c r="E17" s="60">
        <v>14150.555679999999</v>
      </c>
      <c r="F17" s="10">
        <v>0.93945537421713465</v>
      </c>
      <c r="G17" s="40"/>
    </row>
    <row r="18" spans="1:7" x14ac:dyDescent="0.2">
      <c r="A18" s="9" t="s">
        <v>590</v>
      </c>
      <c r="B18" s="9" t="s">
        <v>873</v>
      </c>
      <c r="C18" s="9" t="s">
        <v>9</v>
      </c>
      <c r="D18" s="70">
        <v>125</v>
      </c>
      <c r="E18" s="60">
        <v>12503.262500000001</v>
      </c>
      <c r="F18" s="10">
        <v>0.83009158201994859</v>
      </c>
      <c r="G18" s="40"/>
    </row>
    <row r="19" spans="1:7" x14ac:dyDescent="0.2">
      <c r="A19" s="9" t="s">
        <v>591</v>
      </c>
      <c r="B19" s="9" t="s">
        <v>874</v>
      </c>
      <c r="C19" s="9" t="s">
        <v>134</v>
      </c>
      <c r="D19" s="70">
        <v>1050</v>
      </c>
      <c r="E19" s="60">
        <v>10723.02</v>
      </c>
      <c r="F19" s="10">
        <v>0.71190128463123514</v>
      </c>
      <c r="G19" s="40"/>
    </row>
    <row r="20" spans="1:7" x14ac:dyDescent="0.2">
      <c r="A20" s="9" t="s">
        <v>417</v>
      </c>
      <c r="B20" s="9" t="s">
        <v>875</v>
      </c>
      <c r="C20" s="9" t="s">
        <v>121</v>
      </c>
      <c r="D20" s="70">
        <v>1070</v>
      </c>
      <c r="E20" s="60">
        <v>10676.9522</v>
      </c>
      <c r="F20" s="10">
        <v>0.70884284344581028</v>
      </c>
      <c r="G20" s="40"/>
    </row>
    <row r="21" spans="1:7" x14ac:dyDescent="0.2">
      <c r="A21" s="9" t="s">
        <v>592</v>
      </c>
      <c r="B21" s="9" t="s">
        <v>876</v>
      </c>
      <c r="C21" s="9" t="s">
        <v>116</v>
      </c>
      <c r="D21" s="70">
        <v>1000</v>
      </c>
      <c r="E21" s="60">
        <v>10230.82</v>
      </c>
      <c r="F21" s="10">
        <v>0.67922412723569781</v>
      </c>
      <c r="G21" s="40"/>
    </row>
    <row r="22" spans="1:7" x14ac:dyDescent="0.2">
      <c r="A22" s="9" t="s">
        <v>593</v>
      </c>
      <c r="B22" s="9" t="s">
        <v>877</v>
      </c>
      <c r="C22" s="9" t="s">
        <v>112</v>
      </c>
      <c r="D22" s="70">
        <v>1000</v>
      </c>
      <c r="E22" s="60">
        <v>9800.81</v>
      </c>
      <c r="F22" s="10">
        <v>0.65067576386378612</v>
      </c>
      <c r="G22" s="40"/>
    </row>
    <row r="23" spans="1:7" x14ac:dyDescent="0.2">
      <c r="A23" s="9" t="s">
        <v>139</v>
      </c>
      <c r="B23" s="9" t="s">
        <v>785</v>
      </c>
      <c r="C23" s="9" t="s">
        <v>103</v>
      </c>
      <c r="D23" s="70">
        <v>938</v>
      </c>
      <c r="E23" s="60">
        <v>9411.8169600000001</v>
      </c>
      <c r="F23" s="10">
        <v>0.62485051641590206</v>
      </c>
      <c r="G23" s="40"/>
    </row>
    <row r="24" spans="1:7" x14ac:dyDescent="0.2">
      <c r="A24" s="9" t="s">
        <v>396</v>
      </c>
      <c r="B24" s="9" t="s">
        <v>878</v>
      </c>
      <c r="C24" s="9" t="s">
        <v>112</v>
      </c>
      <c r="D24" s="70">
        <v>840</v>
      </c>
      <c r="E24" s="60">
        <v>8405.8295999999991</v>
      </c>
      <c r="F24" s="10">
        <v>0.55806301682093851</v>
      </c>
      <c r="G24" s="40"/>
    </row>
    <row r="25" spans="1:7" x14ac:dyDescent="0.2">
      <c r="A25" s="9" t="s">
        <v>594</v>
      </c>
      <c r="B25" s="9" t="s">
        <v>879</v>
      </c>
      <c r="C25" s="9" t="s">
        <v>112</v>
      </c>
      <c r="D25" s="70">
        <v>800</v>
      </c>
      <c r="E25" s="60">
        <v>8005.5519999999997</v>
      </c>
      <c r="F25" s="10">
        <v>0.53148858744851291</v>
      </c>
      <c r="G25" s="40"/>
    </row>
    <row r="26" spans="1:7" x14ac:dyDescent="0.2">
      <c r="A26" s="9" t="s">
        <v>595</v>
      </c>
      <c r="B26" s="9" t="s">
        <v>880</v>
      </c>
      <c r="C26" s="9" t="s">
        <v>112</v>
      </c>
      <c r="D26" s="70">
        <v>800</v>
      </c>
      <c r="E26" s="60">
        <v>8005.5519999999997</v>
      </c>
      <c r="F26" s="10">
        <v>0.53148858744851291</v>
      </c>
      <c r="G26" s="40"/>
    </row>
    <row r="27" spans="1:7" x14ac:dyDescent="0.2">
      <c r="A27" s="9" t="s">
        <v>412</v>
      </c>
      <c r="B27" s="9" t="s">
        <v>881</v>
      </c>
      <c r="C27" s="9" t="s">
        <v>103</v>
      </c>
      <c r="D27" s="70">
        <v>794</v>
      </c>
      <c r="E27" s="60">
        <v>7953.8394200000002</v>
      </c>
      <c r="F27" s="10">
        <v>0.52805538932582041</v>
      </c>
      <c r="G27" s="40"/>
    </row>
    <row r="28" spans="1:7" x14ac:dyDescent="0.2">
      <c r="A28" s="9" t="s">
        <v>596</v>
      </c>
      <c r="B28" s="9" t="s">
        <v>882</v>
      </c>
      <c r="C28" s="9" t="s">
        <v>112</v>
      </c>
      <c r="D28" s="70">
        <v>800</v>
      </c>
      <c r="E28" s="60">
        <v>7950.0559999999996</v>
      </c>
      <c r="F28" s="10">
        <v>0.52780420807666673</v>
      </c>
      <c r="G28" s="40"/>
    </row>
    <row r="29" spans="1:7" x14ac:dyDescent="0.2">
      <c r="A29" s="9" t="s">
        <v>597</v>
      </c>
      <c r="B29" s="9" t="s">
        <v>883</v>
      </c>
      <c r="C29" s="9" t="s">
        <v>112</v>
      </c>
      <c r="D29" s="70">
        <v>800</v>
      </c>
      <c r="E29" s="60">
        <v>7950.0559999999996</v>
      </c>
      <c r="F29" s="10">
        <v>0.52780420807666673</v>
      </c>
      <c r="G29" s="40"/>
    </row>
    <row r="30" spans="1:7" x14ac:dyDescent="0.2">
      <c r="A30" s="9" t="s">
        <v>423</v>
      </c>
      <c r="B30" s="9" t="s">
        <v>884</v>
      </c>
      <c r="C30" s="9" t="s">
        <v>103</v>
      </c>
      <c r="D30" s="70">
        <v>750</v>
      </c>
      <c r="E30" s="60">
        <v>7476.3149999999996</v>
      </c>
      <c r="F30" s="10">
        <v>0.49635254366846027</v>
      </c>
      <c r="G30" s="40"/>
    </row>
    <row r="31" spans="1:7" x14ac:dyDescent="0.2">
      <c r="A31" s="9" t="s">
        <v>598</v>
      </c>
      <c r="B31" s="9" t="s">
        <v>885</v>
      </c>
      <c r="C31" s="9" t="s">
        <v>16</v>
      </c>
      <c r="D31" s="70">
        <v>750</v>
      </c>
      <c r="E31" s="60">
        <v>7414.2</v>
      </c>
      <c r="F31" s="10">
        <v>0.49222872889474267</v>
      </c>
      <c r="G31" s="40"/>
    </row>
    <row r="32" spans="1:7" x14ac:dyDescent="0.2">
      <c r="A32" s="9" t="s">
        <v>599</v>
      </c>
      <c r="B32" s="9" t="s">
        <v>974</v>
      </c>
      <c r="C32" s="9" t="s">
        <v>9</v>
      </c>
      <c r="D32" s="70">
        <v>500</v>
      </c>
      <c r="E32" s="60">
        <v>7348.76</v>
      </c>
      <c r="F32" s="10">
        <v>0.48788416737510842</v>
      </c>
      <c r="G32" s="40"/>
    </row>
    <row r="33" spans="1:7" x14ac:dyDescent="0.2">
      <c r="A33" s="9" t="s">
        <v>600</v>
      </c>
      <c r="B33" s="9" t="s">
        <v>886</v>
      </c>
      <c r="C33" s="9" t="s">
        <v>14</v>
      </c>
      <c r="D33" s="70">
        <v>700</v>
      </c>
      <c r="E33" s="60">
        <v>7039.1790000000001</v>
      </c>
      <c r="F33" s="10">
        <v>0.46733108516529981</v>
      </c>
      <c r="G33" s="40"/>
    </row>
    <row r="34" spans="1:7" x14ac:dyDescent="0.2">
      <c r="A34" s="9" t="s">
        <v>601</v>
      </c>
      <c r="B34" s="9" t="s">
        <v>887</v>
      </c>
      <c r="C34" s="9" t="s">
        <v>101</v>
      </c>
      <c r="D34" s="70">
        <v>650</v>
      </c>
      <c r="E34" s="60">
        <v>6531.8564999999999</v>
      </c>
      <c r="F34" s="10">
        <v>0.4336499450133342</v>
      </c>
      <c r="G34" s="40"/>
    </row>
    <row r="35" spans="1:7" x14ac:dyDescent="0.2">
      <c r="A35" s="9" t="s">
        <v>422</v>
      </c>
      <c r="B35" s="9" t="s">
        <v>888</v>
      </c>
      <c r="C35" s="9" t="s">
        <v>121</v>
      </c>
      <c r="D35" s="70">
        <v>570</v>
      </c>
      <c r="E35" s="60">
        <v>6070.1295</v>
      </c>
      <c r="F35" s="10">
        <v>0.40299589005037362</v>
      </c>
      <c r="G35" s="40"/>
    </row>
    <row r="36" spans="1:7" x14ac:dyDescent="0.2">
      <c r="A36" s="9" t="s">
        <v>326</v>
      </c>
      <c r="B36" s="9" t="s">
        <v>889</v>
      </c>
      <c r="C36" s="9" t="s">
        <v>99</v>
      </c>
      <c r="D36" s="70">
        <v>600</v>
      </c>
      <c r="E36" s="60">
        <v>5902.7579999999998</v>
      </c>
      <c r="F36" s="10">
        <v>0.39188409637091975</v>
      </c>
      <c r="G36" s="40"/>
    </row>
    <row r="37" spans="1:7" x14ac:dyDescent="0.2">
      <c r="A37" s="9" t="s">
        <v>220</v>
      </c>
      <c r="B37" s="9" t="s">
        <v>890</v>
      </c>
      <c r="C37" s="9" t="s">
        <v>112</v>
      </c>
      <c r="D37" s="70">
        <v>520</v>
      </c>
      <c r="E37" s="60">
        <v>5167.5364</v>
      </c>
      <c r="F37" s="10">
        <v>0.34307273524983334</v>
      </c>
      <c r="G37" s="40"/>
    </row>
    <row r="38" spans="1:7" x14ac:dyDescent="0.2">
      <c r="A38" s="9" t="s">
        <v>602</v>
      </c>
      <c r="B38" s="9" t="s">
        <v>891</v>
      </c>
      <c r="C38" s="9" t="s">
        <v>116</v>
      </c>
      <c r="D38" s="70">
        <v>500</v>
      </c>
      <c r="E38" s="60">
        <v>5109.87</v>
      </c>
      <c r="F38" s="10">
        <v>0.33924426302465249</v>
      </c>
      <c r="G38" s="40"/>
    </row>
    <row r="39" spans="1:7" x14ac:dyDescent="0.2">
      <c r="A39" s="9" t="s">
        <v>526</v>
      </c>
      <c r="B39" s="9" t="s">
        <v>892</v>
      </c>
      <c r="C39" s="9" t="s">
        <v>142</v>
      </c>
      <c r="D39" s="70">
        <v>500</v>
      </c>
      <c r="E39" s="60">
        <v>5049.8850000000002</v>
      </c>
      <c r="F39" s="10">
        <v>0.33526185894831911</v>
      </c>
      <c r="G39" s="40"/>
    </row>
    <row r="40" spans="1:7" x14ac:dyDescent="0.2">
      <c r="A40" s="9" t="s">
        <v>407</v>
      </c>
      <c r="B40" s="9" t="s">
        <v>893</v>
      </c>
      <c r="C40" s="9" t="s">
        <v>186</v>
      </c>
      <c r="D40" s="70">
        <v>500</v>
      </c>
      <c r="E40" s="60">
        <v>5010.88</v>
      </c>
      <c r="F40" s="10">
        <v>0.33267231704622052</v>
      </c>
      <c r="G40" s="40"/>
    </row>
    <row r="41" spans="1:7" x14ac:dyDescent="0.2">
      <c r="A41" s="9" t="s">
        <v>603</v>
      </c>
      <c r="B41" s="9" t="s">
        <v>975</v>
      </c>
      <c r="C41" s="9" t="s">
        <v>9</v>
      </c>
      <c r="D41" s="70">
        <v>500</v>
      </c>
      <c r="E41" s="60">
        <v>5001.665</v>
      </c>
      <c r="F41" s="10">
        <v>0.33206053320753726</v>
      </c>
      <c r="G41" s="40"/>
    </row>
    <row r="42" spans="1:7" x14ac:dyDescent="0.2">
      <c r="A42" s="9" t="s">
        <v>604</v>
      </c>
      <c r="B42" s="9" t="s">
        <v>894</v>
      </c>
      <c r="C42" s="9" t="s">
        <v>9</v>
      </c>
      <c r="D42" s="70">
        <v>50</v>
      </c>
      <c r="E42" s="60">
        <v>4998.8291667000003</v>
      </c>
      <c r="F42" s="10">
        <v>0.33187226223823296</v>
      </c>
      <c r="G42" s="40"/>
    </row>
    <row r="43" spans="1:7" x14ac:dyDescent="0.2">
      <c r="A43" s="9" t="s">
        <v>605</v>
      </c>
      <c r="B43" s="9" t="s">
        <v>895</v>
      </c>
      <c r="C43" s="9" t="s">
        <v>112</v>
      </c>
      <c r="D43" s="70">
        <v>500</v>
      </c>
      <c r="E43" s="60">
        <v>4991.1400000000003</v>
      </c>
      <c r="F43" s="10">
        <v>0.33136177847046289</v>
      </c>
      <c r="G43" s="40"/>
    </row>
    <row r="44" spans="1:7" x14ac:dyDescent="0.2">
      <c r="A44" s="9" t="s">
        <v>418</v>
      </c>
      <c r="B44" s="9" t="s">
        <v>896</v>
      </c>
      <c r="C44" s="9" t="s">
        <v>112</v>
      </c>
      <c r="D44" s="70">
        <v>500</v>
      </c>
      <c r="E44" s="60">
        <v>4938.8900000000003</v>
      </c>
      <c r="F44" s="10">
        <v>0.32789290103463026</v>
      </c>
      <c r="G44" s="40"/>
    </row>
    <row r="45" spans="1:7" x14ac:dyDescent="0.2">
      <c r="A45" s="9" t="s">
        <v>328</v>
      </c>
      <c r="B45" s="9" t="s">
        <v>897</v>
      </c>
      <c r="C45" s="9" t="s">
        <v>99</v>
      </c>
      <c r="D45" s="70">
        <v>450</v>
      </c>
      <c r="E45" s="60">
        <v>4455.4589999999998</v>
      </c>
      <c r="F45" s="10">
        <v>0.29579791753832391</v>
      </c>
      <c r="G45" s="40"/>
    </row>
    <row r="46" spans="1:7" x14ac:dyDescent="0.2">
      <c r="A46" s="9" t="s">
        <v>467</v>
      </c>
      <c r="B46" s="9" t="s">
        <v>898</v>
      </c>
      <c r="C46" s="9" t="s">
        <v>9</v>
      </c>
      <c r="D46" s="70">
        <v>40</v>
      </c>
      <c r="E46" s="60">
        <v>3998.6176</v>
      </c>
      <c r="F46" s="10">
        <v>0.26546821755336336</v>
      </c>
      <c r="G46" s="40"/>
    </row>
    <row r="47" spans="1:7" x14ac:dyDescent="0.2">
      <c r="A47" s="9" t="s">
        <v>219</v>
      </c>
      <c r="B47" s="9" t="s">
        <v>899</v>
      </c>
      <c r="C47" s="9" t="s">
        <v>112</v>
      </c>
      <c r="D47" s="70">
        <v>400</v>
      </c>
      <c r="E47" s="60">
        <v>3980.636</v>
      </c>
      <c r="F47" s="10">
        <v>0.26427441915144623</v>
      </c>
      <c r="G47" s="40"/>
    </row>
    <row r="48" spans="1:7" x14ac:dyDescent="0.2">
      <c r="A48" s="9" t="s">
        <v>606</v>
      </c>
      <c r="B48" s="9" t="s">
        <v>976</v>
      </c>
      <c r="C48" s="9" t="s">
        <v>9</v>
      </c>
      <c r="D48" s="70">
        <v>250</v>
      </c>
      <c r="E48" s="60">
        <v>2510.2350000000001</v>
      </c>
      <c r="F48" s="10">
        <v>0.16665449856722159</v>
      </c>
      <c r="G48" s="40"/>
    </row>
    <row r="49" spans="1:7" x14ac:dyDescent="0.2">
      <c r="A49" s="9" t="s">
        <v>607</v>
      </c>
      <c r="B49" s="9" t="s">
        <v>977</v>
      </c>
      <c r="C49" s="9" t="s">
        <v>9</v>
      </c>
      <c r="D49" s="70">
        <v>250</v>
      </c>
      <c r="E49" s="60">
        <v>2507.7249999999999</v>
      </c>
      <c r="F49" s="10">
        <v>0.16648785967030408</v>
      </c>
      <c r="G49" s="40"/>
    </row>
    <row r="50" spans="1:7" x14ac:dyDescent="0.2">
      <c r="A50" s="9" t="s">
        <v>155</v>
      </c>
      <c r="B50" s="9" t="s">
        <v>900</v>
      </c>
      <c r="C50" s="9" t="s">
        <v>112</v>
      </c>
      <c r="D50" s="70">
        <v>250</v>
      </c>
      <c r="E50" s="60">
        <v>2499.87</v>
      </c>
      <c r="F50" s="10">
        <v>0.16596636622995067</v>
      </c>
      <c r="G50" s="40"/>
    </row>
    <row r="51" spans="1:7" x14ac:dyDescent="0.2">
      <c r="A51" s="9" t="s">
        <v>608</v>
      </c>
      <c r="B51" s="9" t="s">
        <v>901</v>
      </c>
      <c r="C51" s="9" t="s">
        <v>101</v>
      </c>
      <c r="D51" s="70">
        <v>250</v>
      </c>
      <c r="E51" s="60">
        <v>2469.3874999999998</v>
      </c>
      <c r="F51" s="10">
        <v>0.16394263309238571</v>
      </c>
      <c r="G51" s="40"/>
    </row>
    <row r="52" spans="1:7" x14ac:dyDescent="0.2">
      <c r="A52" s="9" t="s">
        <v>216</v>
      </c>
      <c r="B52" s="9" t="s">
        <v>902</v>
      </c>
      <c r="C52" s="9" t="s">
        <v>112</v>
      </c>
      <c r="D52" s="70">
        <v>250</v>
      </c>
      <c r="E52" s="60">
        <v>2467.4375</v>
      </c>
      <c r="F52" s="10">
        <v>0.16381317259478051</v>
      </c>
      <c r="G52" s="40"/>
    </row>
    <row r="53" spans="1:7" x14ac:dyDescent="0.2">
      <c r="A53" s="9" t="s">
        <v>223</v>
      </c>
      <c r="B53" s="9" t="s">
        <v>903</v>
      </c>
      <c r="C53" s="9" t="s">
        <v>224</v>
      </c>
      <c r="D53" s="70">
        <v>200</v>
      </c>
      <c r="E53" s="60">
        <v>2012.7702334000001</v>
      </c>
      <c r="F53" s="10">
        <v>0.1336278133235759</v>
      </c>
      <c r="G53" s="40"/>
    </row>
    <row r="54" spans="1:7" x14ac:dyDescent="0.2">
      <c r="A54" s="9" t="s">
        <v>609</v>
      </c>
      <c r="B54" s="9" t="s">
        <v>904</v>
      </c>
      <c r="C54" s="9" t="s">
        <v>9</v>
      </c>
      <c r="D54" s="70">
        <v>200</v>
      </c>
      <c r="E54" s="60">
        <v>1998.26</v>
      </c>
      <c r="F54" s="10">
        <v>0.13266447894596969</v>
      </c>
      <c r="G54" s="40"/>
    </row>
    <row r="55" spans="1:7" x14ac:dyDescent="0.2">
      <c r="A55" s="9" t="s">
        <v>610</v>
      </c>
      <c r="B55" s="9" t="s">
        <v>905</v>
      </c>
      <c r="C55" s="9" t="s">
        <v>90</v>
      </c>
      <c r="D55" s="70">
        <v>150</v>
      </c>
      <c r="E55" s="60">
        <v>1535.0775000000001</v>
      </c>
      <c r="F55" s="10">
        <v>0.10191379333979653</v>
      </c>
      <c r="G55" s="40"/>
    </row>
    <row r="56" spans="1:7" x14ac:dyDescent="0.2">
      <c r="A56" s="9" t="s">
        <v>611</v>
      </c>
      <c r="B56" s="9" t="s">
        <v>906</v>
      </c>
      <c r="C56" s="9" t="s">
        <v>90</v>
      </c>
      <c r="D56" s="70">
        <v>150</v>
      </c>
      <c r="E56" s="60">
        <v>1519.0160288</v>
      </c>
      <c r="F56" s="10">
        <v>0.10084747228655333</v>
      </c>
      <c r="G56" s="40"/>
    </row>
    <row r="57" spans="1:7" x14ac:dyDescent="0.2">
      <c r="A57" s="9" t="s">
        <v>612</v>
      </c>
      <c r="B57" s="9" t="s">
        <v>907</v>
      </c>
      <c r="C57" s="9" t="s">
        <v>101</v>
      </c>
      <c r="D57" s="70">
        <v>150</v>
      </c>
      <c r="E57" s="60">
        <v>1506.5895</v>
      </c>
      <c r="F57" s="10">
        <v>0.10002247505478216</v>
      </c>
      <c r="G57" s="40"/>
    </row>
    <row r="58" spans="1:7" x14ac:dyDescent="0.2">
      <c r="A58" s="9" t="s">
        <v>424</v>
      </c>
      <c r="B58" s="9" t="s">
        <v>908</v>
      </c>
      <c r="C58" s="9" t="s">
        <v>9</v>
      </c>
      <c r="D58" s="70">
        <v>100</v>
      </c>
      <c r="E58" s="60">
        <v>1002.919</v>
      </c>
      <c r="F58" s="10">
        <v>6.6583791178331631E-2</v>
      </c>
      <c r="G58" s="40"/>
    </row>
    <row r="59" spans="1:7" x14ac:dyDescent="0.2">
      <c r="A59" s="9" t="s">
        <v>137</v>
      </c>
      <c r="B59" s="9" t="s">
        <v>909</v>
      </c>
      <c r="C59" s="9" t="s">
        <v>101</v>
      </c>
      <c r="D59" s="70">
        <v>70</v>
      </c>
      <c r="E59" s="60">
        <v>678.17049999999995</v>
      </c>
      <c r="F59" s="10">
        <v>4.5023738662149933E-2</v>
      </c>
      <c r="G59" s="40"/>
    </row>
    <row r="60" spans="1:7" x14ac:dyDescent="0.2">
      <c r="A60" s="9" t="s">
        <v>124</v>
      </c>
      <c r="B60" s="9" t="s">
        <v>777</v>
      </c>
      <c r="C60" s="9" t="s">
        <v>103</v>
      </c>
      <c r="D60" s="70">
        <v>61</v>
      </c>
      <c r="E60" s="60">
        <v>612.03435000000002</v>
      </c>
      <c r="F60" s="10">
        <v>4.0632959744870661E-2</v>
      </c>
      <c r="G60" s="40"/>
    </row>
    <row r="61" spans="1:7" x14ac:dyDescent="0.2">
      <c r="A61" s="9" t="s">
        <v>613</v>
      </c>
      <c r="B61" s="9" t="s">
        <v>910</v>
      </c>
      <c r="C61" s="9" t="s">
        <v>22</v>
      </c>
      <c r="D61" s="70">
        <v>500</v>
      </c>
      <c r="E61" s="60">
        <v>500.79050000000001</v>
      </c>
      <c r="F61" s="10">
        <v>3.324748067998741E-2</v>
      </c>
      <c r="G61" s="40"/>
    </row>
    <row r="62" spans="1:7" x14ac:dyDescent="0.2">
      <c r="A62" s="9" t="s">
        <v>17</v>
      </c>
      <c r="B62" s="9" t="s">
        <v>911</v>
      </c>
      <c r="C62" s="9" t="s">
        <v>18</v>
      </c>
      <c r="D62" s="70">
        <v>50</v>
      </c>
      <c r="E62" s="60">
        <v>499.8175</v>
      </c>
      <c r="F62" s="10">
        <v>3.3182883211182332E-2</v>
      </c>
      <c r="G62" s="40"/>
    </row>
    <row r="63" spans="1:7" x14ac:dyDescent="0.2">
      <c r="A63" s="9" t="s">
        <v>394</v>
      </c>
      <c r="B63" s="9" t="s">
        <v>1220</v>
      </c>
      <c r="C63" s="9" t="s">
        <v>9</v>
      </c>
      <c r="D63" s="70">
        <v>50</v>
      </c>
      <c r="E63" s="60">
        <v>492.46</v>
      </c>
      <c r="F63" s="10">
        <v>3.2694418795217957E-2</v>
      </c>
      <c r="G63" s="40"/>
    </row>
    <row r="64" spans="1:7" x14ac:dyDescent="0.2">
      <c r="A64" s="8" t="s">
        <v>34</v>
      </c>
      <c r="B64" s="9"/>
      <c r="C64" s="9"/>
      <c r="D64" s="70"/>
      <c r="E64" s="61">
        <f>SUM(E8:E63)</f>
        <v>519099.74873889994</v>
      </c>
      <c r="F64" s="11">
        <f>SUM(F8:F63)</f>
        <v>34.463031681277691</v>
      </c>
      <c r="G64" s="40"/>
    </row>
    <row r="65" spans="1:7" x14ac:dyDescent="0.2">
      <c r="A65" s="9"/>
      <c r="B65" s="9"/>
      <c r="C65" s="9"/>
      <c r="D65" s="70"/>
      <c r="E65" s="60"/>
      <c r="F65" s="10"/>
      <c r="G65" s="40"/>
    </row>
    <row r="66" spans="1:7" x14ac:dyDescent="0.2">
      <c r="A66" s="8" t="s">
        <v>83</v>
      </c>
      <c r="B66" s="9"/>
      <c r="C66" s="9"/>
      <c r="D66" s="70"/>
      <c r="E66" s="60"/>
      <c r="F66" s="10"/>
      <c r="G66" s="40"/>
    </row>
    <row r="67" spans="1:7" x14ac:dyDescent="0.2">
      <c r="A67" s="9" t="s">
        <v>185</v>
      </c>
      <c r="B67" s="9" t="s">
        <v>801</v>
      </c>
      <c r="C67" s="9" t="s">
        <v>186</v>
      </c>
      <c r="D67" s="70">
        <v>6410</v>
      </c>
      <c r="E67" s="60">
        <v>61775.733999999997</v>
      </c>
      <c r="F67" s="10">
        <v>4.1012909043942347</v>
      </c>
      <c r="G67" s="40"/>
    </row>
    <row r="68" spans="1:7" x14ac:dyDescent="0.2">
      <c r="A68" s="9" t="s">
        <v>624</v>
      </c>
      <c r="B68" s="9" t="s">
        <v>923</v>
      </c>
      <c r="C68" s="9" t="s">
        <v>168</v>
      </c>
      <c r="D68" s="70">
        <v>500</v>
      </c>
      <c r="E68" s="60">
        <v>53783.920651499997</v>
      </c>
      <c r="F68" s="10">
        <v>3.5707144260019343</v>
      </c>
      <c r="G68" s="40"/>
    </row>
    <row r="69" spans="1:7" x14ac:dyDescent="0.2">
      <c r="A69" s="9" t="s">
        <v>625</v>
      </c>
      <c r="B69" s="9" t="s">
        <v>924</v>
      </c>
      <c r="C69" s="9" t="s">
        <v>626</v>
      </c>
      <c r="D69" s="70">
        <v>400</v>
      </c>
      <c r="E69" s="60">
        <v>49599.92</v>
      </c>
      <c r="F69" s="10">
        <v>3.292938627887152</v>
      </c>
      <c r="G69" s="40"/>
    </row>
    <row r="70" spans="1:7" x14ac:dyDescent="0.2">
      <c r="A70" s="9" t="s">
        <v>627</v>
      </c>
      <c r="B70" s="9" t="s">
        <v>925</v>
      </c>
      <c r="C70" s="9" t="s">
        <v>243</v>
      </c>
      <c r="D70" s="70">
        <v>3500</v>
      </c>
      <c r="E70" s="60">
        <v>35073.78</v>
      </c>
      <c r="F70" s="10">
        <v>2.3285482111264666</v>
      </c>
      <c r="G70" s="40"/>
    </row>
    <row r="71" spans="1:7" x14ac:dyDescent="0.2">
      <c r="A71" s="9" t="s">
        <v>440</v>
      </c>
      <c r="B71" s="9" t="s">
        <v>926</v>
      </c>
      <c r="C71" s="9" t="s">
        <v>243</v>
      </c>
      <c r="D71" s="70">
        <v>3450</v>
      </c>
      <c r="E71" s="60">
        <v>34559.063999999998</v>
      </c>
      <c r="F71" s="10">
        <v>2.2943762165185806</v>
      </c>
      <c r="G71" s="40"/>
    </row>
    <row r="72" spans="1:7" x14ac:dyDescent="0.2">
      <c r="A72" s="9" t="s">
        <v>241</v>
      </c>
      <c r="B72" s="9" t="s">
        <v>927</v>
      </c>
      <c r="C72" s="9" t="s">
        <v>31</v>
      </c>
      <c r="D72" s="70">
        <v>3046</v>
      </c>
      <c r="E72" s="60">
        <v>34131.92254</v>
      </c>
      <c r="F72" s="10">
        <v>2.2660182955137458</v>
      </c>
      <c r="G72" s="40"/>
    </row>
    <row r="73" spans="1:7" x14ac:dyDescent="0.2">
      <c r="A73" s="9" t="s">
        <v>614</v>
      </c>
      <c r="B73" s="9" t="s">
        <v>912</v>
      </c>
      <c r="C73" s="9" t="s">
        <v>114</v>
      </c>
      <c r="D73" s="70">
        <v>32000</v>
      </c>
      <c r="E73" s="60">
        <v>32561.024000000001</v>
      </c>
      <c r="F73" s="10">
        <v>2.161726343372341</v>
      </c>
      <c r="G73" s="40"/>
    </row>
    <row r="74" spans="1:7" x14ac:dyDescent="0.2">
      <c r="A74" s="9" t="s">
        <v>628</v>
      </c>
      <c r="B74" s="9" t="s">
        <v>928</v>
      </c>
      <c r="C74" s="9" t="s">
        <v>116</v>
      </c>
      <c r="D74" s="70">
        <v>2500</v>
      </c>
      <c r="E74" s="60">
        <v>25024.32</v>
      </c>
      <c r="F74" s="10">
        <v>1.6613645740680434</v>
      </c>
      <c r="G74" s="40"/>
    </row>
    <row r="75" spans="1:7" x14ac:dyDescent="0.2">
      <c r="A75" s="9" t="s">
        <v>615</v>
      </c>
      <c r="B75" s="9" t="s">
        <v>978</v>
      </c>
      <c r="C75" s="9" t="s">
        <v>166</v>
      </c>
      <c r="D75" s="70">
        <v>2500</v>
      </c>
      <c r="E75" s="60">
        <v>24931.45</v>
      </c>
      <c r="F75" s="10">
        <v>1.6551989348820955</v>
      </c>
      <c r="G75" s="40"/>
    </row>
    <row r="76" spans="1:7" x14ac:dyDescent="0.2">
      <c r="A76" s="9" t="s">
        <v>616</v>
      </c>
      <c r="B76" s="9" t="s">
        <v>979</v>
      </c>
      <c r="C76" s="9" t="s">
        <v>166</v>
      </c>
      <c r="D76" s="70">
        <v>2500</v>
      </c>
      <c r="E76" s="60">
        <v>24864.1</v>
      </c>
      <c r="F76" s="10">
        <v>1.6507275684648066</v>
      </c>
      <c r="G76" s="40"/>
    </row>
    <row r="77" spans="1:7" x14ac:dyDescent="0.2">
      <c r="A77" s="9" t="s">
        <v>436</v>
      </c>
      <c r="B77" s="9" t="s">
        <v>929</v>
      </c>
      <c r="C77" s="9" t="s">
        <v>159</v>
      </c>
      <c r="D77" s="70">
        <v>208</v>
      </c>
      <c r="E77" s="60">
        <v>24632.9408</v>
      </c>
      <c r="F77" s="10">
        <v>1.6353809094606895</v>
      </c>
      <c r="G77" s="40"/>
    </row>
    <row r="78" spans="1:7" x14ac:dyDescent="0.2">
      <c r="A78" s="9" t="s">
        <v>242</v>
      </c>
      <c r="B78" s="9" t="s">
        <v>930</v>
      </c>
      <c r="C78" s="9" t="s">
        <v>243</v>
      </c>
      <c r="D78" s="70">
        <v>2350</v>
      </c>
      <c r="E78" s="60">
        <v>23543.0285</v>
      </c>
      <c r="F78" s="10">
        <v>1.5630216332021929</v>
      </c>
      <c r="G78" s="40"/>
    </row>
    <row r="79" spans="1:7" x14ac:dyDescent="0.2">
      <c r="A79" s="9" t="s">
        <v>435</v>
      </c>
      <c r="B79" s="9" t="s">
        <v>931</v>
      </c>
      <c r="C79" s="9" t="s">
        <v>116</v>
      </c>
      <c r="D79" s="70">
        <v>2350</v>
      </c>
      <c r="E79" s="60">
        <v>23258.913499999999</v>
      </c>
      <c r="F79" s="10">
        <v>1.5441592387011098</v>
      </c>
      <c r="G79" s="40"/>
    </row>
    <row r="80" spans="1:7" x14ac:dyDescent="0.2">
      <c r="A80" s="9" t="s">
        <v>617</v>
      </c>
      <c r="B80" s="9" t="s">
        <v>913</v>
      </c>
      <c r="C80" s="9" t="s">
        <v>114</v>
      </c>
      <c r="D80" s="70">
        <v>15000</v>
      </c>
      <c r="E80" s="60">
        <v>15089.235000000001</v>
      </c>
      <c r="F80" s="10">
        <v>1.0017742931191582</v>
      </c>
      <c r="G80" s="40"/>
    </row>
    <row r="81" spans="1:7" x14ac:dyDescent="0.2">
      <c r="A81" s="9" t="s">
        <v>629</v>
      </c>
      <c r="B81" s="9" t="s">
        <v>932</v>
      </c>
      <c r="C81" s="9" t="s">
        <v>243</v>
      </c>
      <c r="D81" s="70">
        <v>1500</v>
      </c>
      <c r="E81" s="60">
        <v>15025.68</v>
      </c>
      <c r="F81" s="10">
        <v>0.997554876747209</v>
      </c>
      <c r="G81" s="40"/>
    </row>
    <row r="82" spans="1:7" x14ac:dyDescent="0.2">
      <c r="A82" s="9" t="s">
        <v>618</v>
      </c>
      <c r="B82" s="9" t="s">
        <v>914</v>
      </c>
      <c r="C82" s="9" t="s">
        <v>99</v>
      </c>
      <c r="D82" s="70">
        <v>1450</v>
      </c>
      <c r="E82" s="60">
        <v>14465.2</v>
      </c>
      <c r="F82" s="10">
        <v>0.96034461023552531</v>
      </c>
      <c r="G82" s="40"/>
    </row>
    <row r="83" spans="1:7" x14ac:dyDescent="0.2">
      <c r="A83" s="9" t="s">
        <v>194</v>
      </c>
      <c r="B83" s="9" t="s">
        <v>933</v>
      </c>
      <c r="C83" s="9" t="s">
        <v>195</v>
      </c>
      <c r="D83" s="70">
        <v>780</v>
      </c>
      <c r="E83" s="60">
        <v>12924.1008</v>
      </c>
      <c r="F83" s="10">
        <v>0.858031036240124</v>
      </c>
      <c r="G83" s="40"/>
    </row>
    <row r="84" spans="1:7" x14ac:dyDescent="0.2">
      <c r="A84" s="9" t="s">
        <v>619</v>
      </c>
      <c r="B84" s="9" t="s">
        <v>915</v>
      </c>
      <c r="C84" s="9" t="s">
        <v>186</v>
      </c>
      <c r="D84" s="70">
        <v>1300</v>
      </c>
      <c r="E84" s="60">
        <v>12854.53</v>
      </c>
      <c r="F84" s="10">
        <v>0.85341223091356266</v>
      </c>
      <c r="G84" s="40"/>
    </row>
    <row r="85" spans="1:7" x14ac:dyDescent="0.2">
      <c r="A85" s="9" t="s">
        <v>240</v>
      </c>
      <c r="B85" s="9" t="s">
        <v>818</v>
      </c>
      <c r="C85" s="9" t="s">
        <v>126</v>
      </c>
      <c r="D85" s="70">
        <v>1000</v>
      </c>
      <c r="E85" s="60">
        <v>12022.83</v>
      </c>
      <c r="F85" s="10">
        <v>0.79819566893495986</v>
      </c>
      <c r="G85" s="40"/>
    </row>
    <row r="86" spans="1:7" x14ac:dyDescent="0.2">
      <c r="A86" s="9" t="s">
        <v>428</v>
      </c>
      <c r="B86" s="9" t="s">
        <v>916</v>
      </c>
      <c r="C86" s="9" t="s">
        <v>126</v>
      </c>
      <c r="D86" s="70">
        <v>1190</v>
      </c>
      <c r="E86" s="60">
        <v>11566.038399999999</v>
      </c>
      <c r="F86" s="10">
        <v>0.76786927517193804</v>
      </c>
      <c r="G86" s="40"/>
    </row>
    <row r="87" spans="1:7" x14ac:dyDescent="0.2">
      <c r="A87" s="9" t="s">
        <v>630</v>
      </c>
      <c r="B87" s="9" t="s">
        <v>934</v>
      </c>
      <c r="C87" s="9" t="s">
        <v>116</v>
      </c>
      <c r="D87" s="70">
        <v>1000</v>
      </c>
      <c r="E87" s="60">
        <v>10023.44</v>
      </c>
      <c r="F87" s="10">
        <v>0.66545616929037787</v>
      </c>
      <c r="G87" s="40"/>
    </row>
    <row r="88" spans="1:7" x14ac:dyDescent="0.2">
      <c r="A88" s="9" t="s">
        <v>631</v>
      </c>
      <c r="B88" s="9" t="s">
        <v>935</v>
      </c>
      <c r="C88" s="9" t="s">
        <v>116</v>
      </c>
      <c r="D88" s="70">
        <v>1000</v>
      </c>
      <c r="E88" s="60">
        <v>10015.42</v>
      </c>
      <c r="F88" s="10">
        <v>0.66492372150022705</v>
      </c>
      <c r="G88" s="40"/>
    </row>
    <row r="89" spans="1:7" x14ac:dyDescent="0.2">
      <c r="A89" s="9" t="s">
        <v>632</v>
      </c>
      <c r="B89" s="9" t="s">
        <v>936</v>
      </c>
      <c r="C89" s="9" t="s">
        <v>116</v>
      </c>
      <c r="D89" s="70">
        <v>1000</v>
      </c>
      <c r="E89" s="60">
        <v>10012.43</v>
      </c>
      <c r="F89" s="10">
        <v>0.66472521540389906</v>
      </c>
      <c r="G89" s="40"/>
    </row>
    <row r="90" spans="1:7" x14ac:dyDescent="0.2">
      <c r="A90" s="9" t="s">
        <v>633</v>
      </c>
      <c r="B90" s="9" t="s">
        <v>937</v>
      </c>
      <c r="C90" s="9" t="s">
        <v>116</v>
      </c>
      <c r="D90" s="70">
        <v>1000</v>
      </c>
      <c r="E90" s="60">
        <v>10012.219999999999</v>
      </c>
      <c r="F90" s="10">
        <v>0.66471127350415682</v>
      </c>
      <c r="G90" s="40"/>
    </row>
    <row r="91" spans="1:7" x14ac:dyDescent="0.2">
      <c r="A91" s="9" t="s">
        <v>620</v>
      </c>
      <c r="B91" s="9" t="s">
        <v>917</v>
      </c>
      <c r="C91" s="9" t="s">
        <v>114</v>
      </c>
      <c r="D91" s="70">
        <v>1000</v>
      </c>
      <c r="E91" s="60">
        <v>9901.7900000000009</v>
      </c>
      <c r="F91" s="10">
        <v>0.65737982593977429</v>
      </c>
      <c r="G91" s="40"/>
    </row>
    <row r="92" spans="1:7" x14ac:dyDescent="0.2">
      <c r="A92" s="9" t="s">
        <v>621</v>
      </c>
      <c r="B92" s="9" t="s">
        <v>918</v>
      </c>
      <c r="C92" s="9" t="s">
        <v>172</v>
      </c>
      <c r="D92" s="70">
        <v>1000</v>
      </c>
      <c r="E92" s="60">
        <v>9869.01</v>
      </c>
      <c r="F92" s="10">
        <v>0.65520356178003081</v>
      </c>
      <c r="G92" s="40"/>
    </row>
    <row r="93" spans="1:7" x14ac:dyDescent="0.2">
      <c r="A93" s="9" t="s">
        <v>165</v>
      </c>
      <c r="B93" s="9" t="s">
        <v>980</v>
      </c>
      <c r="C93" s="9" t="s">
        <v>166</v>
      </c>
      <c r="D93" s="70">
        <v>950</v>
      </c>
      <c r="E93" s="60">
        <v>9440.3495000000003</v>
      </c>
      <c r="F93" s="10">
        <v>0.6267447917114618</v>
      </c>
      <c r="G93" s="40"/>
    </row>
    <row r="94" spans="1:7" x14ac:dyDescent="0.2">
      <c r="A94" s="9" t="s">
        <v>585</v>
      </c>
      <c r="B94" s="9" t="s">
        <v>938</v>
      </c>
      <c r="C94" s="9" t="s">
        <v>116</v>
      </c>
      <c r="D94" s="70">
        <v>900</v>
      </c>
      <c r="E94" s="60">
        <v>9013.1489999999994</v>
      </c>
      <c r="F94" s="10">
        <v>0.59838295104109962</v>
      </c>
      <c r="G94" s="40"/>
    </row>
    <row r="95" spans="1:7" x14ac:dyDescent="0.2">
      <c r="A95" s="9" t="s">
        <v>634</v>
      </c>
      <c r="B95" s="9" t="s">
        <v>939</v>
      </c>
      <c r="C95" s="9" t="s">
        <v>243</v>
      </c>
      <c r="D95" s="70">
        <v>875</v>
      </c>
      <c r="E95" s="60">
        <v>8966.5523168</v>
      </c>
      <c r="F95" s="10">
        <v>0.59528939730067632</v>
      </c>
      <c r="G95" s="40"/>
    </row>
    <row r="96" spans="1:7" x14ac:dyDescent="0.2">
      <c r="A96" s="9" t="s">
        <v>635</v>
      </c>
      <c r="B96" s="9" t="s">
        <v>940</v>
      </c>
      <c r="C96" s="9" t="s">
        <v>126</v>
      </c>
      <c r="D96" s="70">
        <v>650</v>
      </c>
      <c r="E96" s="60">
        <v>8815.4689999999991</v>
      </c>
      <c r="F96" s="10">
        <v>0.58525897608386712</v>
      </c>
      <c r="G96" s="40"/>
    </row>
    <row r="97" spans="1:9" x14ac:dyDescent="0.2">
      <c r="A97" s="9" t="s">
        <v>244</v>
      </c>
      <c r="B97" s="9" t="s">
        <v>941</v>
      </c>
      <c r="C97" s="9" t="s">
        <v>126</v>
      </c>
      <c r="D97" s="70">
        <v>700</v>
      </c>
      <c r="E97" s="60">
        <v>8459.6540000000005</v>
      </c>
      <c r="F97" s="10">
        <v>0.5616364186708378</v>
      </c>
      <c r="G97" s="40"/>
    </row>
    <row r="98" spans="1:9" x14ac:dyDescent="0.2">
      <c r="A98" s="9" t="s">
        <v>388</v>
      </c>
      <c r="B98" s="9" t="s">
        <v>919</v>
      </c>
      <c r="C98" s="9" t="s">
        <v>29</v>
      </c>
      <c r="D98" s="70">
        <v>650</v>
      </c>
      <c r="E98" s="60">
        <v>6506.6364999999996</v>
      </c>
      <c r="F98" s="10">
        <v>0.43197558924430646</v>
      </c>
      <c r="G98" s="40"/>
    </row>
    <row r="99" spans="1:9" x14ac:dyDescent="0.2">
      <c r="A99" s="9" t="s">
        <v>622</v>
      </c>
      <c r="B99" s="9" t="s">
        <v>920</v>
      </c>
      <c r="C99" s="9" t="s">
        <v>172</v>
      </c>
      <c r="D99" s="70">
        <v>600</v>
      </c>
      <c r="E99" s="60">
        <v>5006.058</v>
      </c>
      <c r="F99" s="10">
        <v>0.33235218447214232</v>
      </c>
      <c r="G99" s="40"/>
    </row>
    <row r="100" spans="1:9" x14ac:dyDescent="0.2">
      <c r="A100" s="9" t="s">
        <v>239</v>
      </c>
      <c r="B100" s="9" t="s">
        <v>942</v>
      </c>
      <c r="C100" s="9" t="s">
        <v>172</v>
      </c>
      <c r="D100" s="70">
        <v>450</v>
      </c>
      <c r="E100" s="60">
        <v>4441.0545000000002</v>
      </c>
      <c r="F100" s="10">
        <v>0.29484160280101385</v>
      </c>
      <c r="G100" s="40"/>
    </row>
    <row r="101" spans="1:9" x14ac:dyDescent="0.2">
      <c r="A101" s="9" t="s">
        <v>636</v>
      </c>
      <c r="B101" s="9" t="s">
        <v>943</v>
      </c>
      <c r="C101" s="9" t="s">
        <v>168</v>
      </c>
      <c r="D101" s="70">
        <v>285</v>
      </c>
      <c r="E101" s="60">
        <v>4110.3270000000002</v>
      </c>
      <c r="F101" s="10">
        <v>0.27288460448217489</v>
      </c>
      <c r="G101" s="40"/>
    </row>
    <row r="102" spans="1:9" x14ac:dyDescent="0.2">
      <c r="A102" s="9" t="s">
        <v>637</v>
      </c>
      <c r="B102" s="9" t="s">
        <v>944</v>
      </c>
      <c r="C102" s="9" t="s">
        <v>168</v>
      </c>
      <c r="D102" s="70">
        <v>278</v>
      </c>
      <c r="E102" s="60">
        <v>4005.0709400000001</v>
      </c>
      <c r="F102" s="10">
        <v>0.26589665478803814</v>
      </c>
      <c r="G102" s="40"/>
    </row>
    <row r="103" spans="1:9" x14ac:dyDescent="0.2">
      <c r="A103" s="9" t="s">
        <v>638</v>
      </c>
      <c r="B103" s="9" t="s">
        <v>945</v>
      </c>
      <c r="C103" s="9" t="s">
        <v>168</v>
      </c>
      <c r="D103" s="70">
        <v>270</v>
      </c>
      <c r="E103" s="60">
        <v>3886.5068999999999</v>
      </c>
      <c r="F103" s="10">
        <v>0.25802518831804461</v>
      </c>
      <c r="G103" s="40"/>
    </row>
    <row r="104" spans="1:9" x14ac:dyDescent="0.2">
      <c r="A104" s="9" t="s">
        <v>233</v>
      </c>
      <c r="B104" s="9" t="s">
        <v>981</v>
      </c>
      <c r="C104" s="9" t="s">
        <v>166</v>
      </c>
      <c r="D104" s="70">
        <v>300</v>
      </c>
      <c r="E104" s="60">
        <v>2989.2750000000001</v>
      </c>
      <c r="F104" s="10">
        <v>0.19845796357892045</v>
      </c>
      <c r="G104" s="40"/>
    </row>
    <row r="105" spans="1:9" x14ac:dyDescent="0.2">
      <c r="A105" s="9" t="s">
        <v>237</v>
      </c>
      <c r="B105" s="9" t="s">
        <v>921</v>
      </c>
      <c r="C105" s="9" t="s">
        <v>90</v>
      </c>
      <c r="D105" s="70">
        <v>2500</v>
      </c>
      <c r="E105" s="60">
        <v>2306.7424999999998</v>
      </c>
      <c r="F105" s="10">
        <v>0.15314463174212739</v>
      </c>
      <c r="G105" s="40"/>
    </row>
    <row r="106" spans="1:9" x14ac:dyDescent="0.2">
      <c r="A106" s="9" t="s">
        <v>623</v>
      </c>
      <c r="B106" s="9" t="s">
        <v>922</v>
      </c>
      <c r="C106" s="9" t="s">
        <v>172</v>
      </c>
      <c r="D106" s="70">
        <v>587</v>
      </c>
      <c r="E106" s="60">
        <v>1956.0507396999999</v>
      </c>
      <c r="F106" s="10">
        <v>0.12986220620648917</v>
      </c>
      <c r="G106" s="40"/>
    </row>
    <row r="107" spans="1:9" x14ac:dyDescent="0.2">
      <c r="A107" s="9" t="s">
        <v>204</v>
      </c>
      <c r="B107" s="9" t="s">
        <v>946</v>
      </c>
      <c r="C107" s="9" t="s">
        <v>172</v>
      </c>
      <c r="D107" s="70">
        <v>100</v>
      </c>
      <c r="E107" s="60">
        <v>987.13800000000003</v>
      </c>
      <c r="F107" s="10">
        <v>6.5536090607712025E-2</v>
      </c>
      <c r="G107" s="40"/>
    </row>
    <row r="108" spans="1:9" x14ac:dyDescent="0.2">
      <c r="A108" s="9" t="s">
        <v>389</v>
      </c>
      <c r="B108" s="9" t="s">
        <v>947</v>
      </c>
      <c r="C108" s="9" t="s">
        <v>47</v>
      </c>
      <c r="D108" s="70">
        <v>7</v>
      </c>
      <c r="E108" s="60">
        <v>815.48739999999998</v>
      </c>
      <c r="F108" s="10">
        <v>5.4140207484513307E-2</v>
      </c>
      <c r="G108" s="40"/>
    </row>
    <row r="109" spans="1:9" x14ac:dyDescent="0.2">
      <c r="A109" s="8" t="s">
        <v>34</v>
      </c>
      <c r="B109" s="9"/>
      <c r="C109" s="9"/>
      <c r="D109" s="70"/>
      <c r="E109" s="61">
        <f>SUM(E67:E108)</f>
        <v>683227.56348800007</v>
      </c>
      <c r="F109" s="11">
        <f>SUM(F67:F108)</f>
        <v>45.359477100907768</v>
      </c>
      <c r="G109" s="40"/>
      <c r="H109" s="2"/>
      <c r="I109" s="2"/>
    </row>
    <row r="110" spans="1:9" x14ac:dyDescent="0.2">
      <c r="A110" s="9"/>
      <c r="B110" s="9"/>
      <c r="C110" s="9"/>
      <c r="D110" s="70"/>
      <c r="E110" s="60"/>
      <c r="F110" s="10"/>
      <c r="G110" s="40"/>
      <c r="H110" s="50"/>
      <c r="I110" s="51"/>
    </row>
    <row r="111" spans="1:9" x14ac:dyDescent="0.2">
      <c r="A111" s="8" t="s">
        <v>397</v>
      </c>
      <c r="B111" s="9"/>
      <c r="C111" s="9"/>
      <c r="D111" s="70"/>
      <c r="E111" s="60"/>
      <c r="F111" s="10"/>
      <c r="G111" s="40"/>
    </row>
    <row r="112" spans="1:9" x14ac:dyDescent="0.2">
      <c r="A112" s="8" t="s">
        <v>398</v>
      </c>
      <c r="B112" s="9"/>
      <c r="C112" s="9"/>
      <c r="D112" s="70"/>
      <c r="E112" s="60"/>
      <c r="F112" s="10"/>
      <c r="G112" s="40"/>
    </row>
    <row r="113" spans="1:15" x14ac:dyDescent="0.2">
      <c r="A113" s="9" t="s">
        <v>528</v>
      </c>
      <c r="B113" s="9" t="s">
        <v>948</v>
      </c>
      <c r="C113" s="9" t="s">
        <v>392</v>
      </c>
      <c r="D113" s="70">
        <v>25000</v>
      </c>
      <c r="E113" s="60">
        <v>24694.125</v>
      </c>
      <c r="F113" s="10">
        <v>1.6394429284235501</v>
      </c>
      <c r="G113" s="40"/>
      <c r="J113" s="55"/>
      <c r="O113" s="55"/>
    </row>
    <row r="114" spans="1:15" x14ac:dyDescent="0.2">
      <c r="A114" s="9" t="s">
        <v>445</v>
      </c>
      <c r="B114" s="9" t="s">
        <v>949</v>
      </c>
      <c r="C114" s="9" t="s">
        <v>392</v>
      </c>
      <c r="D114" s="70">
        <v>20000</v>
      </c>
      <c r="E114" s="60">
        <v>19831.060000000001</v>
      </c>
      <c r="F114" s="10">
        <v>1.3165840490458007</v>
      </c>
      <c r="G114" s="40"/>
      <c r="J114" s="55"/>
      <c r="O114" s="55"/>
    </row>
    <row r="115" spans="1:15" x14ac:dyDescent="0.2">
      <c r="A115" s="9" t="s">
        <v>400</v>
      </c>
      <c r="B115" s="9" t="s">
        <v>950</v>
      </c>
      <c r="C115" s="9" t="s">
        <v>401</v>
      </c>
      <c r="D115" s="70">
        <v>11600</v>
      </c>
      <c r="E115" s="60">
        <v>11467.6556</v>
      </c>
      <c r="F115" s="10">
        <v>0.76133764120076031</v>
      </c>
      <c r="G115" s="40"/>
      <c r="J115" s="55"/>
      <c r="O115" s="55"/>
    </row>
    <row r="116" spans="1:15" x14ac:dyDescent="0.2">
      <c r="A116" s="9" t="s">
        <v>639</v>
      </c>
      <c r="B116" s="9" t="s">
        <v>951</v>
      </c>
      <c r="C116" s="9" t="s">
        <v>392</v>
      </c>
      <c r="D116" s="70">
        <v>10000</v>
      </c>
      <c r="E116" s="60">
        <v>9700.89</v>
      </c>
      <c r="F116" s="10">
        <v>0.64404207518649614</v>
      </c>
      <c r="G116" s="40"/>
      <c r="J116" s="55"/>
      <c r="O116" s="55"/>
    </row>
    <row r="117" spans="1:15" x14ac:dyDescent="0.2">
      <c r="A117" s="9" t="s">
        <v>640</v>
      </c>
      <c r="B117" s="9" t="s">
        <v>952</v>
      </c>
      <c r="C117" s="9" t="s">
        <v>392</v>
      </c>
      <c r="D117" s="70">
        <v>5000</v>
      </c>
      <c r="E117" s="60">
        <v>4846.3900000000003</v>
      </c>
      <c r="F117" s="10">
        <v>0.321751826148228</v>
      </c>
      <c r="G117" s="40"/>
      <c r="J117" s="55"/>
      <c r="O117" s="55"/>
    </row>
    <row r="118" spans="1:15" x14ac:dyDescent="0.2">
      <c r="A118" s="9" t="s">
        <v>446</v>
      </c>
      <c r="B118" s="9" t="s">
        <v>1219</v>
      </c>
      <c r="C118" s="9" t="s">
        <v>392</v>
      </c>
      <c r="D118" s="70">
        <v>2300</v>
      </c>
      <c r="E118" s="60">
        <v>2289.5120000000002</v>
      </c>
      <c r="F118" s="10">
        <v>0.1520006988682879</v>
      </c>
      <c r="G118" s="40"/>
      <c r="J118" s="55"/>
      <c r="O118" s="55"/>
    </row>
    <row r="119" spans="1:15" x14ac:dyDescent="0.2">
      <c r="A119" s="9" t="s">
        <v>402</v>
      </c>
      <c r="B119" s="9" t="s">
        <v>953</v>
      </c>
      <c r="C119" s="9" t="s">
        <v>392</v>
      </c>
      <c r="D119" s="70">
        <v>500</v>
      </c>
      <c r="E119" s="60">
        <v>493.49799999999999</v>
      </c>
      <c r="F119" s="10">
        <v>3.2763331613943202E-2</v>
      </c>
      <c r="G119" s="40"/>
      <c r="J119" s="55"/>
      <c r="O119" s="55"/>
    </row>
    <row r="120" spans="1:15" x14ac:dyDescent="0.2">
      <c r="A120" s="92" t="s">
        <v>1207</v>
      </c>
      <c r="B120" s="92" t="s">
        <v>1212</v>
      </c>
      <c r="C120" s="92" t="s">
        <v>401</v>
      </c>
      <c r="D120" s="93">
        <v>400</v>
      </c>
      <c r="E120" s="64">
        <v>399.71679999999998</v>
      </c>
      <c r="F120" s="63">
        <v>2.6537197861114355E-2</v>
      </c>
      <c r="G120" s="40"/>
      <c r="J120" s="55"/>
      <c r="O120" s="55"/>
    </row>
    <row r="121" spans="1:15" x14ac:dyDescent="0.2">
      <c r="A121" s="92" t="s">
        <v>1206</v>
      </c>
      <c r="B121" s="92" t="s">
        <v>1211</v>
      </c>
      <c r="C121" s="92" t="s">
        <v>392</v>
      </c>
      <c r="D121" s="93">
        <v>300</v>
      </c>
      <c r="E121" s="64">
        <v>299.5557</v>
      </c>
      <c r="F121" s="63">
        <v>1.9887502555120559E-2</v>
      </c>
      <c r="G121" s="40"/>
      <c r="J121" s="55"/>
      <c r="O121" s="55"/>
    </row>
    <row r="122" spans="1:15" x14ac:dyDescent="0.2">
      <c r="A122" s="9" t="s">
        <v>399</v>
      </c>
      <c r="B122" s="9" t="s">
        <v>954</v>
      </c>
      <c r="C122" s="9" t="s">
        <v>392</v>
      </c>
      <c r="D122" s="70">
        <v>200</v>
      </c>
      <c r="E122" s="60">
        <v>193.6678</v>
      </c>
      <c r="F122" s="41">
        <v>1.2857605004159754E-2</v>
      </c>
      <c r="G122" s="40"/>
      <c r="J122" s="55"/>
      <c r="O122" s="55"/>
    </row>
    <row r="123" spans="1:15" x14ac:dyDescent="0.2">
      <c r="A123" s="8" t="s">
        <v>34</v>
      </c>
      <c r="B123" s="9"/>
      <c r="C123" s="9"/>
      <c r="D123" s="70"/>
      <c r="E123" s="61">
        <f>SUM(E113:E122)</f>
        <v>74216.070899999992</v>
      </c>
      <c r="F123" s="11">
        <f>SUM(F113:F122)</f>
        <v>4.9272048559074619</v>
      </c>
      <c r="G123" s="40"/>
      <c r="H123" s="50"/>
      <c r="I123" s="51"/>
    </row>
    <row r="124" spans="1:15" x14ac:dyDescent="0.2">
      <c r="A124" s="9"/>
      <c r="B124" s="9"/>
      <c r="C124" s="9"/>
      <c r="D124" s="70"/>
      <c r="E124" s="60"/>
      <c r="F124" s="10"/>
      <c r="G124" s="40"/>
      <c r="H124" s="23"/>
    </row>
    <row r="125" spans="1:15" x14ac:dyDescent="0.2">
      <c r="A125" s="8" t="s">
        <v>390</v>
      </c>
      <c r="B125" s="9"/>
      <c r="C125" s="9"/>
      <c r="D125" s="70"/>
      <c r="E125" s="60"/>
      <c r="F125" s="10"/>
      <c r="G125" s="40"/>
    </row>
    <row r="126" spans="1:15" x14ac:dyDescent="0.2">
      <c r="A126" s="9" t="s">
        <v>641</v>
      </c>
      <c r="B126" s="9" t="s">
        <v>955</v>
      </c>
      <c r="C126" s="9" t="s">
        <v>401</v>
      </c>
      <c r="D126" s="70">
        <v>7000</v>
      </c>
      <c r="E126" s="60">
        <v>34945.785000000003</v>
      </c>
      <c r="F126" s="10">
        <v>2.3200506232336551</v>
      </c>
      <c r="G126" s="40"/>
    </row>
    <row r="127" spans="1:15" x14ac:dyDescent="0.2">
      <c r="A127" s="9" t="s">
        <v>642</v>
      </c>
      <c r="B127" s="9" t="s">
        <v>956</v>
      </c>
      <c r="C127" s="9" t="s">
        <v>392</v>
      </c>
      <c r="D127" s="70">
        <v>4000</v>
      </c>
      <c r="E127" s="60">
        <v>19976.52</v>
      </c>
      <c r="F127" s="10">
        <v>1.3262411382671635</v>
      </c>
      <c r="G127" s="40"/>
    </row>
    <row r="128" spans="1:15" x14ac:dyDescent="0.2">
      <c r="A128" s="9" t="s">
        <v>643</v>
      </c>
      <c r="B128" s="9" t="s">
        <v>957</v>
      </c>
      <c r="C128" s="9" t="s">
        <v>392</v>
      </c>
      <c r="D128" s="70">
        <v>4000</v>
      </c>
      <c r="E128" s="60">
        <v>19736.560000000001</v>
      </c>
      <c r="F128" s="10">
        <v>1.3103101941618547</v>
      </c>
      <c r="G128" s="40"/>
    </row>
    <row r="129" spans="1:7" x14ac:dyDescent="0.2">
      <c r="A129" s="9" t="s">
        <v>644</v>
      </c>
      <c r="B129" s="9" t="s">
        <v>958</v>
      </c>
      <c r="C129" s="9" t="s">
        <v>401</v>
      </c>
      <c r="D129" s="70">
        <v>3000</v>
      </c>
      <c r="E129" s="60">
        <v>14873.07</v>
      </c>
      <c r="F129" s="10">
        <v>0.98742309903462677</v>
      </c>
      <c r="G129" s="40"/>
    </row>
    <row r="130" spans="1:7" x14ac:dyDescent="0.2">
      <c r="A130" s="9" t="s">
        <v>645</v>
      </c>
      <c r="B130" s="9" t="s">
        <v>959</v>
      </c>
      <c r="C130" s="9" t="s">
        <v>392</v>
      </c>
      <c r="D130" s="70">
        <v>3000</v>
      </c>
      <c r="E130" s="60">
        <v>14825.355</v>
      </c>
      <c r="F130" s="10">
        <v>0.98425530024322472</v>
      </c>
      <c r="G130" s="40"/>
    </row>
    <row r="131" spans="1:7" x14ac:dyDescent="0.2">
      <c r="A131" s="9" t="s">
        <v>391</v>
      </c>
      <c r="B131" s="9" t="s">
        <v>960</v>
      </c>
      <c r="C131" s="9" t="s">
        <v>392</v>
      </c>
      <c r="D131" s="70">
        <v>2500</v>
      </c>
      <c r="E131" s="60">
        <v>12421.4125</v>
      </c>
      <c r="F131" s="10">
        <v>0.82465756062046724</v>
      </c>
      <c r="G131" s="40"/>
    </row>
    <row r="132" spans="1:7" x14ac:dyDescent="0.2">
      <c r="A132" s="9" t="s">
        <v>646</v>
      </c>
      <c r="B132" s="9" t="s">
        <v>961</v>
      </c>
      <c r="C132" s="9" t="s">
        <v>455</v>
      </c>
      <c r="D132" s="70">
        <v>1000</v>
      </c>
      <c r="E132" s="60">
        <v>4798.835</v>
      </c>
      <c r="F132" s="10">
        <v>0.31859464975662949</v>
      </c>
      <c r="G132" s="40"/>
    </row>
    <row r="133" spans="1:7" x14ac:dyDescent="0.2">
      <c r="A133" s="9" t="s">
        <v>647</v>
      </c>
      <c r="B133" s="9" t="s">
        <v>962</v>
      </c>
      <c r="C133" s="9" t="s">
        <v>453</v>
      </c>
      <c r="D133" s="70">
        <v>1000</v>
      </c>
      <c r="E133" s="60">
        <v>4774.6549999999997</v>
      </c>
      <c r="F133" s="10">
        <v>0.31698933958632453</v>
      </c>
      <c r="G133" s="40"/>
    </row>
    <row r="134" spans="1:7" x14ac:dyDescent="0.2">
      <c r="A134" s="9" t="s">
        <v>648</v>
      </c>
      <c r="B134" s="9" t="s">
        <v>963</v>
      </c>
      <c r="C134" s="9" t="s">
        <v>453</v>
      </c>
      <c r="D134" s="70">
        <v>1000</v>
      </c>
      <c r="E134" s="60">
        <v>4771.9849999999997</v>
      </c>
      <c r="F134" s="10">
        <v>0.3168120782896035</v>
      </c>
      <c r="G134" s="40"/>
    </row>
    <row r="135" spans="1:7" x14ac:dyDescent="0.2">
      <c r="A135" s="9" t="s">
        <v>463</v>
      </c>
      <c r="B135" s="9" t="s">
        <v>964</v>
      </c>
      <c r="C135" s="9" t="s">
        <v>455</v>
      </c>
      <c r="D135" s="70">
        <v>700</v>
      </c>
      <c r="E135" s="60">
        <v>3367.7139999999999</v>
      </c>
      <c r="F135" s="10">
        <v>0.2235825283241657</v>
      </c>
      <c r="G135" s="40"/>
    </row>
    <row r="136" spans="1:7" x14ac:dyDescent="0.2">
      <c r="A136" s="9" t="s">
        <v>649</v>
      </c>
      <c r="B136" s="9" t="s">
        <v>965</v>
      </c>
      <c r="C136" s="9" t="s">
        <v>453</v>
      </c>
      <c r="D136" s="70">
        <v>600</v>
      </c>
      <c r="E136" s="60">
        <v>2963.79</v>
      </c>
      <c r="F136" s="10">
        <v>0.19676601446021813</v>
      </c>
      <c r="G136" s="40"/>
    </row>
    <row r="137" spans="1:7" x14ac:dyDescent="0.2">
      <c r="A137" s="9" t="s">
        <v>650</v>
      </c>
      <c r="B137" s="9" t="s">
        <v>966</v>
      </c>
      <c r="C137" s="9" t="s">
        <v>453</v>
      </c>
      <c r="D137" s="70">
        <v>600</v>
      </c>
      <c r="E137" s="60">
        <v>2954.3910000000001</v>
      </c>
      <c r="F137" s="10">
        <v>0.19614201486176089</v>
      </c>
      <c r="G137" s="40"/>
    </row>
    <row r="138" spans="1:7" x14ac:dyDescent="0.2">
      <c r="A138" s="9" t="s">
        <v>651</v>
      </c>
      <c r="B138" s="9" t="s">
        <v>967</v>
      </c>
      <c r="C138" s="9" t="s">
        <v>453</v>
      </c>
      <c r="D138" s="70">
        <v>600</v>
      </c>
      <c r="E138" s="60">
        <v>2953.5749999999998</v>
      </c>
      <c r="F138" s="10">
        <v>0.19608784062276302</v>
      </c>
      <c r="G138" s="40"/>
    </row>
    <row r="139" spans="1:7" x14ac:dyDescent="0.2">
      <c r="A139" s="9" t="s">
        <v>510</v>
      </c>
      <c r="B139" s="9" t="s">
        <v>982</v>
      </c>
      <c r="C139" s="9" t="s">
        <v>392</v>
      </c>
      <c r="D139" s="70">
        <v>580</v>
      </c>
      <c r="E139" s="60">
        <v>2870.9187999999999</v>
      </c>
      <c r="F139" s="10">
        <v>0.19060029560627173</v>
      </c>
      <c r="G139" s="40"/>
    </row>
    <row r="140" spans="1:7" x14ac:dyDescent="0.2">
      <c r="A140" s="9" t="s">
        <v>448</v>
      </c>
      <c r="B140" s="9" t="s">
        <v>968</v>
      </c>
      <c r="C140" s="9" t="s">
        <v>401</v>
      </c>
      <c r="D140" s="70">
        <v>500</v>
      </c>
      <c r="E140" s="60">
        <v>2485.7075</v>
      </c>
      <c r="F140" s="10">
        <v>0.16502611787234342</v>
      </c>
      <c r="G140" s="40"/>
    </row>
    <row r="141" spans="1:7" x14ac:dyDescent="0.2">
      <c r="A141" s="9" t="s">
        <v>652</v>
      </c>
      <c r="B141" s="9" t="s">
        <v>969</v>
      </c>
      <c r="C141" s="9" t="s">
        <v>392</v>
      </c>
      <c r="D141" s="70">
        <v>500</v>
      </c>
      <c r="E141" s="60">
        <v>2479.8049999999998</v>
      </c>
      <c r="F141" s="10">
        <v>0.16463425090459216</v>
      </c>
      <c r="G141" s="40"/>
    </row>
    <row r="142" spans="1:7" x14ac:dyDescent="0.2">
      <c r="A142" s="9" t="s">
        <v>461</v>
      </c>
      <c r="B142" s="9" t="s">
        <v>970</v>
      </c>
      <c r="C142" s="9" t="s">
        <v>455</v>
      </c>
      <c r="D142" s="70">
        <v>500</v>
      </c>
      <c r="E142" s="60">
        <v>2391.3449999999998</v>
      </c>
      <c r="F142" s="10">
        <v>0.15876139161322841</v>
      </c>
      <c r="G142" s="40"/>
    </row>
    <row r="143" spans="1:7" x14ac:dyDescent="0.2">
      <c r="A143" s="9" t="s">
        <v>483</v>
      </c>
      <c r="B143" s="9" t="s">
        <v>1218</v>
      </c>
      <c r="C143" s="9" t="s">
        <v>392</v>
      </c>
      <c r="D143" s="70">
        <v>100</v>
      </c>
      <c r="E143" s="60">
        <v>499.00200000000001</v>
      </c>
      <c r="F143" s="10">
        <v>3.3128742167183832E-2</v>
      </c>
      <c r="G143" s="40"/>
    </row>
    <row r="144" spans="1:7" x14ac:dyDescent="0.2">
      <c r="A144" s="9" t="s">
        <v>500</v>
      </c>
      <c r="B144" s="9" t="s">
        <v>983</v>
      </c>
      <c r="C144" s="9" t="s">
        <v>401</v>
      </c>
      <c r="D144" s="70">
        <v>100</v>
      </c>
      <c r="E144" s="60">
        <v>496.12400000000002</v>
      </c>
      <c r="F144" s="10">
        <v>3.293767175071826E-2</v>
      </c>
      <c r="G144" s="40"/>
    </row>
    <row r="145" spans="1:9" x14ac:dyDescent="0.2">
      <c r="A145" s="9" t="s">
        <v>447</v>
      </c>
      <c r="B145" s="9" t="s">
        <v>971</v>
      </c>
      <c r="C145" s="9" t="s">
        <v>392</v>
      </c>
      <c r="D145" s="70">
        <v>100</v>
      </c>
      <c r="E145" s="60">
        <v>494.32499999999999</v>
      </c>
      <c r="F145" s="10">
        <v>3.281823614292758E-2</v>
      </c>
      <c r="G145" s="40"/>
    </row>
    <row r="146" spans="1:9" x14ac:dyDescent="0.2">
      <c r="A146" s="9" t="s">
        <v>538</v>
      </c>
      <c r="B146" s="9" t="s">
        <v>972</v>
      </c>
      <c r="C146" s="9" t="s">
        <v>453</v>
      </c>
      <c r="D146" s="70">
        <v>60</v>
      </c>
      <c r="E146" s="60">
        <v>295.68419999999998</v>
      </c>
      <c r="F146" s="10">
        <v>1.9630473674875085E-2</v>
      </c>
      <c r="G146" s="40"/>
    </row>
    <row r="147" spans="1:9" x14ac:dyDescent="0.2">
      <c r="A147" s="9" t="s">
        <v>515</v>
      </c>
      <c r="B147" s="9" t="s">
        <v>973</v>
      </c>
      <c r="C147" s="9" t="s">
        <v>392</v>
      </c>
      <c r="D147" s="70">
        <v>20</v>
      </c>
      <c r="E147" s="60">
        <v>98.980999999999995</v>
      </c>
      <c r="F147" s="41">
        <v>6.5713484684430581E-3</v>
      </c>
      <c r="G147" s="40"/>
    </row>
    <row r="148" spans="1:9" x14ac:dyDescent="0.2">
      <c r="A148" s="8" t="s">
        <v>34</v>
      </c>
      <c r="B148" s="9"/>
      <c r="C148" s="9"/>
      <c r="D148" s="70"/>
      <c r="E148" s="61">
        <f>SUM(E126:E147)</f>
        <v>155475.54000000004</v>
      </c>
      <c r="F148" s="11">
        <f>SUM(F126:F147)</f>
        <v>10.322020909663042</v>
      </c>
      <c r="H148" s="50"/>
      <c r="I148" s="51"/>
    </row>
    <row r="149" spans="1:9" x14ac:dyDescent="0.2">
      <c r="A149" s="9"/>
      <c r="B149" s="9"/>
      <c r="C149" s="9"/>
      <c r="D149" s="70"/>
      <c r="E149" s="60"/>
      <c r="F149" s="10"/>
    </row>
    <row r="150" spans="1:9" x14ac:dyDescent="0.2">
      <c r="A150" s="8" t="s">
        <v>34</v>
      </c>
      <c r="B150" s="9"/>
      <c r="C150" s="9"/>
      <c r="D150" s="9"/>
      <c r="E150" s="61">
        <f>E64+E109+E123+E148</f>
        <v>1432018.9231268999</v>
      </c>
      <c r="F150" s="11">
        <f>F64+F109+F123+F148</f>
        <v>95.071734547755952</v>
      </c>
      <c r="H150" s="23"/>
      <c r="I150" s="49"/>
    </row>
    <row r="151" spans="1:9" x14ac:dyDescent="0.2">
      <c r="A151" s="9"/>
      <c r="B151" s="9"/>
      <c r="C151" s="9"/>
      <c r="D151" s="9"/>
      <c r="E151" s="60"/>
      <c r="F151" s="10"/>
      <c r="I151" s="49"/>
    </row>
    <row r="152" spans="1:9" x14ac:dyDescent="0.2">
      <c r="A152" s="8" t="s">
        <v>35</v>
      </c>
      <c r="B152" s="9"/>
      <c r="C152" s="9"/>
      <c r="D152" s="9"/>
      <c r="E152" s="61">
        <v>74232.046142599997</v>
      </c>
      <c r="F152" s="11">
        <v>4.9282478676761947</v>
      </c>
      <c r="H152" s="2"/>
      <c r="I152" s="49"/>
    </row>
    <row r="153" spans="1:9" x14ac:dyDescent="0.2">
      <c r="A153" s="9"/>
      <c r="B153" s="9"/>
      <c r="C153" s="9"/>
      <c r="D153" s="9"/>
      <c r="E153" s="60"/>
      <c r="F153" s="10"/>
    </row>
    <row r="154" spans="1:9" x14ac:dyDescent="0.2">
      <c r="A154" s="12" t="s">
        <v>36</v>
      </c>
      <c r="B154" s="6"/>
      <c r="C154" s="6"/>
      <c r="D154" s="6"/>
      <c r="E154" s="66">
        <f>E150+E152</f>
        <v>1506250.9692694999</v>
      </c>
      <c r="F154" s="13">
        <f>F150+F152</f>
        <v>99.999982415432143</v>
      </c>
      <c r="H154" s="52"/>
      <c r="I154" s="53"/>
    </row>
    <row r="155" spans="1:9" x14ac:dyDescent="0.2">
      <c r="A155" s="1" t="s">
        <v>245</v>
      </c>
      <c r="F155" s="16"/>
    </row>
    <row r="156" spans="1:9" x14ac:dyDescent="0.2">
      <c r="A156" s="1"/>
      <c r="F156" s="16"/>
    </row>
    <row r="158" spans="1:9" x14ac:dyDescent="0.2">
      <c r="A158" s="1" t="s">
        <v>37</v>
      </c>
    </row>
    <row r="159" spans="1:9" x14ac:dyDescent="0.2">
      <c r="A159" s="1" t="s">
        <v>38</v>
      </c>
    </row>
    <row r="160" spans="1:9" x14ac:dyDescent="0.2">
      <c r="A160" s="1" t="s">
        <v>39</v>
      </c>
    </row>
    <row r="161" spans="1:4" x14ac:dyDescent="0.2">
      <c r="A161" s="3" t="s">
        <v>688</v>
      </c>
      <c r="D161" s="14">
        <v>24.475300000000001</v>
      </c>
    </row>
    <row r="162" spans="1:4" x14ac:dyDescent="0.2">
      <c r="A162" s="3" t="s">
        <v>716</v>
      </c>
      <c r="D162" s="14">
        <v>10.063000000000001</v>
      </c>
    </row>
    <row r="163" spans="1:4" x14ac:dyDescent="0.2">
      <c r="A163" s="3" t="s">
        <v>690</v>
      </c>
      <c r="D163" s="14">
        <v>10.109299999999999</v>
      </c>
    </row>
    <row r="164" spans="1:4" x14ac:dyDescent="0.2">
      <c r="A164" s="3" t="s">
        <v>717</v>
      </c>
      <c r="D164" s="14">
        <v>24.568899999999999</v>
      </c>
    </row>
    <row r="165" spans="1:4" x14ac:dyDescent="0.2">
      <c r="A165" s="3" t="s">
        <v>718</v>
      </c>
      <c r="D165" s="14">
        <v>10.0456</v>
      </c>
    </row>
    <row r="166" spans="1:4" x14ac:dyDescent="0.2">
      <c r="A166" s="3" t="s">
        <v>703</v>
      </c>
      <c r="D166" s="14">
        <v>10.101900000000001</v>
      </c>
    </row>
    <row r="167" spans="1:4" x14ac:dyDescent="0.2">
      <c r="A167" s="3" t="s">
        <v>705</v>
      </c>
      <c r="D167" s="14">
        <v>23.275500000000001</v>
      </c>
    </row>
    <row r="168" spans="1:4" x14ac:dyDescent="0.2">
      <c r="A168" s="3" t="s">
        <v>706</v>
      </c>
      <c r="D168" s="14">
        <v>10.033200000000001</v>
      </c>
    </row>
    <row r="169" spans="1:4" x14ac:dyDescent="0.2">
      <c r="A169" s="3" t="s">
        <v>714</v>
      </c>
      <c r="D169" s="14">
        <v>10.1363</v>
      </c>
    </row>
    <row r="170" spans="1:4" x14ac:dyDescent="0.2">
      <c r="A170" s="3" t="s">
        <v>694</v>
      </c>
      <c r="D170" s="14">
        <v>23.770299999999999</v>
      </c>
    </row>
    <row r="171" spans="1:4" x14ac:dyDescent="0.2">
      <c r="A171" s="3" t="s">
        <v>719</v>
      </c>
      <c r="D171" s="14">
        <v>10</v>
      </c>
    </row>
    <row r="173" spans="1:4" x14ac:dyDescent="0.2">
      <c r="A173" s="1" t="s">
        <v>40</v>
      </c>
    </row>
    <row r="174" spans="1:4" x14ac:dyDescent="0.2">
      <c r="A174" s="3" t="s">
        <v>688</v>
      </c>
      <c r="D174" s="14">
        <v>25.63</v>
      </c>
    </row>
    <row r="175" spans="1:4" x14ac:dyDescent="0.2">
      <c r="A175" s="3" t="s">
        <v>716</v>
      </c>
      <c r="D175" s="14">
        <v>10.0777</v>
      </c>
    </row>
    <row r="176" spans="1:4" x14ac:dyDescent="0.2">
      <c r="A176" s="3" t="s">
        <v>690</v>
      </c>
      <c r="D176" s="14">
        <v>10.1021</v>
      </c>
    </row>
    <row r="177" spans="1:4" x14ac:dyDescent="0.2">
      <c r="A177" s="3" t="s">
        <v>717</v>
      </c>
      <c r="D177" s="14">
        <v>25.7376</v>
      </c>
    </row>
    <row r="178" spans="1:4" x14ac:dyDescent="0.2">
      <c r="A178" s="3" t="s">
        <v>718</v>
      </c>
      <c r="D178" s="14">
        <v>10.0588</v>
      </c>
    </row>
    <row r="179" spans="1:4" x14ac:dyDescent="0.2">
      <c r="A179" s="3" t="s">
        <v>703</v>
      </c>
      <c r="D179" s="14">
        <v>10.0946</v>
      </c>
    </row>
    <row r="180" spans="1:4" x14ac:dyDescent="0.2">
      <c r="A180" s="3" t="s">
        <v>705</v>
      </c>
      <c r="D180" s="14">
        <v>24.318100000000001</v>
      </c>
    </row>
    <row r="181" spans="1:4" x14ac:dyDescent="0.2">
      <c r="A181" s="3" t="s">
        <v>706</v>
      </c>
      <c r="D181" s="14">
        <v>10.049200000000001</v>
      </c>
    </row>
    <row r="182" spans="1:4" x14ac:dyDescent="0.2">
      <c r="A182" s="3" t="s">
        <v>714</v>
      </c>
      <c r="D182" s="14">
        <v>10.1295</v>
      </c>
    </row>
    <row r="183" spans="1:4" x14ac:dyDescent="0.2">
      <c r="A183" s="3" t="s">
        <v>694</v>
      </c>
      <c r="D183" s="14">
        <v>24.860199999999999</v>
      </c>
    </row>
    <row r="184" spans="1:4" x14ac:dyDescent="0.2">
      <c r="A184" s="3" t="s">
        <v>719</v>
      </c>
      <c r="D184" s="14">
        <v>10</v>
      </c>
    </row>
    <row r="187" spans="1:4" x14ac:dyDescent="0.2">
      <c r="A187" s="1" t="s">
        <v>41</v>
      </c>
      <c r="D187" s="15" t="s">
        <v>383</v>
      </c>
    </row>
    <row r="188" spans="1:4" x14ac:dyDescent="0.2">
      <c r="A188" s="17" t="s">
        <v>665</v>
      </c>
      <c r="B188" s="18"/>
      <c r="C188" s="114" t="s">
        <v>666</v>
      </c>
      <c r="D188" s="114"/>
    </row>
    <row r="189" spans="1:4" x14ac:dyDescent="0.2">
      <c r="A189" s="115"/>
      <c r="B189" s="115"/>
      <c r="C189" s="19" t="s">
        <v>667</v>
      </c>
      <c r="D189" s="19" t="s">
        <v>668</v>
      </c>
    </row>
    <row r="190" spans="1:4" x14ac:dyDescent="0.2">
      <c r="A190" s="20" t="s">
        <v>689</v>
      </c>
      <c r="B190" s="21"/>
      <c r="C190" s="22">
        <v>0.32360466640000007</v>
      </c>
      <c r="D190" s="22">
        <v>0.29965953340000001</v>
      </c>
    </row>
    <row r="191" spans="1:4" x14ac:dyDescent="0.2">
      <c r="A191" s="20" t="s">
        <v>690</v>
      </c>
      <c r="B191" s="21"/>
      <c r="C191" s="22">
        <v>0.34100076629999992</v>
      </c>
      <c r="D191" s="22">
        <v>0.31576840919999999</v>
      </c>
    </row>
    <row r="192" spans="1:4" x14ac:dyDescent="0.2">
      <c r="A192" s="20" t="s">
        <v>720</v>
      </c>
      <c r="B192" s="21"/>
      <c r="C192" s="22">
        <v>0.32660535139999985</v>
      </c>
      <c r="D192" s="22">
        <v>0.30243818330000005</v>
      </c>
    </row>
    <row r="193" spans="1:5" x14ac:dyDescent="0.2">
      <c r="A193" s="20" t="s">
        <v>703</v>
      </c>
      <c r="B193" s="21"/>
      <c r="C193" s="22">
        <v>0.34330579880000012</v>
      </c>
      <c r="D193" s="22">
        <v>0.31790288060000005</v>
      </c>
    </row>
    <row r="194" spans="1:5" x14ac:dyDescent="0.2">
      <c r="A194" s="20" t="s">
        <v>706</v>
      </c>
      <c r="B194" s="21"/>
      <c r="C194" s="22">
        <v>0.30520339950000003</v>
      </c>
      <c r="D194" s="22">
        <v>0.28261986929999999</v>
      </c>
    </row>
    <row r="195" spans="1:5" x14ac:dyDescent="0.2">
      <c r="A195" s="20" t="s">
        <v>714</v>
      </c>
      <c r="B195" s="21"/>
      <c r="C195" s="22">
        <v>0.32493757030000009</v>
      </c>
      <c r="D195" s="22">
        <v>0.30089380920000008</v>
      </c>
    </row>
    <row r="196" spans="1:5" x14ac:dyDescent="0.2">
      <c r="A196" s="20" t="s">
        <v>695</v>
      </c>
      <c r="B196" s="21"/>
      <c r="C196" s="22">
        <v>0.323037727</v>
      </c>
      <c r="D196" s="22">
        <v>0.29913454540000001</v>
      </c>
    </row>
    <row r="199" spans="1:5" x14ac:dyDescent="0.2">
      <c r="A199" s="1" t="s">
        <v>43</v>
      </c>
      <c r="D199" s="23">
        <v>0.54460464489640859</v>
      </c>
      <c r="E199" s="2" t="s">
        <v>671</v>
      </c>
    </row>
  </sheetData>
  <mergeCells count="3">
    <mergeCell ref="A1:F1"/>
    <mergeCell ref="C188:D188"/>
    <mergeCell ref="A189:B18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F1CB-0D95-48C6-98D4-83D2DADC37C3}">
  <dimension ref="A1:K4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85546875" style="3" bestFit="1" customWidth="1"/>
    <col min="3" max="3" width="12.57031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1240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1226</v>
      </c>
      <c r="B8" s="9" t="s">
        <v>1227</v>
      </c>
      <c r="C8" s="9" t="s">
        <v>427</v>
      </c>
      <c r="D8" s="9">
        <v>50</v>
      </c>
      <c r="E8" s="60">
        <v>514.64300000000003</v>
      </c>
      <c r="F8" s="10">
        <v>11.778078012010599</v>
      </c>
    </row>
    <row r="9" spans="1:6" x14ac:dyDescent="0.2">
      <c r="A9" s="9" t="s">
        <v>10</v>
      </c>
      <c r="B9" s="9" t="s">
        <v>830</v>
      </c>
      <c r="C9" s="9" t="s">
        <v>11</v>
      </c>
      <c r="D9" s="9">
        <v>49</v>
      </c>
      <c r="E9" s="60">
        <v>514.07370000000003</v>
      </c>
      <c r="F9" s="10">
        <v>11.7650490583238</v>
      </c>
    </row>
    <row r="10" spans="1:6" x14ac:dyDescent="0.2">
      <c r="A10" s="9" t="s">
        <v>55</v>
      </c>
      <c r="B10" s="9" t="s">
        <v>823</v>
      </c>
      <c r="C10" s="9" t="s">
        <v>9</v>
      </c>
      <c r="D10" s="9">
        <v>50</v>
      </c>
      <c r="E10" s="60">
        <v>505.33199999999999</v>
      </c>
      <c r="F10" s="10">
        <v>11.5649872201999</v>
      </c>
    </row>
    <row r="11" spans="1:6" x14ac:dyDescent="0.2">
      <c r="A11" s="9" t="s">
        <v>45</v>
      </c>
      <c r="B11" s="9" t="s">
        <v>819</v>
      </c>
      <c r="C11" s="9" t="s">
        <v>9</v>
      </c>
      <c r="D11" s="9">
        <v>49</v>
      </c>
      <c r="E11" s="60">
        <v>501.66298</v>
      </c>
      <c r="F11" s="10">
        <v>11.481018325669901</v>
      </c>
    </row>
    <row r="12" spans="1:6" x14ac:dyDescent="0.2">
      <c r="A12" s="9" t="s">
        <v>1241</v>
      </c>
      <c r="B12" s="9" t="s">
        <v>1242</v>
      </c>
      <c r="C12" s="9" t="s">
        <v>9</v>
      </c>
      <c r="D12" s="9">
        <v>50</v>
      </c>
      <c r="E12" s="60">
        <v>490.70049999999998</v>
      </c>
      <c r="F12" s="10">
        <v>11.2301318963488</v>
      </c>
    </row>
    <row r="13" spans="1:6" x14ac:dyDescent="0.2">
      <c r="A13" s="9" t="s">
        <v>12</v>
      </c>
      <c r="B13" s="9" t="s">
        <v>822</v>
      </c>
      <c r="C13" s="9" t="s">
        <v>9</v>
      </c>
      <c r="D13" s="9">
        <v>50</v>
      </c>
      <c r="E13" s="60">
        <v>486.90649999999999</v>
      </c>
      <c r="F13" s="10">
        <v>11.143302719662101</v>
      </c>
    </row>
    <row r="14" spans="1:6" x14ac:dyDescent="0.2">
      <c r="A14" s="9" t="s">
        <v>24</v>
      </c>
      <c r="B14" s="9" t="s">
        <v>831</v>
      </c>
      <c r="C14" s="9" t="s">
        <v>9</v>
      </c>
      <c r="D14" s="9">
        <v>50</v>
      </c>
      <c r="E14" s="60">
        <v>482.83499999999998</v>
      </c>
      <c r="F14" s="10">
        <v>11.0501227004528</v>
      </c>
    </row>
    <row r="15" spans="1:6" x14ac:dyDescent="0.2">
      <c r="A15" s="9" t="s">
        <v>1228</v>
      </c>
      <c r="B15" s="9" t="s">
        <v>1229</v>
      </c>
      <c r="C15" s="9" t="s">
        <v>427</v>
      </c>
      <c r="D15" s="9">
        <v>15</v>
      </c>
      <c r="E15" s="60">
        <v>151.31610000000001</v>
      </c>
      <c r="F15" s="10">
        <v>3.4630080080234298</v>
      </c>
    </row>
    <row r="16" spans="1:6" x14ac:dyDescent="0.2">
      <c r="A16" s="9" t="s">
        <v>21</v>
      </c>
      <c r="B16" s="9" t="s">
        <v>824</v>
      </c>
      <c r="C16" s="9" t="s">
        <v>22</v>
      </c>
      <c r="D16" s="9">
        <v>4</v>
      </c>
      <c r="E16" s="60">
        <v>40.747520000000002</v>
      </c>
      <c r="F16" s="10">
        <v>0.93254444217829302</v>
      </c>
    </row>
    <row r="17" spans="1:11" x14ac:dyDescent="0.2">
      <c r="A17" s="8" t="s">
        <v>34</v>
      </c>
      <c r="B17" s="9"/>
      <c r="C17" s="9"/>
      <c r="D17" s="9"/>
      <c r="E17" s="61">
        <f>SUM(E8:E16)</f>
        <v>3688.2172999999998</v>
      </c>
      <c r="F17" s="11">
        <f>SUM(F8:F16)</f>
        <v>84.408242382869645</v>
      </c>
    </row>
    <row r="18" spans="1:11" x14ac:dyDescent="0.2">
      <c r="A18" s="9"/>
      <c r="B18" s="9"/>
      <c r="C18" s="9"/>
      <c r="D18" s="9"/>
      <c r="E18" s="60"/>
      <c r="F18" s="10"/>
    </row>
    <row r="19" spans="1:11" x14ac:dyDescent="0.2">
      <c r="A19" s="8" t="s">
        <v>83</v>
      </c>
      <c r="B19" s="9"/>
      <c r="C19" s="9"/>
      <c r="D19" s="9"/>
      <c r="E19" s="60"/>
      <c r="F19" s="10"/>
    </row>
    <row r="20" spans="1:11" x14ac:dyDescent="0.2">
      <c r="A20" s="9" t="s">
        <v>1243</v>
      </c>
      <c r="B20" s="9" t="s">
        <v>1244</v>
      </c>
      <c r="C20" s="9" t="s">
        <v>9</v>
      </c>
      <c r="D20" s="9">
        <v>50</v>
      </c>
      <c r="E20" s="60">
        <v>490.77749999999997</v>
      </c>
      <c r="F20" s="10">
        <v>11.231894112111799</v>
      </c>
    </row>
    <row r="21" spans="1:11" x14ac:dyDescent="0.2">
      <c r="A21" s="8" t="s">
        <v>34</v>
      </c>
      <c r="B21" s="9"/>
      <c r="C21" s="9"/>
      <c r="D21" s="9"/>
      <c r="E21" s="61">
        <f>SUM(E20)</f>
        <v>490.77749999999997</v>
      </c>
      <c r="F21" s="11">
        <f>SUM(F20)</f>
        <v>11.231894112111799</v>
      </c>
    </row>
    <row r="22" spans="1:11" x14ac:dyDescent="0.2">
      <c r="A22" s="9"/>
      <c r="B22" s="9"/>
      <c r="C22" s="9"/>
      <c r="D22" s="9"/>
      <c r="E22" s="60"/>
      <c r="F22" s="10"/>
    </row>
    <row r="23" spans="1:11" x14ac:dyDescent="0.2">
      <c r="A23" s="8" t="s">
        <v>34</v>
      </c>
      <c r="B23" s="9"/>
      <c r="C23" s="9"/>
      <c r="D23" s="9"/>
      <c r="E23" s="61">
        <f>E17+E21</f>
        <v>4178.9947999999995</v>
      </c>
      <c r="F23" s="11">
        <f>F17+F21</f>
        <v>95.640136494981448</v>
      </c>
      <c r="H23" s="50"/>
      <c r="I23" s="50"/>
      <c r="J23" s="23"/>
      <c r="K23" s="23"/>
    </row>
    <row r="24" spans="1:11" x14ac:dyDescent="0.2">
      <c r="A24" s="9"/>
      <c r="B24" s="9"/>
      <c r="C24" s="9"/>
      <c r="D24" s="9"/>
      <c r="E24" s="60"/>
      <c r="F24" s="10"/>
      <c r="H24" s="23"/>
      <c r="I24" s="23"/>
      <c r="J24" s="23"/>
      <c r="K24" s="23"/>
    </row>
    <row r="25" spans="1:11" x14ac:dyDescent="0.2">
      <c r="A25" s="8" t="s">
        <v>35</v>
      </c>
      <c r="B25" s="9"/>
      <c r="C25" s="9"/>
      <c r="D25" s="9"/>
      <c r="E25" s="61">
        <v>190.50899190000001</v>
      </c>
      <c r="F25" s="11">
        <v>4.3600000000000003</v>
      </c>
      <c r="H25" s="23"/>
      <c r="I25" s="79"/>
      <c r="J25" s="23"/>
      <c r="K25" s="23"/>
    </row>
    <row r="26" spans="1:11" x14ac:dyDescent="0.2">
      <c r="A26" s="9"/>
      <c r="B26" s="9"/>
      <c r="C26" s="9"/>
      <c r="D26" s="9"/>
      <c r="E26" s="60"/>
      <c r="F26" s="10"/>
      <c r="H26" s="23"/>
      <c r="I26" s="23"/>
      <c r="J26" s="23"/>
      <c r="K26" s="23"/>
    </row>
    <row r="27" spans="1:11" x14ac:dyDescent="0.2">
      <c r="A27" s="12" t="s">
        <v>36</v>
      </c>
      <c r="B27" s="6"/>
      <c r="C27" s="6"/>
      <c r="D27" s="6"/>
      <c r="E27" s="66">
        <f>E23+E25</f>
        <v>4369.5037918999997</v>
      </c>
      <c r="F27" s="13">
        <f>F23+F25</f>
        <v>100.00013649498145</v>
      </c>
      <c r="H27" s="77"/>
      <c r="I27" s="77"/>
      <c r="J27" s="23"/>
      <c r="K27" s="23"/>
    </row>
    <row r="28" spans="1:11" x14ac:dyDescent="0.2">
      <c r="A28" s="1" t="s">
        <v>245</v>
      </c>
    </row>
    <row r="29" spans="1:11" x14ac:dyDescent="0.2">
      <c r="A29" s="1"/>
    </row>
    <row r="30" spans="1:11" x14ac:dyDescent="0.2">
      <c r="A30" s="1"/>
    </row>
    <row r="31" spans="1:11" x14ac:dyDescent="0.2">
      <c r="A31" s="1" t="s">
        <v>37</v>
      </c>
    </row>
    <row r="32" spans="1:11" x14ac:dyDescent="0.2">
      <c r="A32" s="1" t="s">
        <v>38</v>
      </c>
    </row>
    <row r="33" spans="1:5" x14ac:dyDescent="0.2">
      <c r="A33" s="1" t="s">
        <v>39</v>
      </c>
      <c r="D33" s="37" t="s">
        <v>721</v>
      </c>
    </row>
    <row r="35" spans="1:5" x14ac:dyDescent="0.2">
      <c r="A35" s="1" t="s">
        <v>40</v>
      </c>
    </row>
    <row r="36" spans="1:5" x14ac:dyDescent="0.2">
      <c r="A36" s="3" t="s">
        <v>661</v>
      </c>
      <c r="D36" s="14">
        <v>10.264699999999999</v>
      </c>
    </row>
    <row r="37" spans="1:5" x14ac:dyDescent="0.2">
      <c r="A37" s="3" t="s">
        <v>662</v>
      </c>
      <c r="D37" s="14">
        <v>10.264699999999999</v>
      </c>
    </row>
    <row r="38" spans="1:5" x14ac:dyDescent="0.2">
      <c r="A38" s="3" t="s">
        <v>673</v>
      </c>
      <c r="D38" s="14">
        <v>10.264699999999999</v>
      </c>
    </row>
    <row r="39" spans="1:5" x14ac:dyDescent="0.2">
      <c r="A39" s="3" t="s">
        <v>663</v>
      </c>
      <c r="D39" s="14">
        <v>10.2889</v>
      </c>
    </row>
    <row r="40" spans="1:5" x14ac:dyDescent="0.2">
      <c r="A40" s="3" t="s">
        <v>664</v>
      </c>
      <c r="D40" s="14">
        <v>10.2889</v>
      </c>
    </row>
    <row r="41" spans="1:5" x14ac:dyDescent="0.2">
      <c r="A41" s="3" t="s">
        <v>677</v>
      </c>
      <c r="D41" s="14">
        <v>10.2889</v>
      </c>
    </row>
    <row r="43" spans="1:5" x14ac:dyDescent="0.2">
      <c r="A43" s="1" t="s">
        <v>41</v>
      </c>
      <c r="D43" s="15" t="s">
        <v>42</v>
      </c>
    </row>
    <row r="45" spans="1:5" x14ac:dyDescent="0.2">
      <c r="A45" s="1" t="s">
        <v>43</v>
      </c>
      <c r="D45" s="23">
        <v>2.9666729020534017</v>
      </c>
      <c r="E45" s="40" t="s">
        <v>671</v>
      </c>
    </row>
    <row r="47" spans="1:5" x14ac:dyDescent="0.2">
      <c r="A47" s="16" t="s">
        <v>1245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5A1A-5969-4D03-AA20-E3E2ED72B7A5}">
  <dimension ref="A1:K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1246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25</v>
      </c>
      <c r="B8" s="9" t="s">
        <v>832</v>
      </c>
      <c r="C8" s="9" t="s">
        <v>22</v>
      </c>
      <c r="D8" s="9">
        <v>31</v>
      </c>
      <c r="E8" s="60">
        <v>311.86837000000003</v>
      </c>
      <c r="F8" s="10">
        <v>11.497568529134499</v>
      </c>
    </row>
    <row r="9" spans="1:6" x14ac:dyDescent="0.2">
      <c r="A9" s="9" t="s">
        <v>68</v>
      </c>
      <c r="B9" s="9" t="s">
        <v>833</v>
      </c>
      <c r="C9" s="9" t="s">
        <v>9</v>
      </c>
      <c r="D9" s="9">
        <v>31</v>
      </c>
      <c r="E9" s="60">
        <v>311.31378000000001</v>
      </c>
      <c r="F9" s="10">
        <v>11.477122606610999</v>
      </c>
    </row>
    <row r="10" spans="1:6" x14ac:dyDescent="0.2">
      <c r="A10" s="9" t="s">
        <v>45</v>
      </c>
      <c r="B10" s="9" t="s">
        <v>819</v>
      </c>
      <c r="C10" s="9" t="s">
        <v>9</v>
      </c>
      <c r="D10" s="9">
        <v>30</v>
      </c>
      <c r="E10" s="60">
        <v>307.14060000000001</v>
      </c>
      <c r="F10" s="10">
        <v>11.323271085745301</v>
      </c>
    </row>
    <row r="11" spans="1:6" x14ac:dyDescent="0.2">
      <c r="A11" s="9" t="s">
        <v>51</v>
      </c>
      <c r="B11" s="9" t="s">
        <v>834</v>
      </c>
      <c r="C11" s="9" t="s">
        <v>9</v>
      </c>
      <c r="D11" s="9">
        <v>31</v>
      </c>
      <c r="E11" s="60">
        <v>301.94868000000002</v>
      </c>
      <c r="F11" s="10">
        <v>11.131861947339299</v>
      </c>
    </row>
    <row r="12" spans="1:6" x14ac:dyDescent="0.2">
      <c r="A12" s="9" t="s">
        <v>157</v>
      </c>
      <c r="B12" s="9" t="s">
        <v>835</v>
      </c>
      <c r="C12" s="9" t="s">
        <v>22</v>
      </c>
      <c r="D12" s="9">
        <v>26</v>
      </c>
      <c r="E12" s="60">
        <v>258.35966000000002</v>
      </c>
      <c r="F12" s="10">
        <v>9.5248771012395395</v>
      </c>
    </row>
    <row r="13" spans="1:6" x14ac:dyDescent="0.2">
      <c r="A13" s="9" t="s">
        <v>58</v>
      </c>
      <c r="B13" s="9" t="s">
        <v>836</v>
      </c>
      <c r="C13" s="9" t="s">
        <v>9</v>
      </c>
      <c r="D13" s="9">
        <v>20</v>
      </c>
      <c r="E13" s="60">
        <v>197.0926</v>
      </c>
      <c r="F13" s="10">
        <v>7.26616064041795</v>
      </c>
    </row>
    <row r="14" spans="1:6" x14ac:dyDescent="0.2">
      <c r="A14" s="9" t="s">
        <v>1247</v>
      </c>
      <c r="B14" s="9" t="s">
        <v>1248</v>
      </c>
      <c r="C14" s="9" t="s">
        <v>22</v>
      </c>
      <c r="D14" s="9">
        <v>19</v>
      </c>
      <c r="E14" s="60">
        <v>191.10104999999999</v>
      </c>
      <c r="F14" s="10">
        <v>7.0452717547616901</v>
      </c>
    </row>
    <row r="15" spans="1:6" x14ac:dyDescent="0.2">
      <c r="A15" s="9" t="s">
        <v>1249</v>
      </c>
      <c r="B15" s="9" t="s">
        <v>1250</v>
      </c>
      <c r="C15" s="9" t="s">
        <v>9</v>
      </c>
      <c r="D15" s="9">
        <v>19</v>
      </c>
      <c r="E15" s="60">
        <v>190.61788000000001</v>
      </c>
      <c r="F15" s="10">
        <v>7.0274588544466603</v>
      </c>
    </row>
    <row r="16" spans="1:6" x14ac:dyDescent="0.2">
      <c r="A16" s="9" t="s">
        <v>1251</v>
      </c>
      <c r="B16" s="9" t="s">
        <v>1252</v>
      </c>
      <c r="C16" s="9" t="s">
        <v>22</v>
      </c>
      <c r="D16" s="9">
        <v>16</v>
      </c>
      <c r="E16" s="60">
        <v>166.41488000000001</v>
      </c>
      <c r="F16" s="10">
        <v>6.1351732689906999</v>
      </c>
    </row>
    <row r="17" spans="1:11" x14ac:dyDescent="0.2">
      <c r="A17" s="9" t="s">
        <v>1253</v>
      </c>
      <c r="B17" s="9" t="s">
        <v>1254</v>
      </c>
      <c r="C17" s="9" t="s">
        <v>9</v>
      </c>
      <c r="D17" s="9">
        <v>20</v>
      </c>
      <c r="E17" s="60">
        <v>158.63040000000001</v>
      </c>
      <c r="F17" s="10">
        <v>5.8481849082804498</v>
      </c>
    </row>
    <row r="18" spans="1:11" x14ac:dyDescent="0.2">
      <c r="A18" s="9" t="s">
        <v>82</v>
      </c>
      <c r="B18" s="9" t="s">
        <v>837</v>
      </c>
      <c r="C18" s="9" t="s">
        <v>9</v>
      </c>
      <c r="D18" s="9">
        <v>16</v>
      </c>
      <c r="E18" s="60">
        <v>155.66752</v>
      </c>
      <c r="F18" s="10">
        <v>5.7389531966977696</v>
      </c>
    </row>
    <row r="19" spans="1:11" x14ac:dyDescent="0.2">
      <c r="A19" s="9" t="s">
        <v>1255</v>
      </c>
      <c r="B19" s="9" t="s">
        <v>1256</v>
      </c>
      <c r="C19" s="9" t="s">
        <v>18</v>
      </c>
      <c r="D19" s="9">
        <v>7</v>
      </c>
      <c r="E19" s="60">
        <v>71.859899999999996</v>
      </c>
      <c r="F19" s="10">
        <v>2.6492398852334902</v>
      </c>
    </row>
    <row r="20" spans="1:11" x14ac:dyDescent="0.2">
      <c r="A20" s="8" t="s">
        <v>34</v>
      </c>
      <c r="B20" s="9"/>
      <c r="C20" s="9"/>
      <c r="D20" s="9"/>
      <c r="E20" s="61">
        <f>SUM(E8:E19)</f>
        <v>2622.0153199999995</v>
      </c>
      <c r="F20" s="11">
        <f>SUM(F8:F19)</f>
        <v>96.665143778898326</v>
      </c>
      <c r="H20" s="50"/>
      <c r="I20" s="51"/>
    </row>
    <row r="21" spans="1:11" x14ac:dyDescent="0.2">
      <c r="A21" s="9"/>
      <c r="B21" s="9"/>
      <c r="C21" s="9"/>
      <c r="D21" s="9"/>
      <c r="E21" s="60"/>
      <c r="F21" s="10"/>
    </row>
    <row r="22" spans="1:11" x14ac:dyDescent="0.2">
      <c r="A22" s="8" t="s">
        <v>34</v>
      </c>
      <c r="B22" s="9"/>
      <c r="C22" s="9"/>
      <c r="D22" s="9"/>
      <c r="E22" s="61">
        <f>E20</f>
        <v>2622.0153199999995</v>
      </c>
      <c r="F22" s="11">
        <f>F20</f>
        <v>96.665143778898326</v>
      </c>
      <c r="H22" s="50"/>
      <c r="I22" s="50"/>
      <c r="J22" s="23"/>
      <c r="K22" s="23"/>
    </row>
    <row r="23" spans="1:11" x14ac:dyDescent="0.2">
      <c r="A23" s="9"/>
      <c r="B23" s="9"/>
      <c r="C23" s="9"/>
      <c r="D23" s="9"/>
      <c r="E23" s="60"/>
      <c r="F23" s="10"/>
      <c r="H23" s="23"/>
      <c r="I23" s="23"/>
      <c r="J23" s="23"/>
      <c r="K23" s="23"/>
    </row>
    <row r="24" spans="1:11" x14ac:dyDescent="0.2">
      <c r="A24" s="8" t="s">
        <v>35</v>
      </c>
      <c r="B24" s="9"/>
      <c r="C24" s="9"/>
      <c r="D24" s="9"/>
      <c r="E24" s="61">
        <v>90.452373699999995</v>
      </c>
      <c r="F24" s="11">
        <v>3.33</v>
      </c>
      <c r="H24" s="23"/>
      <c r="I24" s="79"/>
      <c r="J24" s="23"/>
      <c r="K24" s="23"/>
    </row>
    <row r="25" spans="1:11" x14ac:dyDescent="0.2">
      <c r="A25" s="9"/>
      <c r="B25" s="9"/>
      <c r="C25" s="9"/>
      <c r="D25" s="9"/>
      <c r="E25" s="60"/>
      <c r="F25" s="10"/>
      <c r="H25" s="23"/>
      <c r="I25" s="23"/>
      <c r="J25" s="23"/>
      <c r="K25" s="23"/>
    </row>
    <row r="26" spans="1:11" x14ac:dyDescent="0.2">
      <c r="A26" s="12" t="s">
        <v>36</v>
      </c>
      <c r="B26" s="6"/>
      <c r="C26" s="6"/>
      <c r="D26" s="6"/>
      <c r="E26" s="66">
        <f>E22+E24</f>
        <v>2712.4676936999995</v>
      </c>
      <c r="F26" s="13">
        <f>F22+F24</f>
        <v>99.995143778898324</v>
      </c>
      <c r="H26" s="77"/>
      <c r="I26" s="77"/>
      <c r="J26" s="23"/>
      <c r="K26" s="23"/>
    </row>
    <row r="27" spans="1:11" x14ac:dyDescent="0.2">
      <c r="A27" s="1" t="s">
        <v>245</v>
      </c>
    </row>
    <row r="28" spans="1:11" x14ac:dyDescent="0.2">
      <c r="A28" s="1"/>
    </row>
    <row r="29" spans="1:11" x14ac:dyDescent="0.2">
      <c r="A29" s="1"/>
    </row>
    <row r="30" spans="1:11" x14ac:dyDescent="0.2">
      <c r="A30" s="1" t="s">
        <v>37</v>
      </c>
    </row>
    <row r="31" spans="1:11" x14ac:dyDescent="0.2">
      <c r="A31" s="1" t="s">
        <v>38</v>
      </c>
    </row>
    <row r="32" spans="1:11" x14ac:dyDescent="0.2">
      <c r="A32" s="1" t="s">
        <v>39</v>
      </c>
      <c r="D32" s="37" t="s">
        <v>721</v>
      </c>
    </row>
    <row r="34" spans="1:5" x14ac:dyDescent="0.2">
      <c r="A34" s="1" t="s">
        <v>40</v>
      </c>
    </row>
    <row r="35" spans="1:5" x14ac:dyDescent="0.2">
      <c r="A35" s="3" t="s">
        <v>661</v>
      </c>
      <c r="D35" s="14">
        <v>10.3201</v>
      </c>
    </row>
    <row r="36" spans="1:5" x14ac:dyDescent="0.2">
      <c r="A36" s="3" t="s">
        <v>662</v>
      </c>
      <c r="D36" s="14">
        <v>10.3201</v>
      </c>
    </row>
    <row r="37" spans="1:5" x14ac:dyDescent="0.2">
      <c r="A37" s="3" t="s">
        <v>673</v>
      </c>
      <c r="D37" s="14">
        <v>10.2193</v>
      </c>
    </row>
    <row r="38" spans="1:5" x14ac:dyDescent="0.2">
      <c r="A38" s="3" t="s">
        <v>663</v>
      </c>
      <c r="D38" s="14">
        <v>10.347200000000001</v>
      </c>
    </row>
    <row r="39" spans="1:5" x14ac:dyDescent="0.2">
      <c r="A39" s="3" t="s">
        <v>677</v>
      </c>
      <c r="D39" s="14">
        <v>10.246499999999999</v>
      </c>
    </row>
    <row r="41" spans="1:5" x14ac:dyDescent="0.2">
      <c r="A41" s="1" t="s">
        <v>41</v>
      </c>
      <c r="D41" s="15" t="s">
        <v>383</v>
      </c>
    </row>
    <row r="42" spans="1:5" x14ac:dyDescent="0.2">
      <c r="A42" s="34" t="s">
        <v>665</v>
      </c>
      <c r="B42" s="35"/>
      <c r="C42" s="110" t="s">
        <v>666</v>
      </c>
      <c r="D42" s="111"/>
    </row>
    <row r="43" spans="1:5" x14ac:dyDescent="0.2">
      <c r="A43" s="112"/>
      <c r="B43" s="113"/>
      <c r="C43" s="19" t="s">
        <v>667</v>
      </c>
      <c r="D43" s="19" t="s">
        <v>668</v>
      </c>
    </row>
    <row r="44" spans="1:5" x14ac:dyDescent="0.2">
      <c r="A44" s="20" t="s">
        <v>673</v>
      </c>
      <c r="B44" s="21"/>
      <c r="C44" s="36">
        <v>7.2032270000000009E-2</v>
      </c>
      <c r="D44" s="36">
        <v>6.6702241000000009E-2</v>
      </c>
    </row>
    <row r="45" spans="1:5" x14ac:dyDescent="0.2">
      <c r="A45" s="20" t="s">
        <v>677</v>
      </c>
      <c r="B45" s="21"/>
      <c r="C45" s="36">
        <v>7.2032270000000009E-2</v>
      </c>
      <c r="D45" s="36">
        <v>6.6702241000000009E-2</v>
      </c>
    </row>
    <row r="47" spans="1:5" x14ac:dyDescent="0.2">
      <c r="A47" s="1" t="s">
        <v>43</v>
      </c>
      <c r="D47" s="23">
        <v>2.4826909092339342</v>
      </c>
      <c r="E47" s="40" t="s">
        <v>1230</v>
      </c>
    </row>
    <row r="49" spans="1:1" x14ac:dyDescent="0.2">
      <c r="A49" s="16" t="s">
        <v>1257</v>
      </c>
    </row>
  </sheetData>
  <mergeCells count="3">
    <mergeCell ref="A1:F1"/>
    <mergeCell ref="C42:D42"/>
    <mergeCell ref="A43:B4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B1F4-3FBC-4834-8DA8-01FBD01CA80C}">
  <dimension ref="A1:K5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9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1258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1247</v>
      </c>
      <c r="B8" s="9" t="s">
        <v>1248</v>
      </c>
      <c r="C8" s="9" t="s">
        <v>22</v>
      </c>
      <c r="D8" s="68">
        <v>41</v>
      </c>
      <c r="E8" s="60">
        <v>412.37594999999999</v>
      </c>
      <c r="F8" s="10">
        <v>11.636607543908401</v>
      </c>
    </row>
    <row r="9" spans="1:6" x14ac:dyDescent="0.2">
      <c r="A9" s="9" t="s">
        <v>1249</v>
      </c>
      <c r="B9" s="9" t="s">
        <v>1250</v>
      </c>
      <c r="C9" s="9" t="s">
        <v>9</v>
      </c>
      <c r="D9" s="68">
        <v>41</v>
      </c>
      <c r="E9" s="60">
        <v>411.33332000000001</v>
      </c>
      <c r="F9" s="10">
        <v>11.607186147914</v>
      </c>
    </row>
    <row r="10" spans="1:6" x14ac:dyDescent="0.2">
      <c r="A10" s="9" t="s">
        <v>45</v>
      </c>
      <c r="B10" s="9" t="s">
        <v>819</v>
      </c>
      <c r="C10" s="9" t="s">
        <v>9</v>
      </c>
      <c r="D10" s="68">
        <v>40</v>
      </c>
      <c r="E10" s="60">
        <v>409.52080000000001</v>
      </c>
      <c r="F10" s="10">
        <v>11.5560396542703</v>
      </c>
    </row>
    <row r="11" spans="1:6" x14ac:dyDescent="0.2">
      <c r="A11" s="9" t="s">
        <v>51</v>
      </c>
      <c r="B11" s="9" t="s">
        <v>834</v>
      </c>
      <c r="C11" s="9" t="s">
        <v>9</v>
      </c>
      <c r="D11" s="68">
        <v>42</v>
      </c>
      <c r="E11" s="60">
        <v>409.09176000000002</v>
      </c>
      <c r="F11" s="10">
        <v>11.5439328131691</v>
      </c>
    </row>
    <row r="12" spans="1:6" x14ac:dyDescent="0.2">
      <c r="A12" s="9" t="s">
        <v>58</v>
      </c>
      <c r="B12" s="9" t="s">
        <v>836</v>
      </c>
      <c r="C12" s="9" t="s">
        <v>9</v>
      </c>
      <c r="D12" s="68">
        <v>28</v>
      </c>
      <c r="E12" s="60">
        <v>275.92964000000001</v>
      </c>
      <c r="F12" s="10">
        <v>7.7863050219391496</v>
      </c>
    </row>
    <row r="13" spans="1:6" x14ac:dyDescent="0.2">
      <c r="A13" s="9" t="s">
        <v>1253</v>
      </c>
      <c r="B13" s="9" t="s">
        <v>1254</v>
      </c>
      <c r="C13" s="9" t="s">
        <v>9</v>
      </c>
      <c r="D13" s="68">
        <v>33</v>
      </c>
      <c r="E13" s="60">
        <v>261.74016</v>
      </c>
      <c r="F13" s="10">
        <v>7.3858999788901203</v>
      </c>
    </row>
    <row r="14" spans="1:6" x14ac:dyDescent="0.2">
      <c r="A14" s="9" t="s">
        <v>1259</v>
      </c>
      <c r="B14" s="9" t="s">
        <v>1260</v>
      </c>
      <c r="C14" s="9" t="s">
        <v>9</v>
      </c>
      <c r="D14" s="68">
        <v>26</v>
      </c>
      <c r="E14" s="60">
        <v>254.88346000000001</v>
      </c>
      <c r="F14" s="10">
        <v>7.1924145757129496</v>
      </c>
    </row>
    <row r="15" spans="1:6" x14ac:dyDescent="0.2">
      <c r="A15" s="9" t="s">
        <v>561</v>
      </c>
      <c r="B15" s="9" t="s">
        <v>838</v>
      </c>
      <c r="C15" s="9" t="s">
        <v>47</v>
      </c>
      <c r="D15" s="68">
        <v>26000</v>
      </c>
      <c r="E15" s="60">
        <v>253.52340000000001</v>
      </c>
      <c r="F15" s="10">
        <v>7.1540357991228802</v>
      </c>
    </row>
    <row r="16" spans="1:6" x14ac:dyDescent="0.2">
      <c r="A16" s="9" t="s">
        <v>559</v>
      </c>
      <c r="B16" s="9" t="s">
        <v>839</v>
      </c>
      <c r="C16" s="9" t="s">
        <v>22</v>
      </c>
      <c r="D16" s="68">
        <v>26000</v>
      </c>
      <c r="E16" s="60">
        <v>248.82988</v>
      </c>
      <c r="F16" s="10">
        <v>7.02159196907051</v>
      </c>
    </row>
    <row r="17" spans="1:11" x14ac:dyDescent="0.2">
      <c r="A17" s="9" t="s">
        <v>76</v>
      </c>
      <c r="B17" s="9" t="s">
        <v>840</v>
      </c>
      <c r="C17" s="9" t="s">
        <v>22</v>
      </c>
      <c r="D17" s="68">
        <v>150</v>
      </c>
      <c r="E17" s="60">
        <v>150.79034999999999</v>
      </c>
      <c r="F17" s="10">
        <v>4.2550690076824003</v>
      </c>
    </row>
    <row r="18" spans="1:11" x14ac:dyDescent="0.2">
      <c r="A18" s="8" t="s">
        <v>34</v>
      </c>
      <c r="B18" s="9"/>
      <c r="C18" s="9"/>
      <c r="D18" s="68"/>
      <c r="E18" s="61">
        <f>SUM(E8:E17)</f>
        <v>3088.01872</v>
      </c>
      <c r="F18" s="11">
        <f>SUM(F8:F17)</f>
        <v>87.139082511679803</v>
      </c>
    </row>
    <row r="19" spans="1:11" x14ac:dyDescent="0.2">
      <c r="A19" s="9"/>
      <c r="B19" s="9"/>
      <c r="C19" s="9"/>
      <c r="D19" s="68"/>
      <c r="E19" s="60"/>
      <c r="F19" s="10"/>
    </row>
    <row r="20" spans="1:11" x14ac:dyDescent="0.2">
      <c r="A20" s="8" t="s">
        <v>83</v>
      </c>
      <c r="B20" s="9"/>
      <c r="C20" s="9"/>
      <c r="D20" s="68"/>
      <c r="E20" s="60"/>
      <c r="F20" s="10"/>
    </row>
    <row r="21" spans="1:11" x14ac:dyDescent="0.2">
      <c r="A21" s="9" t="s">
        <v>581</v>
      </c>
      <c r="B21" s="9" t="s">
        <v>841</v>
      </c>
      <c r="C21" s="9" t="s">
        <v>9</v>
      </c>
      <c r="D21" s="68">
        <v>34</v>
      </c>
      <c r="E21" s="60">
        <v>332.15620000000001</v>
      </c>
      <c r="F21" s="10">
        <v>9.3729310418707694</v>
      </c>
    </row>
    <row r="22" spans="1:11" x14ac:dyDescent="0.2">
      <c r="A22" s="8" t="s">
        <v>34</v>
      </c>
      <c r="B22" s="9"/>
      <c r="C22" s="9"/>
      <c r="D22" s="9"/>
      <c r="E22" s="61">
        <f>SUM(E21)</f>
        <v>332.15620000000001</v>
      </c>
      <c r="F22" s="11">
        <f>SUM(F21)</f>
        <v>9.3729310418707694</v>
      </c>
    </row>
    <row r="23" spans="1:11" x14ac:dyDescent="0.2">
      <c r="A23" s="9"/>
      <c r="B23" s="9"/>
      <c r="C23" s="9"/>
      <c r="D23" s="9"/>
      <c r="E23" s="60"/>
      <c r="F23" s="10"/>
    </row>
    <row r="24" spans="1:11" x14ac:dyDescent="0.2">
      <c r="A24" s="8" t="s">
        <v>34</v>
      </c>
      <c r="B24" s="9"/>
      <c r="C24" s="9"/>
      <c r="D24" s="9"/>
      <c r="E24" s="61">
        <f>E18+E22</f>
        <v>3420.1749199999999</v>
      </c>
      <c r="F24" s="11">
        <f>F18+F22</f>
        <v>96.512013553550574</v>
      </c>
      <c r="H24" s="50"/>
      <c r="I24" s="50"/>
      <c r="J24" s="23"/>
      <c r="K24" s="23"/>
    </row>
    <row r="25" spans="1:11" x14ac:dyDescent="0.2">
      <c r="A25" s="9"/>
      <c r="B25" s="9"/>
      <c r="C25" s="9"/>
      <c r="D25" s="9"/>
      <c r="E25" s="60"/>
      <c r="F25" s="10"/>
      <c r="H25" s="23"/>
      <c r="I25" s="23"/>
      <c r="J25" s="23"/>
      <c r="K25" s="23"/>
    </row>
    <row r="26" spans="1:11" x14ac:dyDescent="0.2">
      <c r="A26" s="8" t="s">
        <v>35</v>
      </c>
      <c r="B26" s="9"/>
      <c r="C26" s="9"/>
      <c r="D26" s="9"/>
      <c r="E26" s="61">
        <v>123.6115398</v>
      </c>
      <c r="F26" s="11">
        <v>3.49</v>
      </c>
      <c r="H26" s="23"/>
      <c r="I26" s="79"/>
      <c r="J26" s="23"/>
      <c r="K26" s="23"/>
    </row>
    <row r="27" spans="1:11" x14ac:dyDescent="0.2">
      <c r="A27" s="9"/>
      <c r="B27" s="9"/>
      <c r="C27" s="9"/>
      <c r="D27" s="9"/>
      <c r="E27" s="60"/>
      <c r="F27" s="10"/>
      <c r="H27" s="23"/>
      <c r="I27" s="23"/>
      <c r="J27" s="23"/>
      <c r="K27" s="23"/>
    </row>
    <row r="28" spans="1:11" x14ac:dyDescent="0.2">
      <c r="A28" s="12" t="s">
        <v>36</v>
      </c>
      <c r="B28" s="6"/>
      <c r="C28" s="6"/>
      <c r="D28" s="6"/>
      <c r="E28" s="66">
        <f>E24+E26</f>
        <v>3543.7864598000001</v>
      </c>
      <c r="F28" s="13">
        <f>F24+F26</f>
        <v>100.00201355355057</v>
      </c>
      <c r="H28" s="77"/>
      <c r="I28" s="77"/>
      <c r="J28" s="23"/>
      <c r="K28" s="23"/>
    </row>
    <row r="29" spans="1:11" x14ac:dyDescent="0.2">
      <c r="A29" s="1" t="s">
        <v>245</v>
      </c>
    </row>
    <row r="30" spans="1:11" x14ac:dyDescent="0.2">
      <c r="A30" s="1"/>
    </row>
    <row r="31" spans="1:11" x14ac:dyDescent="0.2">
      <c r="A31" s="1"/>
    </row>
    <row r="32" spans="1:11" x14ac:dyDescent="0.2">
      <c r="A32" s="1" t="s">
        <v>37</v>
      </c>
    </row>
    <row r="33" spans="1:5" x14ac:dyDescent="0.2">
      <c r="A33" s="1" t="s">
        <v>38</v>
      </c>
    </row>
    <row r="34" spans="1:5" x14ac:dyDescent="0.2">
      <c r="A34" s="1" t="s">
        <v>39</v>
      </c>
      <c r="D34" s="37" t="s">
        <v>721</v>
      </c>
    </row>
    <row r="36" spans="1:5" x14ac:dyDescent="0.2">
      <c r="A36" s="1" t="s">
        <v>40</v>
      </c>
    </row>
    <row r="37" spans="1:5" x14ac:dyDescent="0.2">
      <c r="A37" s="3" t="s">
        <v>1261</v>
      </c>
      <c r="D37" s="14">
        <v>10.261900000000001</v>
      </c>
    </row>
    <row r="38" spans="1:5" x14ac:dyDescent="0.2">
      <c r="A38" s="3" t="s">
        <v>1262</v>
      </c>
      <c r="D38" s="14">
        <v>10.261900000000001</v>
      </c>
    </row>
    <row r="39" spans="1:5" x14ac:dyDescent="0.2">
      <c r="A39" s="3" t="s">
        <v>1263</v>
      </c>
      <c r="D39" s="14">
        <v>10.116</v>
      </c>
    </row>
    <row r="40" spans="1:5" x14ac:dyDescent="0.2">
      <c r="A40" s="3" t="s">
        <v>1264</v>
      </c>
      <c r="D40" s="14">
        <v>10.293100000000001</v>
      </c>
    </row>
    <row r="43" spans="1:5" x14ac:dyDescent="0.2">
      <c r="A43" s="1" t="s">
        <v>41</v>
      </c>
      <c r="D43" s="15" t="s">
        <v>383</v>
      </c>
    </row>
    <row r="44" spans="1:5" x14ac:dyDescent="0.2">
      <c r="A44" s="34" t="s">
        <v>665</v>
      </c>
      <c r="B44" s="35"/>
      <c r="C44" s="110" t="s">
        <v>666</v>
      </c>
      <c r="D44" s="111"/>
    </row>
    <row r="45" spans="1:5" x14ac:dyDescent="0.2">
      <c r="A45" s="112"/>
      <c r="B45" s="113"/>
      <c r="C45" s="19" t="s">
        <v>667</v>
      </c>
      <c r="D45" s="19" t="s">
        <v>668</v>
      </c>
    </row>
    <row r="46" spans="1:5" x14ac:dyDescent="0.2">
      <c r="A46" s="20" t="s">
        <v>673</v>
      </c>
      <c r="B46" s="21"/>
      <c r="C46" s="36">
        <v>0.1044467915</v>
      </c>
      <c r="D46" s="36">
        <v>9.6718249500000006E-2</v>
      </c>
    </row>
    <row r="47" spans="1:5" x14ac:dyDescent="0.2">
      <c r="A47" s="24"/>
      <c r="B47" s="24"/>
      <c r="C47" s="25"/>
      <c r="D47" s="25"/>
    </row>
    <row r="48" spans="1:5" x14ac:dyDescent="0.2">
      <c r="A48" s="1" t="s">
        <v>43</v>
      </c>
      <c r="D48" s="23">
        <v>2.510209392084406</v>
      </c>
      <c r="E48" s="40" t="s">
        <v>671</v>
      </c>
    </row>
    <row r="51" spans="1:1" x14ac:dyDescent="0.2">
      <c r="A51" s="16" t="s">
        <v>1265</v>
      </c>
    </row>
  </sheetData>
  <mergeCells count="3">
    <mergeCell ref="A1:F1"/>
    <mergeCell ref="C44:D44"/>
    <mergeCell ref="A45:B4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CE4B-D40E-4CBD-80F7-7058E2AC98B9}">
  <dimension ref="A1:K50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28515625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1266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1267</v>
      </c>
      <c r="B8" s="9" t="s">
        <v>1268</v>
      </c>
      <c r="C8" s="9" t="s">
        <v>9</v>
      </c>
      <c r="D8" s="9">
        <v>90</v>
      </c>
      <c r="E8" s="60">
        <v>948.78359999999998</v>
      </c>
      <c r="F8" s="10">
        <v>11.9156707290625</v>
      </c>
    </row>
    <row r="9" spans="1:6" x14ac:dyDescent="0.2">
      <c r="A9" s="9" t="s">
        <v>45</v>
      </c>
      <c r="B9" s="9" t="s">
        <v>819</v>
      </c>
      <c r="C9" s="9" t="s">
        <v>9</v>
      </c>
      <c r="D9" s="9">
        <v>90</v>
      </c>
      <c r="E9" s="60">
        <v>921.42179999999996</v>
      </c>
      <c r="F9" s="10">
        <v>11.5720368389378</v>
      </c>
    </row>
    <row r="10" spans="1:6" x14ac:dyDescent="0.2">
      <c r="A10" s="9" t="s">
        <v>1247</v>
      </c>
      <c r="B10" s="9" t="s">
        <v>1248</v>
      </c>
      <c r="C10" s="9" t="s">
        <v>22</v>
      </c>
      <c r="D10" s="9">
        <v>90</v>
      </c>
      <c r="E10" s="60">
        <v>905.21550000000002</v>
      </c>
      <c r="F10" s="10">
        <v>11.368503668111099</v>
      </c>
    </row>
    <row r="11" spans="1:6" x14ac:dyDescent="0.2">
      <c r="A11" s="9" t="s">
        <v>1249</v>
      </c>
      <c r="B11" s="9" t="s">
        <v>1250</v>
      </c>
      <c r="C11" s="9" t="s">
        <v>9</v>
      </c>
      <c r="D11" s="9">
        <v>90</v>
      </c>
      <c r="E11" s="60">
        <v>902.92679999999996</v>
      </c>
      <c r="F11" s="10">
        <v>11.339760132074399</v>
      </c>
    </row>
    <row r="12" spans="1:6" x14ac:dyDescent="0.2">
      <c r="A12" s="9" t="s">
        <v>51</v>
      </c>
      <c r="B12" s="9" t="s">
        <v>834</v>
      </c>
      <c r="C12" s="9" t="s">
        <v>9</v>
      </c>
      <c r="D12" s="9">
        <v>90</v>
      </c>
      <c r="E12" s="60">
        <v>876.62519999999995</v>
      </c>
      <c r="F12" s="10">
        <v>11.0094411792094</v>
      </c>
    </row>
    <row r="13" spans="1:6" x14ac:dyDescent="0.2">
      <c r="A13" s="9" t="s">
        <v>1269</v>
      </c>
      <c r="B13" s="9" t="s">
        <v>1270</v>
      </c>
      <c r="C13" s="9" t="s">
        <v>9</v>
      </c>
      <c r="D13" s="9">
        <v>60</v>
      </c>
      <c r="E13" s="60">
        <v>608.92139999999995</v>
      </c>
      <c r="F13" s="10">
        <v>7.6473780768130197</v>
      </c>
    </row>
    <row r="14" spans="1:6" x14ac:dyDescent="0.2">
      <c r="A14" s="9" t="s">
        <v>1255</v>
      </c>
      <c r="B14" s="9" t="s">
        <v>1256</v>
      </c>
      <c r="C14" s="9" t="s">
        <v>18</v>
      </c>
      <c r="D14" s="9">
        <v>58</v>
      </c>
      <c r="E14" s="60">
        <v>595.41060000000004</v>
      </c>
      <c r="F14" s="10">
        <v>7.4776973992736702</v>
      </c>
    </row>
    <row r="15" spans="1:6" x14ac:dyDescent="0.2">
      <c r="A15" s="9" t="s">
        <v>1253</v>
      </c>
      <c r="B15" s="9" t="s">
        <v>1254</v>
      </c>
      <c r="C15" s="9" t="s">
        <v>9</v>
      </c>
      <c r="D15" s="9">
        <v>75</v>
      </c>
      <c r="E15" s="60">
        <v>594.86400000000003</v>
      </c>
      <c r="F15" s="10">
        <v>7.4708327089264701</v>
      </c>
    </row>
    <row r="16" spans="1:6" x14ac:dyDescent="0.2">
      <c r="A16" s="9" t="s">
        <v>58</v>
      </c>
      <c r="B16" s="9" t="s">
        <v>836</v>
      </c>
      <c r="C16" s="9" t="s">
        <v>9</v>
      </c>
      <c r="D16" s="9">
        <v>60</v>
      </c>
      <c r="E16" s="60">
        <v>591.27779999999996</v>
      </c>
      <c r="F16" s="10">
        <v>7.4257940105672597</v>
      </c>
    </row>
    <row r="17" spans="1:11" x14ac:dyDescent="0.2">
      <c r="A17" s="9" t="s">
        <v>76</v>
      </c>
      <c r="B17" s="9" t="s">
        <v>840</v>
      </c>
      <c r="C17" s="9" t="s">
        <v>22</v>
      </c>
      <c r="D17" s="9">
        <v>490</v>
      </c>
      <c r="E17" s="60">
        <v>492.58181000000002</v>
      </c>
      <c r="F17" s="10">
        <v>6.1862817349347203</v>
      </c>
    </row>
    <row r="18" spans="1:11" x14ac:dyDescent="0.2">
      <c r="A18" s="9" t="s">
        <v>153</v>
      </c>
      <c r="B18" s="9" t="s">
        <v>842</v>
      </c>
      <c r="C18" s="9" t="s">
        <v>9</v>
      </c>
      <c r="D18" s="9">
        <v>2</v>
      </c>
      <c r="E18" s="60">
        <v>200.0684</v>
      </c>
      <c r="F18" s="10">
        <v>2.5126374208938298</v>
      </c>
    </row>
    <row r="19" spans="1:11" x14ac:dyDescent="0.2">
      <c r="A19" s="9" t="s">
        <v>1271</v>
      </c>
      <c r="B19" s="9" t="s">
        <v>1272</v>
      </c>
      <c r="C19" s="9" t="s">
        <v>18</v>
      </c>
      <c r="D19" s="9">
        <v>10</v>
      </c>
      <c r="E19" s="60">
        <v>102.86409999999999</v>
      </c>
      <c r="F19" s="10">
        <v>1.2918591188141899</v>
      </c>
    </row>
    <row r="20" spans="1:11" x14ac:dyDescent="0.2">
      <c r="A20" s="9" t="s">
        <v>1259</v>
      </c>
      <c r="B20" s="9" t="s">
        <v>1260</v>
      </c>
      <c r="C20" s="9" t="s">
        <v>9</v>
      </c>
      <c r="D20" s="9">
        <v>4</v>
      </c>
      <c r="E20" s="60">
        <v>39.21284</v>
      </c>
      <c r="F20" s="10">
        <v>0.49246982113878202</v>
      </c>
    </row>
    <row r="21" spans="1:11" x14ac:dyDescent="0.2">
      <c r="A21" s="8" t="s">
        <v>34</v>
      </c>
      <c r="B21" s="9"/>
      <c r="C21" s="9"/>
      <c r="D21" s="9"/>
      <c r="E21" s="61">
        <f>SUM(E8:E20)</f>
        <v>7780.1738500000001</v>
      </c>
      <c r="F21" s="11">
        <f>SUM(F8:F20)</f>
        <v>97.710362838757121</v>
      </c>
      <c r="H21" s="50"/>
      <c r="I21" s="51"/>
    </row>
    <row r="22" spans="1:11" x14ac:dyDescent="0.2">
      <c r="A22" s="9"/>
      <c r="B22" s="9"/>
      <c r="C22" s="9"/>
      <c r="D22" s="9"/>
      <c r="E22" s="60"/>
      <c r="F22" s="10"/>
    </row>
    <row r="23" spans="1:11" x14ac:dyDescent="0.2">
      <c r="A23" s="8" t="s">
        <v>34</v>
      </c>
      <c r="B23" s="9"/>
      <c r="C23" s="9"/>
      <c r="D23" s="9"/>
      <c r="E23" s="61">
        <f>E21</f>
        <v>7780.1738500000001</v>
      </c>
      <c r="F23" s="11">
        <f>F21</f>
        <v>97.710362838757121</v>
      </c>
      <c r="H23" s="50"/>
      <c r="I23" s="50"/>
      <c r="J23" s="23"/>
      <c r="K23" s="23"/>
    </row>
    <row r="24" spans="1:11" x14ac:dyDescent="0.2">
      <c r="A24" s="9"/>
      <c r="B24" s="9"/>
      <c r="C24" s="9"/>
      <c r="D24" s="9"/>
      <c r="E24" s="60"/>
      <c r="F24" s="10"/>
      <c r="H24" s="23"/>
      <c r="I24" s="23"/>
      <c r="J24" s="23"/>
      <c r="K24" s="23"/>
    </row>
    <row r="25" spans="1:11" x14ac:dyDescent="0.2">
      <c r="A25" s="8" t="s">
        <v>35</v>
      </c>
      <c r="B25" s="9"/>
      <c r="C25" s="9"/>
      <c r="D25" s="9"/>
      <c r="E25" s="61">
        <v>182.31588579999999</v>
      </c>
      <c r="F25" s="11">
        <v>2.29</v>
      </c>
      <c r="H25" s="23"/>
      <c r="I25" s="79"/>
      <c r="J25" s="23"/>
      <c r="K25" s="23"/>
    </row>
    <row r="26" spans="1:11" x14ac:dyDescent="0.2">
      <c r="A26" s="9"/>
      <c r="B26" s="9"/>
      <c r="C26" s="9"/>
      <c r="D26" s="9"/>
      <c r="E26" s="60"/>
      <c r="F26" s="10"/>
      <c r="H26" s="23"/>
      <c r="I26" s="23"/>
      <c r="J26" s="23"/>
      <c r="K26" s="23"/>
    </row>
    <row r="27" spans="1:11" x14ac:dyDescent="0.2">
      <c r="A27" s="12" t="s">
        <v>36</v>
      </c>
      <c r="B27" s="6"/>
      <c r="C27" s="6"/>
      <c r="D27" s="6"/>
      <c r="E27" s="66">
        <f>E23+E25</f>
        <v>7962.4897357999998</v>
      </c>
      <c r="F27" s="13">
        <f>F23+F25</f>
        <v>100.00036283875713</v>
      </c>
      <c r="H27" s="77"/>
      <c r="I27" s="77"/>
      <c r="J27" s="23"/>
      <c r="K27" s="23"/>
    </row>
    <row r="28" spans="1:11" x14ac:dyDescent="0.2">
      <c r="A28" s="1" t="s">
        <v>245</v>
      </c>
    </row>
    <row r="29" spans="1:11" x14ac:dyDescent="0.2">
      <c r="A29" s="1"/>
    </row>
    <row r="30" spans="1:11" x14ac:dyDescent="0.2">
      <c r="A30" s="1"/>
    </row>
    <row r="31" spans="1:11" x14ac:dyDescent="0.2">
      <c r="A31" s="1" t="s">
        <v>37</v>
      </c>
    </row>
    <row r="32" spans="1:11" x14ac:dyDescent="0.2">
      <c r="A32" s="1" t="s">
        <v>38</v>
      </c>
    </row>
    <row r="33" spans="1:5" x14ac:dyDescent="0.2">
      <c r="A33" s="1" t="s">
        <v>39</v>
      </c>
      <c r="D33" s="37" t="s">
        <v>721</v>
      </c>
    </row>
    <row r="35" spans="1:5" x14ac:dyDescent="0.2">
      <c r="A35" s="1" t="s">
        <v>40</v>
      </c>
    </row>
    <row r="36" spans="1:5" x14ac:dyDescent="0.2">
      <c r="A36" s="3" t="s">
        <v>1261</v>
      </c>
      <c r="D36" s="14">
        <v>10.248100000000001</v>
      </c>
    </row>
    <row r="37" spans="1:5" x14ac:dyDescent="0.2">
      <c r="A37" s="3" t="s">
        <v>1262</v>
      </c>
      <c r="D37" s="14">
        <v>10.248100000000001</v>
      </c>
    </row>
    <row r="38" spans="1:5" x14ac:dyDescent="0.2">
      <c r="A38" s="3" t="s">
        <v>1263</v>
      </c>
      <c r="D38" s="14">
        <v>10.192399999999999</v>
      </c>
    </row>
    <row r="39" spans="1:5" x14ac:dyDescent="0.2">
      <c r="A39" s="3" t="s">
        <v>1264</v>
      </c>
      <c r="D39" s="14">
        <v>10.279500000000001</v>
      </c>
    </row>
    <row r="40" spans="1:5" x14ac:dyDescent="0.2">
      <c r="A40" s="3" t="s">
        <v>1273</v>
      </c>
      <c r="D40" s="14">
        <v>10.223800000000001</v>
      </c>
    </row>
    <row r="42" spans="1:5" x14ac:dyDescent="0.2">
      <c r="A42" s="1" t="s">
        <v>41</v>
      </c>
      <c r="D42" s="15" t="s">
        <v>383</v>
      </c>
    </row>
    <row r="43" spans="1:5" x14ac:dyDescent="0.2">
      <c r="A43" s="34" t="s">
        <v>665</v>
      </c>
      <c r="B43" s="35"/>
      <c r="C43" s="110" t="s">
        <v>666</v>
      </c>
      <c r="D43" s="111"/>
    </row>
    <row r="44" spans="1:5" x14ac:dyDescent="0.2">
      <c r="A44" s="112"/>
      <c r="B44" s="113"/>
      <c r="C44" s="19" t="s">
        <v>667</v>
      </c>
      <c r="D44" s="19" t="s">
        <v>668</v>
      </c>
    </row>
    <row r="45" spans="1:5" x14ac:dyDescent="0.2">
      <c r="A45" s="20" t="s">
        <v>1263</v>
      </c>
      <c r="B45" s="21"/>
      <c r="C45" s="36">
        <v>3.9617748500000001E-2</v>
      </c>
      <c r="D45" s="36">
        <v>3.66862326E-2</v>
      </c>
    </row>
    <row r="46" spans="1:5" x14ac:dyDescent="0.2">
      <c r="A46" s="20" t="s">
        <v>1273</v>
      </c>
      <c r="B46" s="21"/>
      <c r="C46" s="36">
        <v>3.9617748500000001E-2</v>
      </c>
      <c r="D46" s="36">
        <v>3.66862326E-2</v>
      </c>
    </row>
    <row r="47" spans="1:5" x14ac:dyDescent="0.2">
      <c r="A47" s="24"/>
      <c r="B47" s="24"/>
      <c r="C47" s="25"/>
      <c r="D47" s="25"/>
    </row>
    <row r="48" spans="1:5" x14ac:dyDescent="0.2">
      <c r="A48" s="1" t="s">
        <v>43</v>
      </c>
      <c r="D48" s="23">
        <v>2.4915196017328678</v>
      </c>
      <c r="E48" s="40" t="s">
        <v>671</v>
      </c>
    </row>
    <row r="50" spans="1:1" x14ac:dyDescent="0.2">
      <c r="A50" s="16" t="s">
        <v>1274</v>
      </c>
    </row>
  </sheetData>
  <mergeCells count="3">
    <mergeCell ref="A1:F1"/>
    <mergeCell ref="C43:D43"/>
    <mergeCell ref="A44:B4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3A422-E819-4F72-BDEC-12C2347623EC}">
  <dimension ref="A1:K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28515625" style="3" bestFit="1" customWidth="1"/>
    <col min="3" max="3" width="9.285156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1275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63</v>
      </c>
      <c r="B8" s="9" t="s">
        <v>843</v>
      </c>
      <c r="C8" s="9" t="s">
        <v>9</v>
      </c>
      <c r="D8" s="9">
        <v>112</v>
      </c>
      <c r="E8" s="60">
        <v>1124.0499199999999</v>
      </c>
      <c r="F8" s="10">
        <v>11.590046620441999</v>
      </c>
    </row>
    <row r="9" spans="1:6" x14ac:dyDescent="0.2">
      <c r="A9" s="9" t="s">
        <v>58</v>
      </c>
      <c r="B9" s="9" t="s">
        <v>836</v>
      </c>
      <c r="C9" s="9" t="s">
        <v>9</v>
      </c>
      <c r="D9" s="9">
        <v>110</v>
      </c>
      <c r="E9" s="60">
        <v>1084.0092999999999</v>
      </c>
      <c r="F9" s="10">
        <v>11.1771889312467</v>
      </c>
    </row>
    <row r="10" spans="1:6" x14ac:dyDescent="0.2">
      <c r="A10" s="9" t="s">
        <v>1271</v>
      </c>
      <c r="B10" s="9" t="s">
        <v>1272</v>
      </c>
      <c r="C10" s="9" t="s">
        <v>18</v>
      </c>
      <c r="D10" s="9">
        <v>103</v>
      </c>
      <c r="E10" s="60">
        <v>1059.5002300000001</v>
      </c>
      <c r="F10" s="10">
        <v>10.9244766104952</v>
      </c>
    </row>
    <row r="11" spans="1:6" x14ac:dyDescent="0.2">
      <c r="A11" s="9" t="s">
        <v>1276</v>
      </c>
      <c r="B11" s="9" t="s">
        <v>1277</v>
      </c>
      <c r="C11" s="9" t="s">
        <v>9</v>
      </c>
      <c r="D11" s="9">
        <v>100</v>
      </c>
      <c r="E11" s="60">
        <v>1020.025</v>
      </c>
      <c r="F11" s="10">
        <v>10.517448641441399</v>
      </c>
    </row>
    <row r="12" spans="1:6" x14ac:dyDescent="0.2">
      <c r="A12" s="9" t="s">
        <v>1255</v>
      </c>
      <c r="B12" s="9" t="s">
        <v>1256</v>
      </c>
      <c r="C12" s="9" t="s">
        <v>18</v>
      </c>
      <c r="D12" s="9">
        <v>85</v>
      </c>
      <c r="E12" s="60">
        <v>872.58450000000005</v>
      </c>
      <c r="F12" s="10">
        <v>8.9971938570798304</v>
      </c>
    </row>
    <row r="13" spans="1:6" x14ac:dyDescent="0.2">
      <c r="A13" s="9" t="s">
        <v>1278</v>
      </c>
      <c r="B13" s="9" t="s">
        <v>1279</v>
      </c>
      <c r="C13" s="9" t="s">
        <v>9</v>
      </c>
      <c r="D13" s="9">
        <v>77</v>
      </c>
      <c r="E13" s="60">
        <v>786.89611000000002</v>
      </c>
      <c r="F13" s="10">
        <v>8.1136633151884006</v>
      </c>
    </row>
    <row r="14" spans="1:6" x14ac:dyDescent="0.2">
      <c r="A14" s="9" t="s">
        <v>59</v>
      </c>
      <c r="B14" s="9" t="s">
        <v>844</v>
      </c>
      <c r="C14" s="9" t="s">
        <v>22</v>
      </c>
      <c r="D14" s="9">
        <v>72</v>
      </c>
      <c r="E14" s="60">
        <v>740.85479999999995</v>
      </c>
      <c r="F14" s="10">
        <v>7.63893268279244</v>
      </c>
    </row>
    <row r="15" spans="1:6" x14ac:dyDescent="0.2">
      <c r="A15" s="9" t="s">
        <v>1280</v>
      </c>
      <c r="B15" s="9" t="s">
        <v>1281</v>
      </c>
      <c r="C15" s="9" t="s">
        <v>9</v>
      </c>
      <c r="D15" s="9">
        <v>70</v>
      </c>
      <c r="E15" s="60">
        <v>720.34969999999998</v>
      </c>
      <c r="F15" s="10">
        <v>7.42750518235116</v>
      </c>
    </row>
    <row r="16" spans="1:6" x14ac:dyDescent="0.2">
      <c r="A16" s="9" t="s">
        <v>1282</v>
      </c>
      <c r="B16" s="9" t="s">
        <v>1283</v>
      </c>
      <c r="C16" s="9" t="s">
        <v>22</v>
      </c>
      <c r="D16" s="9">
        <v>21</v>
      </c>
      <c r="E16" s="60">
        <v>514.45065</v>
      </c>
      <c r="F16" s="10">
        <v>5.3044859586099999</v>
      </c>
    </row>
    <row r="17" spans="1:11" x14ac:dyDescent="0.2">
      <c r="A17" s="9" t="s">
        <v>1284</v>
      </c>
      <c r="B17" s="9" t="s">
        <v>1285</v>
      </c>
      <c r="C17" s="9" t="s">
        <v>9</v>
      </c>
      <c r="D17" s="9">
        <v>33</v>
      </c>
      <c r="E17" s="60">
        <v>331.66221000000002</v>
      </c>
      <c r="F17" s="10">
        <v>3.41975957450255</v>
      </c>
    </row>
    <row r="18" spans="1:11" x14ac:dyDescent="0.2">
      <c r="A18" s="9" t="s">
        <v>1286</v>
      </c>
      <c r="B18" s="9" t="s">
        <v>1287</v>
      </c>
      <c r="C18" s="9" t="s">
        <v>9</v>
      </c>
      <c r="D18" s="9">
        <v>33</v>
      </c>
      <c r="E18" s="60">
        <v>325.97796</v>
      </c>
      <c r="F18" s="10">
        <v>3.36114943510389</v>
      </c>
    </row>
    <row r="19" spans="1:11" x14ac:dyDescent="0.2">
      <c r="A19" s="9" t="s">
        <v>76</v>
      </c>
      <c r="B19" s="9" t="s">
        <v>840</v>
      </c>
      <c r="C19" s="9" t="s">
        <v>22</v>
      </c>
      <c r="D19" s="9">
        <v>310</v>
      </c>
      <c r="E19" s="60">
        <v>311.63339000000002</v>
      </c>
      <c r="F19" s="10">
        <v>3.2132429835379401</v>
      </c>
    </row>
    <row r="20" spans="1:11" x14ac:dyDescent="0.2">
      <c r="A20" s="9" t="s">
        <v>1288</v>
      </c>
      <c r="B20" s="9" t="s">
        <v>1289</v>
      </c>
      <c r="C20" s="9" t="s">
        <v>427</v>
      </c>
      <c r="D20" s="9">
        <v>32</v>
      </c>
      <c r="E20" s="60">
        <v>258.56927999999999</v>
      </c>
      <c r="F20" s="10">
        <v>2.6661004609244801</v>
      </c>
    </row>
    <row r="21" spans="1:11" x14ac:dyDescent="0.2">
      <c r="A21" s="9" t="s">
        <v>1290</v>
      </c>
      <c r="B21" s="9" t="s">
        <v>1291</v>
      </c>
      <c r="C21" s="9" t="s">
        <v>427</v>
      </c>
      <c r="D21" s="9">
        <v>26</v>
      </c>
      <c r="E21" s="60">
        <v>127.82562</v>
      </c>
      <c r="F21" s="10">
        <v>1.3180063169142</v>
      </c>
    </row>
    <row r="22" spans="1:11" x14ac:dyDescent="0.2">
      <c r="A22" s="9" t="s">
        <v>153</v>
      </c>
      <c r="B22" s="9" t="s">
        <v>842</v>
      </c>
      <c r="C22" s="9" t="s">
        <v>9</v>
      </c>
      <c r="D22" s="9">
        <v>1</v>
      </c>
      <c r="E22" s="60">
        <v>100.0342</v>
      </c>
      <c r="F22" s="10">
        <v>1.0314497790619599</v>
      </c>
    </row>
    <row r="23" spans="1:11" x14ac:dyDescent="0.2">
      <c r="A23" s="9" t="s">
        <v>558</v>
      </c>
      <c r="B23" s="9" t="s">
        <v>845</v>
      </c>
      <c r="C23" s="9" t="s">
        <v>18</v>
      </c>
      <c r="D23" s="9">
        <v>2</v>
      </c>
      <c r="E23" s="60">
        <v>20.817039999999999</v>
      </c>
      <c r="F23" s="10">
        <v>0.21464390487177501</v>
      </c>
    </row>
    <row r="24" spans="1:11" x14ac:dyDescent="0.2">
      <c r="A24" s="8" t="s">
        <v>34</v>
      </c>
      <c r="B24" s="9"/>
      <c r="C24" s="9"/>
      <c r="D24" s="9"/>
      <c r="E24" s="61">
        <f>SUM(E8:E23)</f>
        <v>9399.2399100000002</v>
      </c>
      <c r="F24" s="11">
        <f>SUM(F8:F23)</f>
        <v>96.915294254563918</v>
      </c>
    </row>
    <row r="25" spans="1:11" x14ac:dyDescent="0.2">
      <c r="A25" s="9"/>
      <c r="B25" s="9"/>
      <c r="C25" s="9"/>
      <c r="D25" s="9"/>
      <c r="E25" s="60"/>
      <c r="F25" s="10"/>
    </row>
    <row r="26" spans="1:11" x14ac:dyDescent="0.2">
      <c r="A26" s="8" t="s">
        <v>34</v>
      </c>
      <c r="B26" s="9"/>
      <c r="C26" s="9"/>
      <c r="D26" s="9"/>
      <c r="E26" s="61">
        <f>E24</f>
        <v>9399.2399100000002</v>
      </c>
      <c r="F26" s="11">
        <f>F24</f>
        <v>96.915294254563918</v>
      </c>
      <c r="H26" s="50"/>
      <c r="I26" s="50"/>
      <c r="J26" s="23"/>
      <c r="K26" s="23"/>
    </row>
    <row r="27" spans="1:11" x14ac:dyDescent="0.2">
      <c r="A27" s="9"/>
      <c r="B27" s="9"/>
      <c r="C27" s="9"/>
      <c r="D27" s="9"/>
      <c r="E27" s="60"/>
      <c r="F27" s="10"/>
      <c r="H27" s="23"/>
      <c r="I27" s="23"/>
      <c r="J27" s="23"/>
      <c r="K27" s="23"/>
    </row>
    <row r="28" spans="1:11" x14ac:dyDescent="0.2">
      <c r="A28" s="8" t="s">
        <v>35</v>
      </c>
      <c r="B28" s="9"/>
      <c r="C28" s="9"/>
      <c r="D28" s="9"/>
      <c r="E28" s="61">
        <v>299.16723519999999</v>
      </c>
      <c r="F28" s="11">
        <v>3.08</v>
      </c>
      <c r="H28" s="23"/>
      <c r="I28" s="79"/>
      <c r="J28" s="23"/>
      <c r="K28" s="23"/>
    </row>
    <row r="29" spans="1:11" x14ac:dyDescent="0.2">
      <c r="A29" s="9"/>
      <c r="B29" s="9"/>
      <c r="C29" s="9"/>
      <c r="D29" s="9"/>
      <c r="E29" s="60"/>
      <c r="F29" s="10"/>
      <c r="H29" s="23"/>
      <c r="I29" s="23"/>
      <c r="J29" s="23"/>
      <c r="K29" s="23"/>
    </row>
    <row r="30" spans="1:11" x14ac:dyDescent="0.2">
      <c r="A30" s="12" t="s">
        <v>36</v>
      </c>
      <c r="B30" s="6"/>
      <c r="C30" s="6"/>
      <c r="D30" s="6"/>
      <c r="E30" s="66">
        <f>E26+E28</f>
        <v>9698.4071452000007</v>
      </c>
      <c r="F30" s="13">
        <f>F26+F28</f>
        <v>99.995294254563916</v>
      </c>
      <c r="H30" s="77"/>
      <c r="I30" s="77"/>
      <c r="J30" s="23"/>
      <c r="K30" s="23"/>
    </row>
    <row r="31" spans="1:11" x14ac:dyDescent="0.2">
      <c r="A31" s="1" t="s">
        <v>245</v>
      </c>
    </row>
    <row r="32" spans="1:11" x14ac:dyDescent="0.2">
      <c r="A32" s="1"/>
    </row>
    <row r="33" spans="1:5" x14ac:dyDescent="0.2">
      <c r="A33" s="1"/>
    </row>
    <row r="34" spans="1:5" x14ac:dyDescent="0.2">
      <c r="A34" s="1" t="s">
        <v>37</v>
      </c>
    </row>
    <row r="35" spans="1:5" x14ac:dyDescent="0.2">
      <c r="A35" s="1" t="s">
        <v>38</v>
      </c>
    </row>
    <row r="36" spans="1:5" x14ac:dyDescent="0.2">
      <c r="A36" s="1" t="s">
        <v>39</v>
      </c>
      <c r="D36" s="37" t="s">
        <v>721</v>
      </c>
    </row>
    <row r="38" spans="1:5" x14ac:dyDescent="0.2">
      <c r="A38" s="1" t="s">
        <v>40</v>
      </c>
    </row>
    <row r="39" spans="1:5" x14ac:dyDescent="0.2">
      <c r="A39" s="3" t="s">
        <v>661</v>
      </c>
      <c r="D39" s="14">
        <v>10.2698</v>
      </c>
    </row>
    <row r="40" spans="1:5" x14ac:dyDescent="0.2">
      <c r="A40" s="3" t="s">
        <v>662</v>
      </c>
      <c r="D40" s="14">
        <v>10.2698</v>
      </c>
    </row>
    <row r="41" spans="1:5" x14ac:dyDescent="0.2">
      <c r="A41" s="3" t="s">
        <v>673</v>
      </c>
      <c r="D41" s="14">
        <v>10.2698</v>
      </c>
    </row>
    <row r="42" spans="1:5" x14ac:dyDescent="0.2">
      <c r="A42" s="3" t="s">
        <v>663</v>
      </c>
      <c r="D42" s="14">
        <v>10.3147</v>
      </c>
    </row>
    <row r="43" spans="1:5" x14ac:dyDescent="0.2">
      <c r="A43" s="3" t="s">
        <v>664</v>
      </c>
      <c r="D43" s="14">
        <v>10.3147</v>
      </c>
    </row>
    <row r="45" spans="1:5" x14ac:dyDescent="0.2">
      <c r="A45" s="1" t="s">
        <v>41</v>
      </c>
      <c r="D45" s="15" t="s">
        <v>42</v>
      </c>
    </row>
    <row r="47" spans="1:5" x14ac:dyDescent="0.2">
      <c r="A47" s="1" t="s">
        <v>43</v>
      </c>
      <c r="D47" s="23">
        <v>2.4359720228247888</v>
      </c>
      <c r="E47" s="40" t="s">
        <v>1230</v>
      </c>
    </row>
    <row r="49" spans="1:1" x14ac:dyDescent="0.2">
      <c r="A49" s="16" t="s">
        <v>1292</v>
      </c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A739-4EDD-42D6-A21D-53C0249CA00B}">
  <dimension ref="A1:K5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8.5703125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1293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74</v>
      </c>
      <c r="B8" s="9" t="s">
        <v>846</v>
      </c>
      <c r="C8" s="9" t="s">
        <v>9</v>
      </c>
      <c r="D8" s="9">
        <v>119</v>
      </c>
      <c r="E8" s="60">
        <v>1182.5922499999999</v>
      </c>
      <c r="F8" s="10">
        <v>11.3764990366976</v>
      </c>
    </row>
    <row r="9" spans="1:6" x14ac:dyDescent="0.2">
      <c r="A9" s="9" t="s">
        <v>68</v>
      </c>
      <c r="B9" s="9" t="s">
        <v>833</v>
      </c>
      <c r="C9" s="9" t="s">
        <v>9</v>
      </c>
      <c r="D9" s="9">
        <v>114</v>
      </c>
      <c r="E9" s="60">
        <v>1144.83132</v>
      </c>
      <c r="F9" s="10">
        <v>11.0132401164994</v>
      </c>
    </row>
    <row r="10" spans="1:6" x14ac:dyDescent="0.2">
      <c r="A10" s="9" t="s">
        <v>1294</v>
      </c>
      <c r="B10" s="9" t="s">
        <v>1295</v>
      </c>
      <c r="C10" s="9" t="s">
        <v>9</v>
      </c>
      <c r="D10" s="9">
        <v>99</v>
      </c>
      <c r="E10" s="60">
        <v>1026.1924200000001</v>
      </c>
      <c r="F10" s="10">
        <v>9.8719377516607292</v>
      </c>
    </row>
    <row r="11" spans="1:6" x14ac:dyDescent="0.2">
      <c r="A11" s="9" t="s">
        <v>1296</v>
      </c>
      <c r="B11" s="9" t="s">
        <v>1297</v>
      </c>
      <c r="C11" s="9" t="s">
        <v>22</v>
      </c>
      <c r="D11" s="9">
        <v>100</v>
      </c>
      <c r="E11" s="60">
        <v>1007.049</v>
      </c>
      <c r="F11" s="10">
        <v>9.6877786730018798</v>
      </c>
    </row>
    <row r="12" spans="1:6" x14ac:dyDescent="0.2">
      <c r="A12" s="9" t="s">
        <v>1298</v>
      </c>
      <c r="B12" s="9" t="s">
        <v>1299</v>
      </c>
      <c r="C12" s="9" t="s">
        <v>22</v>
      </c>
      <c r="D12" s="9">
        <v>100</v>
      </c>
      <c r="E12" s="60">
        <v>991.81200000000001</v>
      </c>
      <c r="F12" s="10">
        <v>9.5411992278700808</v>
      </c>
    </row>
    <row r="13" spans="1:6" x14ac:dyDescent="0.2">
      <c r="A13" s="9" t="s">
        <v>1300</v>
      </c>
      <c r="B13" s="9" t="s">
        <v>1301</v>
      </c>
      <c r="C13" s="9" t="s">
        <v>9</v>
      </c>
      <c r="D13" s="9">
        <v>100</v>
      </c>
      <c r="E13" s="60">
        <v>983.89</v>
      </c>
      <c r="F13" s="10">
        <v>9.46498984516127</v>
      </c>
    </row>
    <row r="14" spans="1:6" x14ac:dyDescent="0.2">
      <c r="A14" s="9" t="s">
        <v>1288</v>
      </c>
      <c r="B14" s="9" t="s">
        <v>1289</v>
      </c>
      <c r="C14" s="9" t="s">
        <v>427</v>
      </c>
      <c r="D14" s="9">
        <v>96</v>
      </c>
      <c r="E14" s="60">
        <v>775.70784000000003</v>
      </c>
      <c r="F14" s="10">
        <v>7.4622842273140204</v>
      </c>
    </row>
    <row r="15" spans="1:6" x14ac:dyDescent="0.2">
      <c r="A15" s="9" t="s">
        <v>1251</v>
      </c>
      <c r="B15" s="9" t="s">
        <v>1252</v>
      </c>
      <c r="C15" s="9" t="s">
        <v>22</v>
      </c>
      <c r="D15" s="9">
        <v>74</v>
      </c>
      <c r="E15" s="60">
        <v>769.66881999999998</v>
      </c>
      <c r="F15" s="10">
        <v>7.40418905104967</v>
      </c>
    </row>
    <row r="16" spans="1:6" x14ac:dyDescent="0.2">
      <c r="A16" s="9" t="s">
        <v>1284</v>
      </c>
      <c r="B16" s="9" t="s">
        <v>1285</v>
      </c>
      <c r="C16" s="9" t="s">
        <v>9</v>
      </c>
      <c r="D16" s="9">
        <v>67</v>
      </c>
      <c r="E16" s="60">
        <v>673.37478999999996</v>
      </c>
      <c r="F16" s="10">
        <v>6.4778436098929797</v>
      </c>
    </row>
    <row r="17" spans="1:11" x14ac:dyDescent="0.2">
      <c r="A17" s="9" t="s">
        <v>77</v>
      </c>
      <c r="B17" s="9" t="s">
        <v>847</v>
      </c>
      <c r="C17" s="9" t="s">
        <v>9</v>
      </c>
      <c r="D17" s="9">
        <v>47</v>
      </c>
      <c r="E17" s="60">
        <v>486.26810999999998</v>
      </c>
      <c r="F17" s="10">
        <v>4.6778834251550103</v>
      </c>
    </row>
    <row r="18" spans="1:11" x14ac:dyDescent="0.2">
      <c r="A18" s="9" t="s">
        <v>153</v>
      </c>
      <c r="B18" s="9" t="s">
        <v>842</v>
      </c>
      <c r="C18" s="9" t="s">
        <v>9</v>
      </c>
      <c r="D18" s="9">
        <v>4</v>
      </c>
      <c r="E18" s="60">
        <v>400.13679999999999</v>
      </c>
      <c r="F18" s="10">
        <v>3.84930302033289</v>
      </c>
    </row>
    <row r="19" spans="1:11" x14ac:dyDescent="0.2">
      <c r="A19" s="9" t="s">
        <v>1278</v>
      </c>
      <c r="B19" s="9" t="s">
        <v>1279</v>
      </c>
      <c r="C19" s="9" t="s">
        <v>9</v>
      </c>
      <c r="D19" s="9">
        <v>23</v>
      </c>
      <c r="E19" s="60">
        <v>235.04688999999999</v>
      </c>
      <c r="F19" s="10">
        <v>2.2611434479329402</v>
      </c>
    </row>
    <row r="20" spans="1:11" x14ac:dyDescent="0.2">
      <c r="A20" s="9" t="s">
        <v>82</v>
      </c>
      <c r="B20" s="9" t="s">
        <v>837</v>
      </c>
      <c r="C20" s="9" t="s">
        <v>9</v>
      </c>
      <c r="D20" s="9">
        <v>20</v>
      </c>
      <c r="E20" s="60">
        <v>194.58439999999999</v>
      </c>
      <c r="F20" s="10">
        <v>1.87189560827613</v>
      </c>
    </row>
    <row r="21" spans="1:11" x14ac:dyDescent="0.2">
      <c r="A21" s="9" t="s">
        <v>1286</v>
      </c>
      <c r="B21" s="9" t="s">
        <v>1287</v>
      </c>
      <c r="C21" s="9" t="s">
        <v>9</v>
      </c>
      <c r="D21" s="9">
        <v>17</v>
      </c>
      <c r="E21" s="60">
        <v>167.92804000000001</v>
      </c>
      <c r="F21" s="10">
        <v>1.6154622908229901</v>
      </c>
    </row>
    <row r="22" spans="1:11" x14ac:dyDescent="0.2">
      <c r="A22" s="9" t="s">
        <v>1290</v>
      </c>
      <c r="B22" s="9" t="s">
        <v>1291</v>
      </c>
      <c r="C22" s="9" t="s">
        <v>427</v>
      </c>
      <c r="D22" s="9">
        <v>4</v>
      </c>
      <c r="E22" s="60">
        <v>19.665479999999999</v>
      </c>
      <c r="F22" s="10">
        <v>0.18918127890335501</v>
      </c>
    </row>
    <row r="23" spans="1:11" x14ac:dyDescent="0.2">
      <c r="A23" s="8" t="s">
        <v>34</v>
      </c>
      <c r="B23" s="9"/>
      <c r="C23" s="9"/>
      <c r="D23" s="9"/>
      <c r="E23" s="61">
        <f>SUM(E8:E22)</f>
        <v>10058.748159999999</v>
      </c>
      <c r="F23" s="11">
        <f>SUM(F8:F22)</f>
        <v>96.764830610570939</v>
      </c>
    </row>
    <row r="24" spans="1:11" x14ac:dyDescent="0.2">
      <c r="A24" s="9"/>
      <c r="B24" s="9"/>
      <c r="C24" s="9"/>
      <c r="D24" s="9"/>
      <c r="E24" s="60"/>
      <c r="F24" s="10"/>
    </row>
    <row r="25" spans="1:11" x14ac:dyDescent="0.2">
      <c r="A25" s="8" t="s">
        <v>34</v>
      </c>
      <c r="B25" s="9"/>
      <c r="C25" s="9"/>
      <c r="D25" s="9"/>
      <c r="E25" s="61">
        <f>E23</f>
        <v>10058.748159999999</v>
      </c>
      <c r="F25" s="11">
        <f>F23</f>
        <v>96.764830610570939</v>
      </c>
      <c r="H25" s="50"/>
      <c r="I25" s="50"/>
      <c r="J25" s="23"/>
      <c r="K25" s="23"/>
    </row>
    <row r="26" spans="1:11" x14ac:dyDescent="0.2">
      <c r="A26" s="9"/>
      <c r="B26" s="9"/>
      <c r="C26" s="9"/>
      <c r="D26" s="9"/>
      <c r="E26" s="60"/>
      <c r="F26" s="10"/>
      <c r="H26" s="23"/>
      <c r="I26" s="23"/>
      <c r="J26" s="23"/>
      <c r="K26" s="23"/>
    </row>
    <row r="27" spans="1:11" x14ac:dyDescent="0.2">
      <c r="A27" s="8" t="s">
        <v>35</v>
      </c>
      <c r="B27" s="9"/>
      <c r="C27" s="9"/>
      <c r="D27" s="9"/>
      <c r="E27" s="61">
        <v>336.29548970000002</v>
      </c>
      <c r="F27" s="11">
        <v>3.24</v>
      </c>
      <c r="H27" s="23"/>
      <c r="I27" s="79"/>
      <c r="J27" s="23"/>
      <c r="K27" s="23"/>
    </row>
    <row r="28" spans="1:11" x14ac:dyDescent="0.2">
      <c r="A28" s="9"/>
      <c r="B28" s="9"/>
      <c r="C28" s="9"/>
      <c r="D28" s="9"/>
      <c r="E28" s="60"/>
      <c r="F28" s="10"/>
      <c r="H28" s="23"/>
      <c r="I28" s="23"/>
      <c r="J28" s="23"/>
      <c r="K28" s="23"/>
    </row>
    <row r="29" spans="1:11" x14ac:dyDescent="0.2">
      <c r="A29" s="12" t="s">
        <v>36</v>
      </c>
      <c r="B29" s="6"/>
      <c r="C29" s="6"/>
      <c r="D29" s="6"/>
      <c r="E29" s="66">
        <f>E25+E27</f>
        <v>10395.043649699999</v>
      </c>
      <c r="F29" s="13">
        <f>F25+F27</f>
        <v>100.00483061057093</v>
      </c>
      <c r="H29" s="77"/>
      <c r="I29" s="77"/>
      <c r="J29" s="23"/>
      <c r="K29" s="23"/>
    </row>
    <row r="30" spans="1:11" x14ac:dyDescent="0.2">
      <c r="A30" s="1" t="s">
        <v>245</v>
      </c>
    </row>
    <row r="31" spans="1:11" x14ac:dyDescent="0.2">
      <c r="A31" s="1"/>
    </row>
    <row r="32" spans="1:11" x14ac:dyDescent="0.2">
      <c r="A32" s="1"/>
    </row>
    <row r="33" spans="1:4" x14ac:dyDescent="0.2">
      <c r="A33" s="1" t="s">
        <v>37</v>
      </c>
    </row>
    <row r="34" spans="1:4" x14ac:dyDescent="0.2">
      <c r="A34" s="1" t="s">
        <v>38</v>
      </c>
    </row>
    <row r="35" spans="1:4" x14ac:dyDescent="0.2">
      <c r="A35" s="1" t="s">
        <v>39</v>
      </c>
      <c r="D35" s="37" t="s">
        <v>721</v>
      </c>
    </row>
    <row r="37" spans="1:4" x14ac:dyDescent="0.2">
      <c r="A37" s="1" t="s">
        <v>40</v>
      </c>
    </row>
    <row r="38" spans="1:4" x14ac:dyDescent="0.2">
      <c r="A38" s="3" t="s">
        <v>661</v>
      </c>
      <c r="D38" s="14">
        <v>10.341799999999999</v>
      </c>
    </row>
    <row r="39" spans="1:4" x14ac:dyDescent="0.2">
      <c r="A39" s="3" t="s">
        <v>662</v>
      </c>
      <c r="D39" s="14">
        <v>10.341799999999999</v>
      </c>
    </row>
    <row r="40" spans="1:4" x14ac:dyDescent="0.2">
      <c r="A40" s="3" t="s">
        <v>673</v>
      </c>
      <c r="D40" s="14">
        <v>10.124000000000001</v>
      </c>
    </row>
    <row r="41" spans="1:4" x14ac:dyDescent="0.2">
      <c r="A41" s="3" t="s">
        <v>663</v>
      </c>
      <c r="D41" s="14">
        <v>10.3949</v>
      </c>
    </row>
    <row r="42" spans="1:4" x14ac:dyDescent="0.2">
      <c r="A42" s="3" t="s">
        <v>664</v>
      </c>
      <c r="D42" s="14">
        <v>10.3949</v>
      </c>
    </row>
    <row r="43" spans="1:4" x14ac:dyDescent="0.2">
      <c r="A43" s="3" t="s">
        <v>677</v>
      </c>
      <c r="D43" s="14">
        <v>10.1364</v>
      </c>
    </row>
    <row r="45" spans="1:4" x14ac:dyDescent="0.2">
      <c r="A45" s="1" t="s">
        <v>41</v>
      </c>
      <c r="D45" s="15" t="s">
        <v>383</v>
      </c>
    </row>
    <row r="46" spans="1:4" x14ac:dyDescent="0.2">
      <c r="A46" s="34" t="s">
        <v>665</v>
      </c>
      <c r="B46" s="35"/>
      <c r="C46" s="110" t="s">
        <v>666</v>
      </c>
      <c r="D46" s="111"/>
    </row>
    <row r="47" spans="1:4" x14ac:dyDescent="0.2">
      <c r="A47" s="112"/>
      <c r="B47" s="113"/>
      <c r="C47" s="19" t="s">
        <v>667</v>
      </c>
      <c r="D47" s="19" t="s">
        <v>668</v>
      </c>
    </row>
    <row r="48" spans="1:4" x14ac:dyDescent="0.2">
      <c r="A48" s="20" t="s">
        <v>1263</v>
      </c>
      <c r="B48" s="21"/>
      <c r="C48" s="83">
        <v>0.15486938049999999</v>
      </c>
      <c r="D48" s="83">
        <v>0.14340981820000001</v>
      </c>
    </row>
    <row r="49" spans="1:5" x14ac:dyDescent="0.2">
      <c r="A49" s="20" t="s">
        <v>1273</v>
      </c>
      <c r="B49" s="21"/>
      <c r="C49" s="83">
        <v>0.18368228850000001</v>
      </c>
      <c r="D49" s="83">
        <v>0.17009071460000003</v>
      </c>
    </row>
    <row r="51" spans="1:5" x14ac:dyDescent="0.2">
      <c r="A51" s="1" t="s">
        <v>43</v>
      </c>
      <c r="D51" s="23">
        <v>2.3451567102028235</v>
      </c>
      <c r="E51" s="40" t="s">
        <v>671</v>
      </c>
    </row>
    <row r="53" spans="1:5" x14ac:dyDescent="0.2">
      <c r="A53" s="38" t="s">
        <v>1302</v>
      </c>
    </row>
  </sheetData>
  <mergeCells count="3">
    <mergeCell ref="A1:F1"/>
    <mergeCell ref="C46:D46"/>
    <mergeCell ref="A47:B4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D786-CE79-418B-93B0-CE24CDDC6B47}">
  <dimension ref="A1:K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1303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82</v>
      </c>
      <c r="B8" s="9" t="s">
        <v>837</v>
      </c>
      <c r="C8" s="9" t="s">
        <v>9</v>
      </c>
      <c r="D8" s="9">
        <v>105</v>
      </c>
      <c r="E8" s="60">
        <v>1021.5681</v>
      </c>
      <c r="F8" s="10">
        <v>11.4695772615769</v>
      </c>
    </row>
    <row r="9" spans="1:6" x14ac:dyDescent="0.2">
      <c r="A9" s="9" t="s">
        <v>1304</v>
      </c>
      <c r="B9" s="9" t="s">
        <v>1305</v>
      </c>
      <c r="C9" s="9" t="s">
        <v>22</v>
      </c>
      <c r="D9" s="9">
        <v>100</v>
      </c>
      <c r="E9" s="60">
        <v>988.8</v>
      </c>
      <c r="F9" s="10">
        <v>11.1016759394183</v>
      </c>
    </row>
    <row r="10" spans="1:6" x14ac:dyDescent="0.2">
      <c r="A10" s="9" t="s">
        <v>1290</v>
      </c>
      <c r="B10" s="9" t="s">
        <v>1291</v>
      </c>
      <c r="C10" s="9" t="s">
        <v>427</v>
      </c>
      <c r="D10" s="9">
        <v>170</v>
      </c>
      <c r="E10" s="60">
        <v>835.78290000000004</v>
      </c>
      <c r="F10" s="10">
        <v>9.3836882195663698</v>
      </c>
    </row>
    <row r="11" spans="1:6" x14ac:dyDescent="0.2">
      <c r="A11" s="9" t="s">
        <v>1306</v>
      </c>
      <c r="B11" s="9" t="s">
        <v>1307</v>
      </c>
      <c r="C11" s="9" t="s">
        <v>427</v>
      </c>
      <c r="D11" s="9">
        <v>78</v>
      </c>
      <c r="E11" s="60">
        <v>762.89304000000004</v>
      </c>
      <c r="F11" s="10">
        <v>8.5653229232581491</v>
      </c>
    </row>
    <row r="12" spans="1:6" x14ac:dyDescent="0.2">
      <c r="A12" s="9" t="s">
        <v>1251</v>
      </c>
      <c r="B12" s="9" t="s">
        <v>1252</v>
      </c>
      <c r="C12" s="9" t="s">
        <v>22</v>
      </c>
      <c r="D12" s="9">
        <v>63</v>
      </c>
      <c r="E12" s="60">
        <v>655.25859000000003</v>
      </c>
      <c r="F12" s="10">
        <v>7.3568654153520896</v>
      </c>
    </row>
    <row r="13" spans="1:6" x14ac:dyDescent="0.2">
      <c r="A13" s="9" t="s">
        <v>1308</v>
      </c>
      <c r="B13" s="9" t="s">
        <v>1309</v>
      </c>
      <c r="C13" s="9" t="s">
        <v>22</v>
      </c>
      <c r="D13" s="9">
        <v>53</v>
      </c>
      <c r="E13" s="60">
        <v>524.50707999999997</v>
      </c>
      <c r="F13" s="10">
        <v>5.8888628945090398</v>
      </c>
    </row>
    <row r="14" spans="1:6" x14ac:dyDescent="0.2">
      <c r="A14" s="9" t="s">
        <v>1294</v>
      </c>
      <c r="B14" s="9" t="s">
        <v>1295</v>
      </c>
      <c r="C14" s="9" t="s">
        <v>9</v>
      </c>
      <c r="D14" s="9">
        <v>50</v>
      </c>
      <c r="E14" s="60">
        <v>518.279</v>
      </c>
      <c r="F14" s="10">
        <v>5.8189376053860897</v>
      </c>
    </row>
    <row r="15" spans="1:6" x14ac:dyDescent="0.2">
      <c r="A15" s="9" t="s">
        <v>1310</v>
      </c>
      <c r="B15" s="9" t="s">
        <v>1311</v>
      </c>
      <c r="C15" s="9" t="s">
        <v>22</v>
      </c>
      <c r="D15" s="9">
        <v>50</v>
      </c>
      <c r="E15" s="60">
        <v>515.15499999999997</v>
      </c>
      <c r="F15" s="10">
        <v>5.7838631356907602</v>
      </c>
    </row>
    <row r="16" spans="1:6" x14ac:dyDescent="0.2">
      <c r="A16" s="9" t="s">
        <v>1312</v>
      </c>
      <c r="B16" s="9" t="s">
        <v>1313</v>
      </c>
      <c r="C16" s="9" t="s">
        <v>9</v>
      </c>
      <c r="D16" s="9">
        <v>50</v>
      </c>
      <c r="E16" s="60">
        <v>505.23899999999998</v>
      </c>
      <c r="F16" s="10">
        <v>5.6725320084503901</v>
      </c>
    </row>
    <row r="17" spans="1:11" x14ac:dyDescent="0.2">
      <c r="A17" s="9" t="s">
        <v>1286</v>
      </c>
      <c r="B17" s="9" t="s">
        <v>1287</v>
      </c>
      <c r="C17" s="9" t="s">
        <v>9</v>
      </c>
      <c r="D17" s="9">
        <v>50</v>
      </c>
      <c r="E17" s="60">
        <v>493.90600000000001</v>
      </c>
      <c r="F17" s="10">
        <v>5.5452916227086604</v>
      </c>
    </row>
    <row r="18" spans="1:11" x14ac:dyDescent="0.2">
      <c r="A18" s="9" t="s">
        <v>1314</v>
      </c>
      <c r="B18" s="9" t="s">
        <v>1315</v>
      </c>
      <c r="C18" s="9" t="s">
        <v>9</v>
      </c>
      <c r="D18" s="9">
        <v>42</v>
      </c>
      <c r="E18" s="60">
        <v>442.61867999999998</v>
      </c>
      <c r="F18" s="10">
        <v>4.9694671825374996</v>
      </c>
    </row>
    <row r="19" spans="1:11" x14ac:dyDescent="0.2">
      <c r="A19" s="9" t="s">
        <v>1316</v>
      </c>
      <c r="B19" s="9" t="s">
        <v>1317</v>
      </c>
      <c r="C19" s="9" t="s">
        <v>9</v>
      </c>
      <c r="D19" s="9">
        <v>21</v>
      </c>
      <c r="E19" s="60">
        <v>219.86663999999999</v>
      </c>
      <c r="F19" s="10">
        <v>2.46853578799427</v>
      </c>
    </row>
    <row r="20" spans="1:11" x14ac:dyDescent="0.2">
      <c r="A20" s="9" t="s">
        <v>74</v>
      </c>
      <c r="B20" s="9" t="s">
        <v>846</v>
      </c>
      <c r="C20" s="9" t="s">
        <v>9</v>
      </c>
      <c r="D20" s="9">
        <v>8</v>
      </c>
      <c r="E20" s="60">
        <v>79.501999999999995</v>
      </c>
      <c r="F20" s="10">
        <v>0.89260258953846205</v>
      </c>
    </row>
    <row r="21" spans="1:11" x14ac:dyDescent="0.2">
      <c r="A21" s="8" t="s">
        <v>34</v>
      </c>
      <c r="B21" s="9"/>
      <c r="C21" s="9"/>
      <c r="D21" s="9"/>
      <c r="E21" s="61">
        <f>SUM(E8:E20)</f>
        <v>7563.3760299999994</v>
      </c>
      <c r="F21" s="11">
        <f>SUM(F8:F20)</f>
        <v>84.917222585986977</v>
      </c>
    </row>
    <row r="22" spans="1:11" x14ac:dyDescent="0.2">
      <c r="A22" s="9"/>
      <c r="B22" s="9"/>
      <c r="C22" s="9"/>
      <c r="D22" s="9"/>
      <c r="E22" s="60"/>
      <c r="F22" s="10"/>
    </row>
    <row r="23" spans="1:11" x14ac:dyDescent="0.2">
      <c r="A23" s="8" t="s">
        <v>83</v>
      </c>
      <c r="B23" s="9"/>
      <c r="C23" s="9"/>
      <c r="D23" s="9"/>
      <c r="E23" s="60"/>
      <c r="F23" s="10"/>
    </row>
    <row r="24" spans="1:11" x14ac:dyDescent="0.2">
      <c r="A24" s="9" t="s">
        <v>1318</v>
      </c>
      <c r="B24" s="9" t="s">
        <v>1319</v>
      </c>
      <c r="C24" s="9" t="s">
        <v>427</v>
      </c>
      <c r="D24" s="9">
        <v>95</v>
      </c>
      <c r="E24" s="60">
        <v>943.78510000000006</v>
      </c>
      <c r="F24" s="10">
        <v>10.596274612309299</v>
      </c>
    </row>
    <row r="25" spans="1:11" x14ac:dyDescent="0.2">
      <c r="A25" s="8" t="s">
        <v>34</v>
      </c>
      <c r="B25" s="9"/>
      <c r="C25" s="9"/>
      <c r="D25" s="9"/>
      <c r="E25" s="61">
        <f>SUM(E24)</f>
        <v>943.78510000000006</v>
      </c>
      <c r="F25" s="11">
        <f>SUM(F24)</f>
        <v>10.596274612309299</v>
      </c>
    </row>
    <row r="26" spans="1:11" x14ac:dyDescent="0.2">
      <c r="A26" s="9"/>
      <c r="B26" s="9"/>
      <c r="C26" s="9"/>
      <c r="D26" s="9"/>
      <c r="E26" s="60"/>
      <c r="F26" s="10"/>
    </row>
    <row r="27" spans="1:11" x14ac:dyDescent="0.2">
      <c r="A27" s="8" t="s">
        <v>34</v>
      </c>
      <c r="B27" s="9"/>
      <c r="C27" s="9"/>
      <c r="D27" s="9"/>
      <c r="E27" s="61">
        <f>E21+E25</f>
        <v>8507.1611300000004</v>
      </c>
      <c r="F27" s="11">
        <f>F21+F25</f>
        <v>95.513497198296278</v>
      </c>
      <c r="H27" s="50"/>
      <c r="I27" s="50"/>
      <c r="J27" s="23"/>
      <c r="K27" s="23"/>
    </row>
    <row r="28" spans="1:11" x14ac:dyDescent="0.2">
      <c r="A28" s="9"/>
      <c r="B28" s="9"/>
      <c r="C28" s="9"/>
      <c r="D28" s="9"/>
      <c r="E28" s="60"/>
      <c r="F28" s="10"/>
      <c r="H28" s="23"/>
      <c r="I28" s="23"/>
      <c r="J28" s="23"/>
      <c r="K28" s="23"/>
    </row>
    <row r="29" spans="1:11" x14ac:dyDescent="0.2">
      <c r="A29" s="8" t="s">
        <v>35</v>
      </c>
      <c r="B29" s="9"/>
      <c r="C29" s="9"/>
      <c r="D29" s="9"/>
      <c r="E29" s="61">
        <v>399.6033157</v>
      </c>
      <c r="F29" s="11">
        <v>4.49</v>
      </c>
      <c r="H29" s="23"/>
      <c r="I29" s="79"/>
      <c r="J29" s="23"/>
      <c r="K29" s="23"/>
    </row>
    <row r="30" spans="1:11" x14ac:dyDescent="0.2">
      <c r="A30" s="9"/>
      <c r="B30" s="9"/>
      <c r="C30" s="9"/>
      <c r="D30" s="9"/>
      <c r="E30" s="60"/>
      <c r="F30" s="10"/>
      <c r="H30" s="23"/>
      <c r="I30" s="23"/>
      <c r="J30" s="23"/>
      <c r="K30" s="23"/>
    </row>
    <row r="31" spans="1:11" x14ac:dyDescent="0.2">
      <c r="A31" s="12" t="s">
        <v>36</v>
      </c>
      <c r="B31" s="6"/>
      <c r="C31" s="6"/>
      <c r="D31" s="6"/>
      <c r="E31" s="66">
        <f>E27+E29</f>
        <v>8906.7644457000006</v>
      </c>
      <c r="F31" s="13">
        <f>F27+F29</f>
        <v>100.00349719829627</v>
      </c>
      <c r="H31" s="77"/>
      <c r="I31" s="77"/>
      <c r="J31" s="23"/>
      <c r="K31" s="23"/>
    </row>
    <row r="32" spans="1:11" x14ac:dyDescent="0.2">
      <c r="A32" s="1" t="s">
        <v>245</v>
      </c>
    </row>
    <row r="33" spans="1:4" x14ac:dyDescent="0.2">
      <c r="A33" s="1"/>
    </row>
    <row r="34" spans="1:4" x14ac:dyDescent="0.2">
      <c r="A34" s="1"/>
    </row>
    <row r="35" spans="1:4" x14ac:dyDescent="0.2">
      <c r="A35" s="1" t="s">
        <v>37</v>
      </c>
    </row>
    <row r="36" spans="1:4" x14ac:dyDescent="0.2">
      <c r="A36" s="1" t="s">
        <v>38</v>
      </c>
    </row>
    <row r="37" spans="1:4" x14ac:dyDescent="0.2">
      <c r="A37" s="1" t="s">
        <v>39</v>
      </c>
      <c r="D37" s="37"/>
    </row>
    <row r="38" spans="1:4" x14ac:dyDescent="0.2">
      <c r="A38" s="3" t="s">
        <v>661</v>
      </c>
      <c r="D38" s="84">
        <v>10.050000000000001</v>
      </c>
    </row>
    <row r="39" spans="1:4" x14ac:dyDescent="0.2">
      <c r="A39" s="3" t="s">
        <v>662</v>
      </c>
      <c r="D39" s="84">
        <v>10.050000000000001</v>
      </c>
    </row>
    <row r="40" spans="1:4" x14ac:dyDescent="0.2">
      <c r="A40" s="3" t="s">
        <v>663</v>
      </c>
      <c r="D40" s="84">
        <v>10.0533</v>
      </c>
    </row>
    <row r="41" spans="1:4" x14ac:dyDescent="0.2">
      <c r="D41" s="37"/>
    </row>
    <row r="42" spans="1:4" x14ac:dyDescent="0.2">
      <c r="A42" s="1" t="s">
        <v>40</v>
      </c>
    </row>
    <row r="43" spans="1:4" x14ac:dyDescent="0.2">
      <c r="A43" s="3" t="s">
        <v>661</v>
      </c>
      <c r="D43" s="14">
        <v>10.422499999999999</v>
      </c>
    </row>
    <row r="44" spans="1:4" x14ac:dyDescent="0.2">
      <c r="A44" s="3" t="s">
        <v>662</v>
      </c>
      <c r="D44" s="14">
        <v>10.422499999999999</v>
      </c>
    </row>
    <row r="45" spans="1:4" x14ac:dyDescent="0.2">
      <c r="A45" s="3" t="s">
        <v>663</v>
      </c>
      <c r="D45" s="14">
        <v>10.4656</v>
      </c>
    </row>
    <row r="47" spans="1:4" x14ac:dyDescent="0.2">
      <c r="A47" s="1" t="s">
        <v>41</v>
      </c>
      <c r="D47" s="15" t="s">
        <v>42</v>
      </c>
    </row>
    <row r="48" spans="1:4" x14ac:dyDescent="0.2">
      <c r="B48" s="85"/>
      <c r="C48" s="86"/>
      <c r="D48" s="86"/>
    </row>
    <row r="49" spans="1:5" x14ac:dyDescent="0.2">
      <c r="A49" s="1" t="s">
        <v>43</v>
      </c>
      <c r="D49" s="23">
        <v>2.2121850703456523</v>
      </c>
      <c r="E49" s="40" t="s">
        <v>1230</v>
      </c>
    </row>
  </sheetData>
  <mergeCells count="1">
    <mergeCell ref="A1:F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E91E-EC3D-41C7-B463-624203076908}">
  <dimension ref="A1:K6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1320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1321</v>
      </c>
      <c r="B8" s="9" t="s">
        <v>1322</v>
      </c>
      <c r="C8" s="9" t="s">
        <v>9</v>
      </c>
      <c r="D8" s="9">
        <v>173</v>
      </c>
      <c r="E8" s="60">
        <v>1699.5191299999999</v>
      </c>
      <c r="F8" s="10">
        <v>10.713572997823301</v>
      </c>
    </row>
    <row r="9" spans="1:6" x14ac:dyDescent="0.2">
      <c r="A9" s="9" t="s">
        <v>1308</v>
      </c>
      <c r="B9" s="9" t="s">
        <v>1309</v>
      </c>
      <c r="C9" s="9" t="s">
        <v>22</v>
      </c>
      <c r="D9" s="9">
        <v>150</v>
      </c>
      <c r="E9" s="60">
        <v>1484.454</v>
      </c>
      <c r="F9" s="10">
        <v>9.3578271701541507</v>
      </c>
    </row>
    <row r="10" spans="1:6" x14ac:dyDescent="0.2">
      <c r="A10" s="9" t="s">
        <v>1290</v>
      </c>
      <c r="B10" s="9" t="s">
        <v>1291</v>
      </c>
      <c r="C10" s="9" t="s">
        <v>427</v>
      </c>
      <c r="D10" s="9">
        <v>300</v>
      </c>
      <c r="E10" s="60">
        <v>1474.9110000000001</v>
      </c>
      <c r="F10" s="10">
        <v>9.2976691964582407</v>
      </c>
    </row>
    <row r="11" spans="1:6" x14ac:dyDescent="0.2">
      <c r="A11" s="9" t="s">
        <v>1323</v>
      </c>
      <c r="B11" s="9" t="s">
        <v>1324</v>
      </c>
      <c r="C11" s="9" t="s">
        <v>427</v>
      </c>
      <c r="D11" s="9">
        <v>149</v>
      </c>
      <c r="E11" s="60">
        <v>1472.9946299999999</v>
      </c>
      <c r="F11" s="10">
        <v>9.2855886205333107</v>
      </c>
    </row>
    <row r="12" spans="1:6" x14ac:dyDescent="0.2">
      <c r="A12" s="9" t="s">
        <v>1325</v>
      </c>
      <c r="B12" s="9" t="s">
        <v>1326</v>
      </c>
      <c r="C12" s="9" t="s">
        <v>9</v>
      </c>
      <c r="D12" s="9">
        <v>110</v>
      </c>
      <c r="E12" s="60">
        <v>1083.5253</v>
      </c>
      <c r="F12" s="10">
        <v>6.8304187882476803</v>
      </c>
    </row>
    <row r="13" spans="1:6" x14ac:dyDescent="0.2">
      <c r="A13" s="9" t="s">
        <v>1327</v>
      </c>
      <c r="B13" s="9" t="s">
        <v>1328</v>
      </c>
      <c r="C13" s="9" t="s">
        <v>9</v>
      </c>
      <c r="D13" s="9">
        <v>128</v>
      </c>
      <c r="E13" s="60">
        <v>1039.3113599999999</v>
      </c>
      <c r="F13" s="10">
        <v>6.5516991990710798</v>
      </c>
    </row>
    <row r="14" spans="1:6" x14ac:dyDescent="0.2">
      <c r="A14" s="9" t="s">
        <v>1284</v>
      </c>
      <c r="B14" s="9" t="s">
        <v>1285</v>
      </c>
      <c r="C14" s="9" t="s">
        <v>9</v>
      </c>
      <c r="D14" s="9">
        <v>100</v>
      </c>
      <c r="E14" s="60">
        <v>1005.037</v>
      </c>
      <c r="F14" s="10">
        <v>6.3356375782679804</v>
      </c>
    </row>
    <row r="15" spans="1:6" x14ac:dyDescent="0.2">
      <c r="A15" s="9" t="s">
        <v>1316</v>
      </c>
      <c r="B15" s="9" t="s">
        <v>1317</v>
      </c>
      <c r="C15" s="9" t="s">
        <v>9</v>
      </c>
      <c r="D15" s="9">
        <v>89</v>
      </c>
      <c r="E15" s="60">
        <v>931.81575999999995</v>
      </c>
      <c r="F15" s="10">
        <v>5.8740593083422104</v>
      </c>
    </row>
    <row r="16" spans="1:6" x14ac:dyDescent="0.2">
      <c r="A16" s="9" t="s">
        <v>1314</v>
      </c>
      <c r="B16" s="9" t="s">
        <v>1315</v>
      </c>
      <c r="C16" s="9" t="s">
        <v>9</v>
      </c>
      <c r="D16" s="9">
        <v>84</v>
      </c>
      <c r="E16" s="60">
        <v>885.23735999999997</v>
      </c>
      <c r="F16" s="10">
        <v>5.5804344354513704</v>
      </c>
    </row>
    <row r="17" spans="1:11" x14ac:dyDescent="0.2">
      <c r="A17" s="9" t="s">
        <v>161</v>
      </c>
      <c r="B17" s="9" t="s">
        <v>848</v>
      </c>
      <c r="C17" s="9" t="s">
        <v>9</v>
      </c>
      <c r="D17" s="9">
        <v>50</v>
      </c>
      <c r="E17" s="60">
        <v>493.00299999999999</v>
      </c>
      <c r="F17" s="10">
        <v>3.10783417227311</v>
      </c>
    </row>
    <row r="18" spans="1:11" x14ac:dyDescent="0.2">
      <c r="A18" s="9" t="s">
        <v>1306</v>
      </c>
      <c r="B18" s="9" t="s">
        <v>1307</v>
      </c>
      <c r="C18" s="9" t="s">
        <v>427</v>
      </c>
      <c r="D18" s="9">
        <v>22</v>
      </c>
      <c r="E18" s="60">
        <v>215.17496</v>
      </c>
      <c r="F18" s="10">
        <v>1.35643818334878</v>
      </c>
    </row>
    <row r="19" spans="1:11" x14ac:dyDescent="0.2">
      <c r="A19" s="9" t="s">
        <v>162</v>
      </c>
      <c r="B19" s="9" t="s">
        <v>849</v>
      </c>
      <c r="C19" s="9" t="s">
        <v>9</v>
      </c>
      <c r="D19" s="9">
        <v>16</v>
      </c>
      <c r="E19" s="60">
        <v>158.71440000000001</v>
      </c>
      <c r="F19" s="10">
        <v>1.00051731115596</v>
      </c>
    </row>
    <row r="20" spans="1:11" x14ac:dyDescent="0.2">
      <c r="A20" s="9" t="s">
        <v>1267</v>
      </c>
      <c r="B20" s="9" t="s">
        <v>1268</v>
      </c>
      <c r="C20" s="9" t="s">
        <v>9</v>
      </c>
      <c r="D20" s="9">
        <v>15</v>
      </c>
      <c r="E20" s="60">
        <v>158.13059999999999</v>
      </c>
      <c r="F20" s="10">
        <v>0.99683710314551799</v>
      </c>
    </row>
    <row r="21" spans="1:11" x14ac:dyDescent="0.2">
      <c r="A21" s="9" t="s">
        <v>82</v>
      </c>
      <c r="B21" s="9" t="s">
        <v>837</v>
      </c>
      <c r="C21" s="9" t="s">
        <v>9</v>
      </c>
      <c r="D21" s="9">
        <v>8</v>
      </c>
      <c r="E21" s="60">
        <v>77.833759999999998</v>
      </c>
      <c r="F21" s="10">
        <v>0.49065506515072699</v>
      </c>
    </row>
    <row r="22" spans="1:11" x14ac:dyDescent="0.2">
      <c r="A22" s="8" t="s">
        <v>34</v>
      </c>
      <c r="B22" s="9"/>
      <c r="C22" s="9"/>
      <c r="D22" s="9"/>
      <c r="E22" s="61">
        <f>SUM(E8:E21)</f>
        <v>12179.662260000001</v>
      </c>
      <c r="F22" s="11">
        <f>SUM(F8:F21)</f>
        <v>76.779189129423443</v>
      </c>
    </row>
    <row r="23" spans="1:11" x14ac:dyDescent="0.2">
      <c r="A23" s="9"/>
      <c r="B23" s="9"/>
      <c r="C23" s="9"/>
      <c r="D23" s="9"/>
      <c r="E23" s="60"/>
      <c r="F23" s="10"/>
    </row>
    <row r="24" spans="1:11" x14ac:dyDescent="0.2">
      <c r="A24" s="8" t="s">
        <v>83</v>
      </c>
      <c r="B24" s="9"/>
      <c r="C24" s="9"/>
      <c r="D24" s="9"/>
      <c r="E24" s="60"/>
      <c r="F24" s="10"/>
    </row>
    <row r="25" spans="1:11" x14ac:dyDescent="0.2">
      <c r="A25" s="9" t="s">
        <v>1318</v>
      </c>
      <c r="B25" s="9" t="s">
        <v>1319</v>
      </c>
      <c r="C25" s="9" t="s">
        <v>427</v>
      </c>
      <c r="D25" s="9">
        <v>150</v>
      </c>
      <c r="E25" s="60">
        <v>1490.1869999999999</v>
      </c>
      <c r="F25" s="10">
        <v>9.3939673423430392</v>
      </c>
    </row>
    <row r="26" spans="1:11" x14ac:dyDescent="0.2">
      <c r="A26" s="9" t="s">
        <v>1329</v>
      </c>
      <c r="B26" s="9" t="s">
        <v>1330</v>
      </c>
      <c r="C26" s="9" t="s">
        <v>9</v>
      </c>
      <c r="D26" s="9">
        <v>150</v>
      </c>
      <c r="E26" s="60">
        <v>1476.6179999999999</v>
      </c>
      <c r="F26" s="10">
        <v>9.3084299279995708</v>
      </c>
    </row>
    <row r="27" spans="1:11" x14ac:dyDescent="0.2">
      <c r="A27" s="8" t="s">
        <v>34</v>
      </c>
      <c r="B27" s="9"/>
      <c r="C27" s="9"/>
      <c r="D27" s="9"/>
      <c r="E27" s="61">
        <f>SUM(E25:E26)</f>
        <v>2966.8049999999998</v>
      </c>
      <c r="F27" s="11">
        <f>SUM(F25:F26)</f>
        <v>18.702397270342608</v>
      </c>
    </row>
    <row r="28" spans="1:11" x14ac:dyDescent="0.2">
      <c r="A28" s="9"/>
      <c r="B28" s="9"/>
      <c r="C28" s="9"/>
      <c r="D28" s="9"/>
      <c r="E28" s="60"/>
      <c r="F28" s="10"/>
    </row>
    <row r="29" spans="1:11" x14ac:dyDescent="0.2">
      <c r="A29" s="8" t="s">
        <v>34</v>
      </c>
      <c r="B29" s="9"/>
      <c r="C29" s="9"/>
      <c r="D29" s="9"/>
      <c r="E29" s="61">
        <f>E22+E27</f>
        <v>15146.467260000001</v>
      </c>
      <c r="F29" s="11">
        <f>F22+F27</f>
        <v>95.481586399766059</v>
      </c>
      <c r="H29" s="50"/>
      <c r="I29" s="50"/>
      <c r="J29" s="23"/>
      <c r="K29" s="23"/>
    </row>
    <row r="30" spans="1:11" x14ac:dyDescent="0.2">
      <c r="A30" s="9"/>
      <c r="B30" s="9"/>
      <c r="C30" s="9"/>
      <c r="D30" s="9"/>
      <c r="E30" s="60"/>
      <c r="F30" s="10"/>
      <c r="H30" s="23"/>
      <c r="I30" s="23"/>
      <c r="J30" s="23"/>
      <c r="K30" s="23"/>
    </row>
    <row r="31" spans="1:11" x14ac:dyDescent="0.2">
      <c r="A31" s="8" t="s">
        <v>35</v>
      </c>
      <c r="B31" s="9"/>
      <c r="C31" s="9"/>
      <c r="D31" s="9"/>
      <c r="E31" s="61">
        <v>716.76377219999995</v>
      </c>
      <c r="F31" s="11">
        <v>4.5199999999999996</v>
      </c>
      <c r="H31" s="23"/>
      <c r="I31" s="79"/>
      <c r="J31" s="23"/>
      <c r="K31" s="23"/>
    </row>
    <row r="32" spans="1:11" x14ac:dyDescent="0.2">
      <c r="A32" s="9"/>
      <c r="B32" s="9"/>
      <c r="C32" s="9"/>
      <c r="D32" s="9"/>
      <c r="E32" s="60"/>
      <c r="F32" s="10"/>
      <c r="H32" s="23"/>
      <c r="I32" s="23"/>
      <c r="J32" s="23"/>
      <c r="K32" s="23"/>
    </row>
    <row r="33" spans="1:11" x14ac:dyDescent="0.2">
      <c r="A33" s="12" t="s">
        <v>36</v>
      </c>
      <c r="B33" s="6"/>
      <c r="C33" s="6"/>
      <c r="D33" s="6"/>
      <c r="E33" s="66">
        <f>E29+E31</f>
        <v>15863.231032200001</v>
      </c>
      <c r="F33" s="13">
        <f>F29+F31</f>
        <v>100.00158639976605</v>
      </c>
      <c r="H33" s="77"/>
      <c r="I33" s="77"/>
      <c r="J33" s="23"/>
      <c r="K33" s="23"/>
    </row>
    <row r="34" spans="1:11" x14ac:dyDescent="0.2">
      <c r="A34" s="1" t="s">
        <v>245</v>
      </c>
    </row>
    <row r="35" spans="1:11" x14ac:dyDescent="0.2">
      <c r="A35" s="1"/>
    </row>
    <row r="36" spans="1:11" x14ac:dyDescent="0.2">
      <c r="A36" s="1"/>
    </row>
    <row r="37" spans="1:11" x14ac:dyDescent="0.2">
      <c r="A37" s="1" t="s">
        <v>37</v>
      </c>
    </row>
    <row r="38" spans="1:11" x14ac:dyDescent="0.2">
      <c r="A38" s="1" t="s">
        <v>38</v>
      </c>
    </row>
    <row r="39" spans="1:11" x14ac:dyDescent="0.2">
      <c r="A39" s="1" t="s">
        <v>39</v>
      </c>
    </row>
    <row r="40" spans="1:11" x14ac:dyDescent="0.2">
      <c r="A40" s="3" t="s">
        <v>661</v>
      </c>
      <c r="D40" s="14">
        <v>10.071999999999999</v>
      </c>
    </row>
    <row r="41" spans="1:11" x14ac:dyDescent="0.2">
      <c r="A41" s="3" t="s">
        <v>662</v>
      </c>
      <c r="D41" s="14">
        <v>10.071999999999999</v>
      </c>
    </row>
    <row r="42" spans="1:11" x14ac:dyDescent="0.2">
      <c r="A42" s="3" t="s">
        <v>673</v>
      </c>
      <c r="D42" s="14">
        <v>10.071999999999999</v>
      </c>
    </row>
    <row r="43" spans="1:11" x14ac:dyDescent="0.2">
      <c r="A43" s="3" t="s">
        <v>663</v>
      </c>
      <c r="D43" s="14">
        <v>10.078099999999999</v>
      </c>
    </row>
    <row r="44" spans="1:11" x14ac:dyDescent="0.2">
      <c r="A44" s="3" t="s">
        <v>664</v>
      </c>
      <c r="D44" s="14">
        <v>10.078099999999999</v>
      </c>
    </row>
    <row r="45" spans="1:11" x14ac:dyDescent="0.2">
      <c r="A45" s="3" t="s">
        <v>677</v>
      </c>
      <c r="D45" s="14">
        <v>10.078099999999999</v>
      </c>
    </row>
    <row r="47" spans="1:11" x14ac:dyDescent="0.2">
      <c r="A47" s="1" t="s">
        <v>40</v>
      </c>
    </row>
    <row r="48" spans="1:11" x14ac:dyDescent="0.2">
      <c r="A48" s="3" t="s">
        <v>661</v>
      </c>
      <c r="D48" s="14">
        <v>10.473000000000001</v>
      </c>
    </row>
    <row r="49" spans="1:5" x14ac:dyDescent="0.2">
      <c r="A49" s="3" t="s">
        <v>662</v>
      </c>
      <c r="D49" s="14">
        <v>10.473000000000001</v>
      </c>
    </row>
    <row r="50" spans="1:5" x14ac:dyDescent="0.2">
      <c r="A50" s="3" t="s">
        <v>673</v>
      </c>
      <c r="D50" s="14">
        <v>10.117000000000001</v>
      </c>
    </row>
    <row r="51" spans="1:5" x14ac:dyDescent="0.2">
      <c r="A51" s="3" t="s">
        <v>663</v>
      </c>
      <c r="D51" s="14">
        <v>10.5113</v>
      </c>
    </row>
    <row r="52" spans="1:5" x14ac:dyDescent="0.2">
      <c r="A52" s="3" t="s">
        <v>664</v>
      </c>
      <c r="D52" s="14">
        <v>10.5113</v>
      </c>
    </row>
    <row r="53" spans="1:5" x14ac:dyDescent="0.2">
      <c r="A53" s="3" t="s">
        <v>677</v>
      </c>
      <c r="D53" s="14">
        <v>10.1448</v>
      </c>
    </row>
    <row r="56" spans="1:5" x14ac:dyDescent="0.2">
      <c r="A56" s="1" t="s">
        <v>41</v>
      </c>
      <c r="D56" s="15" t="s">
        <v>383</v>
      </c>
    </row>
    <row r="57" spans="1:5" x14ac:dyDescent="0.2">
      <c r="A57" s="34" t="s">
        <v>665</v>
      </c>
      <c r="B57" s="35"/>
      <c r="C57" s="110" t="s">
        <v>666</v>
      </c>
      <c r="D57" s="111"/>
    </row>
    <row r="58" spans="1:5" x14ac:dyDescent="0.2">
      <c r="A58" s="112"/>
      <c r="B58" s="113"/>
      <c r="C58" s="19" t="s">
        <v>667</v>
      </c>
      <c r="D58" s="19" t="s">
        <v>668</v>
      </c>
    </row>
    <row r="59" spans="1:5" x14ac:dyDescent="0.2">
      <c r="A59" s="20" t="s">
        <v>1263</v>
      </c>
      <c r="B59" s="21"/>
      <c r="C59" s="83">
        <v>0.25211294500000003</v>
      </c>
      <c r="D59" s="83">
        <v>0.23345784359999999</v>
      </c>
    </row>
    <row r="60" spans="1:5" x14ac:dyDescent="0.2">
      <c r="A60" s="87" t="s">
        <v>677</v>
      </c>
      <c r="B60" s="21"/>
      <c r="C60" s="83">
        <v>0.25931617200000001</v>
      </c>
      <c r="D60" s="83">
        <v>0.2401280677</v>
      </c>
    </row>
    <row r="61" spans="1:5" x14ac:dyDescent="0.2">
      <c r="A61" s="1"/>
      <c r="D61" s="88"/>
    </row>
    <row r="62" spans="1:5" x14ac:dyDescent="0.2">
      <c r="A62" s="1" t="s">
        <v>43</v>
      </c>
      <c r="D62" s="23">
        <v>2.1755367374325711</v>
      </c>
      <c r="E62" s="40" t="s">
        <v>1230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0C92-0F8B-426E-A622-21F31B4BB469}">
  <dimension ref="A1:K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1331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1314</v>
      </c>
      <c r="B8" s="9" t="s">
        <v>1315</v>
      </c>
      <c r="C8" s="9" t="s">
        <v>9</v>
      </c>
      <c r="D8" s="9">
        <v>45</v>
      </c>
      <c r="E8" s="60">
        <v>474.23430000000002</v>
      </c>
      <c r="F8" s="10">
        <v>9.6846761838298008</v>
      </c>
    </row>
    <row r="9" spans="1:6" x14ac:dyDescent="0.2">
      <c r="A9" s="9" t="s">
        <v>1316</v>
      </c>
      <c r="B9" s="9" t="s">
        <v>1317</v>
      </c>
      <c r="C9" s="9" t="s">
        <v>9</v>
      </c>
      <c r="D9" s="9">
        <v>45</v>
      </c>
      <c r="E9" s="60">
        <v>471.14280000000002</v>
      </c>
      <c r="F9" s="10">
        <v>9.6215424619072998</v>
      </c>
    </row>
    <row r="10" spans="1:6" x14ac:dyDescent="0.2">
      <c r="A10" s="9" t="s">
        <v>1308</v>
      </c>
      <c r="B10" s="9" t="s">
        <v>1309</v>
      </c>
      <c r="C10" s="9" t="s">
        <v>22</v>
      </c>
      <c r="D10" s="9">
        <v>46</v>
      </c>
      <c r="E10" s="60">
        <v>455.23255999999998</v>
      </c>
      <c r="F10" s="10">
        <v>9.2966281265101909</v>
      </c>
    </row>
    <row r="11" spans="1:6" x14ac:dyDescent="0.2">
      <c r="A11" s="9" t="s">
        <v>161</v>
      </c>
      <c r="B11" s="9" t="s">
        <v>848</v>
      </c>
      <c r="C11" s="9" t="s">
        <v>9</v>
      </c>
      <c r="D11" s="9">
        <v>46</v>
      </c>
      <c r="E11" s="60">
        <v>453.56276000000003</v>
      </c>
      <c r="F11" s="10">
        <v>9.2625279522044508</v>
      </c>
    </row>
    <row r="12" spans="1:6" x14ac:dyDescent="0.2">
      <c r="A12" s="9" t="s">
        <v>1325</v>
      </c>
      <c r="B12" s="9" t="s">
        <v>1326</v>
      </c>
      <c r="C12" s="9" t="s">
        <v>9</v>
      </c>
      <c r="D12" s="9">
        <v>45</v>
      </c>
      <c r="E12" s="60">
        <v>443.26035000000002</v>
      </c>
      <c r="F12" s="10">
        <v>9.0521351046962693</v>
      </c>
    </row>
    <row r="13" spans="1:6" x14ac:dyDescent="0.2">
      <c r="A13" s="9" t="s">
        <v>1321</v>
      </c>
      <c r="B13" s="9" t="s">
        <v>1322</v>
      </c>
      <c r="C13" s="9" t="s">
        <v>9</v>
      </c>
      <c r="D13" s="9">
        <v>45</v>
      </c>
      <c r="E13" s="60">
        <v>442.07145000000003</v>
      </c>
      <c r="F13" s="10">
        <v>9.0278557315784695</v>
      </c>
    </row>
    <row r="14" spans="1:6" x14ac:dyDescent="0.2">
      <c r="A14" s="9" t="s">
        <v>1251</v>
      </c>
      <c r="B14" s="9" t="s">
        <v>1252</v>
      </c>
      <c r="C14" s="9" t="s">
        <v>22</v>
      </c>
      <c r="D14" s="9">
        <v>34</v>
      </c>
      <c r="E14" s="60">
        <v>353.63162</v>
      </c>
      <c r="F14" s="10">
        <v>7.2217630147442904</v>
      </c>
    </row>
    <row r="15" spans="1:6" x14ac:dyDescent="0.2">
      <c r="A15" s="9" t="s">
        <v>162</v>
      </c>
      <c r="B15" s="9" t="s">
        <v>849</v>
      </c>
      <c r="C15" s="9" t="s">
        <v>9</v>
      </c>
      <c r="D15" s="9">
        <v>34</v>
      </c>
      <c r="E15" s="60">
        <v>337.2681</v>
      </c>
      <c r="F15" s="10">
        <v>6.8875919258381897</v>
      </c>
    </row>
    <row r="16" spans="1:6" x14ac:dyDescent="0.2">
      <c r="A16" s="9" t="s">
        <v>1267</v>
      </c>
      <c r="B16" s="9" t="s">
        <v>1268</v>
      </c>
      <c r="C16" s="9" t="s">
        <v>9</v>
      </c>
      <c r="D16" s="9">
        <v>28</v>
      </c>
      <c r="E16" s="60">
        <v>295.17712</v>
      </c>
      <c r="F16" s="10">
        <v>6.0280220643582103</v>
      </c>
    </row>
    <row r="17" spans="1:11" x14ac:dyDescent="0.2">
      <c r="A17" s="9" t="s">
        <v>558</v>
      </c>
      <c r="B17" s="9" t="s">
        <v>845</v>
      </c>
      <c r="C17" s="9" t="s">
        <v>18</v>
      </c>
      <c r="D17" s="9">
        <v>20</v>
      </c>
      <c r="E17" s="60">
        <v>208.1704</v>
      </c>
      <c r="F17" s="10">
        <v>4.25119590687203</v>
      </c>
    </row>
    <row r="18" spans="1:11" x14ac:dyDescent="0.2">
      <c r="A18" s="9" t="s">
        <v>1304</v>
      </c>
      <c r="B18" s="9" t="s">
        <v>1305</v>
      </c>
      <c r="C18" s="9" t="s">
        <v>22</v>
      </c>
      <c r="D18" s="9">
        <v>20</v>
      </c>
      <c r="E18" s="60">
        <v>197.76</v>
      </c>
      <c r="F18" s="10">
        <v>4.0385977187103101</v>
      </c>
    </row>
    <row r="19" spans="1:11" x14ac:dyDescent="0.2">
      <c r="A19" s="9" t="s">
        <v>1332</v>
      </c>
      <c r="B19" s="9" t="s">
        <v>1333</v>
      </c>
      <c r="C19" s="9" t="s">
        <v>9</v>
      </c>
      <c r="D19" s="9">
        <v>17</v>
      </c>
      <c r="E19" s="60">
        <v>139.05473000000001</v>
      </c>
      <c r="F19" s="10">
        <v>2.8397356156648401</v>
      </c>
    </row>
    <row r="20" spans="1:11" x14ac:dyDescent="0.2">
      <c r="A20" s="8" t="s">
        <v>34</v>
      </c>
      <c r="B20" s="9"/>
      <c r="C20" s="9"/>
      <c r="D20" s="9"/>
      <c r="E20" s="61">
        <f>SUM(E8:E19)</f>
        <v>4270.5661899999996</v>
      </c>
      <c r="F20" s="11">
        <f>SUM(F8:F19)</f>
        <v>87.212271806914345</v>
      </c>
    </row>
    <row r="21" spans="1:11" x14ac:dyDescent="0.2">
      <c r="A21" s="9"/>
      <c r="B21" s="9"/>
      <c r="C21" s="9"/>
      <c r="D21" s="9"/>
      <c r="E21" s="60"/>
      <c r="F21" s="10"/>
    </row>
    <row r="22" spans="1:11" x14ac:dyDescent="0.2">
      <c r="A22" s="8" t="s">
        <v>83</v>
      </c>
      <c r="B22" s="9"/>
      <c r="C22" s="9"/>
      <c r="D22" s="9"/>
      <c r="E22" s="60"/>
      <c r="F22" s="10"/>
    </row>
    <row r="23" spans="1:11" x14ac:dyDescent="0.2">
      <c r="A23" s="9" t="s">
        <v>1318</v>
      </c>
      <c r="B23" s="9" t="s">
        <v>1319</v>
      </c>
      <c r="C23" s="9" t="s">
        <v>427</v>
      </c>
      <c r="D23" s="9">
        <v>45</v>
      </c>
      <c r="E23" s="60">
        <v>447.05610000000001</v>
      </c>
      <c r="F23" s="10">
        <v>9.1296508171294892</v>
      </c>
    </row>
    <row r="24" spans="1:11" x14ac:dyDescent="0.2">
      <c r="A24" s="9" t="s">
        <v>86</v>
      </c>
      <c r="B24" s="9" t="s">
        <v>850</v>
      </c>
      <c r="C24" s="9" t="s">
        <v>9</v>
      </c>
      <c r="D24" s="9">
        <v>3</v>
      </c>
      <c r="E24" s="60">
        <v>29.365559999999999</v>
      </c>
      <c r="F24" s="10">
        <v>0.59969500214730298</v>
      </c>
    </row>
    <row r="25" spans="1:11" x14ac:dyDescent="0.2">
      <c r="A25" s="8" t="s">
        <v>34</v>
      </c>
      <c r="B25" s="9"/>
      <c r="C25" s="9"/>
      <c r="D25" s="9"/>
      <c r="E25" s="61">
        <f>SUM(E23:E24)</f>
        <v>476.42166000000003</v>
      </c>
      <c r="F25" s="11">
        <f>SUM(F23:F24)</f>
        <v>9.7293458192767925</v>
      </c>
    </row>
    <row r="26" spans="1:11" x14ac:dyDescent="0.2">
      <c r="A26" s="9"/>
      <c r="B26" s="9"/>
      <c r="C26" s="9"/>
      <c r="D26" s="9"/>
      <c r="E26" s="60"/>
      <c r="F26" s="10"/>
    </row>
    <row r="27" spans="1:11" x14ac:dyDescent="0.2">
      <c r="A27" s="8" t="s">
        <v>34</v>
      </c>
      <c r="B27" s="9"/>
      <c r="C27" s="9"/>
      <c r="D27" s="9"/>
      <c r="E27" s="61">
        <f>E20+E25</f>
        <v>4746.9878499999995</v>
      </c>
      <c r="F27" s="11">
        <f>F20+F25</f>
        <v>96.941617626191132</v>
      </c>
      <c r="H27" s="50"/>
      <c r="I27" s="50"/>
      <c r="J27" s="23"/>
      <c r="K27" s="23"/>
    </row>
    <row r="28" spans="1:11" x14ac:dyDescent="0.2">
      <c r="A28" s="9"/>
      <c r="B28" s="9"/>
      <c r="C28" s="9"/>
      <c r="D28" s="9"/>
      <c r="E28" s="60"/>
      <c r="F28" s="10"/>
      <c r="H28" s="23"/>
      <c r="I28" s="23"/>
      <c r="J28" s="23"/>
      <c r="K28" s="23"/>
    </row>
    <row r="29" spans="1:11" x14ac:dyDescent="0.2">
      <c r="A29" s="8" t="s">
        <v>35</v>
      </c>
      <c r="B29" s="9"/>
      <c r="C29" s="9"/>
      <c r="D29" s="9"/>
      <c r="E29" s="61">
        <v>149.75916330000001</v>
      </c>
      <c r="F29" s="11">
        <v>3.06</v>
      </c>
      <c r="H29" s="23"/>
      <c r="I29" s="79"/>
      <c r="J29" s="23"/>
      <c r="K29" s="23"/>
    </row>
    <row r="30" spans="1:11" x14ac:dyDescent="0.2">
      <c r="A30" s="9"/>
      <c r="B30" s="9"/>
      <c r="C30" s="9"/>
      <c r="D30" s="9"/>
      <c r="E30" s="60"/>
      <c r="F30" s="10"/>
      <c r="H30" s="23"/>
      <c r="I30" s="23"/>
      <c r="J30" s="23"/>
      <c r="K30" s="23"/>
    </row>
    <row r="31" spans="1:11" x14ac:dyDescent="0.2">
      <c r="A31" s="12" t="s">
        <v>36</v>
      </c>
      <c r="B31" s="6"/>
      <c r="C31" s="6"/>
      <c r="D31" s="6"/>
      <c r="E31" s="66">
        <f>E27+E29</f>
        <v>4896.7470132999997</v>
      </c>
      <c r="F31" s="13">
        <f>F27+F29</f>
        <v>100.00161762619113</v>
      </c>
      <c r="H31" s="77"/>
      <c r="I31" s="77"/>
      <c r="J31" s="23"/>
      <c r="K31" s="23"/>
    </row>
    <row r="32" spans="1:11" x14ac:dyDescent="0.2">
      <c r="A32" s="1" t="s">
        <v>245</v>
      </c>
    </row>
    <row r="33" spans="1:4" x14ac:dyDescent="0.2">
      <c r="A33" s="1"/>
    </row>
    <row r="34" spans="1:4" x14ac:dyDescent="0.2">
      <c r="A34" s="1"/>
    </row>
    <row r="35" spans="1:4" x14ac:dyDescent="0.2">
      <c r="A35" s="1" t="s">
        <v>37</v>
      </c>
    </row>
    <row r="36" spans="1:4" x14ac:dyDescent="0.2">
      <c r="A36" s="1" t="s">
        <v>38</v>
      </c>
    </row>
    <row r="37" spans="1:4" x14ac:dyDescent="0.2">
      <c r="A37" s="1" t="s">
        <v>39</v>
      </c>
    </row>
    <row r="38" spans="1:4" x14ac:dyDescent="0.2">
      <c r="A38" s="3" t="s">
        <v>661</v>
      </c>
      <c r="D38" s="14">
        <v>10.01</v>
      </c>
    </row>
    <row r="39" spans="1:4" x14ac:dyDescent="0.2">
      <c r="A39" s="3" t="s">
        <v>662</v>
      </c>
      <c r="D39" s="14">
        <v>10.01</v>
      </c>
    </row>
    <row r="40" spans="1:4" x14ac:dyDescent="0.2">
      <c r="A40" s="3" t="s">
        <v>673</v>
      </c>
      <c r="D40" s="14">
        <v>10.01</v>
      </c>
    </row>
    <row r="41" spans="1:4" x14ac:dyDescent="0.2">
      <c r="A41" s="3" t="s">
        <v>663</v>
      </c>
      <c r="D41" s="14">
        <v>10.026300000000001</v>
      </c>
    </row>
    <row r="42" spans="1:4" x14ac:dyDescent="0.2">
      <c r="A42" s="3" t="s">
        <v>677</v>
      </c>
      <c r="D42" s="14">
        <v>10.026300000000001</v>
      </c>
    </row>
    <row r="44" spans="1:4" x14ac:dyDescent="0.2">
      <c r="A44" s="1" t="s">
        <v>40</v>
      </c>
    </row>
    <row r="45" spans="1:4" x14ac:dyDescent="0.2">
      <c r="A45" s="3" t="s">
        <v>661</v>
      </c>
      <c r="D45" s="14">
        <v>10.4008</v>
      </c>
    </row>
    <row r="46" spans="1:4" x14ac:dyDescent="0.2">
      <c r="A46" s="3" t="s">
        <v>662</v>
      </c>
      <c r="D46" s="14">
        <v>10.4008</v>
      </c>
    </row>
    <row r="47" spans="1:4" x14ac:dyDescent="0.2">
      <c r="A47" s="3" t="s">
        <v>673</v>
      </c>
      <c r="D47" s="14">
        <v>10.121700000000001</v>
      </c>
    </row>
    <row r="48" spans="1:4" x14ac:dyDescent="0.2">
      <c r="A48" s="3" t="s">
        <v>663</v>
      </c>
      <c r="D48" s="14">
        <v>10.4495</v>
      </c>
    </row>
    <row r="49" spans="1:5" x14ac:dyDescent="0.2">
      <c r="A49" s="3" t="s">
        <v>677</v>
      </c>
      <c r="D49" s="14">
        <v>10.1601</v>
      </c>
    </row>
    <row r="51" spans="1:5" x14ac:dyDescent="0.2">
      <c r="A51" s="1" t="s">
        <v>41</v>
      </c>
      <c r="D51" s="15" t="s">
        <v>383</v>
      </c>
    </row>
    <row r="52" spans="1:5" x14ac:dyDescent="0.2">
      <c r="A52" s="34" t="s">
        <v>665</v>
      </c>
      <c r="B52" s="35"/>
      <c r="C52" s="110" t="s">
        <v>666</v>
      </c>
      <c r="D52" s="111"/>
    </row>
    <row r="53" spans="1:5" x14ac:dyDescent="0.2">
      <c r="A53" s="112"/>
      <c r="B53" s="113"/>
      <c r="C53" s="19" t="s">
        <v>667</v>
      </c>
      <c r="D53" s="19" t="s">
        <v>668</v>
      </c>
    </row>
    <row r="54" spans="1:5" x14ac:dyDescent="0.2">
      <c r="A54" s="20" t="s">
        <v>673</v>
      </c>
      <c r="B54" s="21"/>
      <c r="C54" s="83">
        <v>0.19808874250000003</v>
      </c>
      <c r="D54" s="83">
        <v>0.18343116280000002</v>
      </c>
    </row>
    <row r="55" spans="1:5" x14ac:dyDescent="0.2">
      <c r="A55" s="20" t="s">
        <v>677</v>
      </c>
      <c r="B55" s="21"/>
      <c r="C55" s="83">
        <v>0.2052919695</v>
      </c>
      <c r="D55" s="83">
        <v>0.1901013869</v>
      </c>
    </row>
    <row r="57" spans="1:5" x14ac:dyDescent="0.2">
      <c r="A57" s="1" t="s">
        <v>43</v>
      </c>
      <c r="D57" s="23">
        <v>2.1660341417909263</v>
      </c>
      <c r="E57" s="40" t="s">
        <v>671</v>
      </c>
    </row>
  </sheetData>
  <mergeCells count="3">
    <mergeCell ref="A1:F1"/>
    <mergeCell ref="C52:D52"/>
    <mergeCell ref="A53:B5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8F92-C012-423E-9BE2-C8096BBB5652}">
  <dimension ref="A1:K6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1334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1314</v>
      </c>
      <c r="B8" s="9" t="s">
        <v>1315</v>
      </c>
      <c r="C8" s="9" t="s">
        <v>9</v>
      </c>
      <c r="D8" s="9">
        <v>100</v>
      </c>
      <c r="E8" s="60">
        <v>1053.854</v>
      </c>
      <c r="F8" s="10">
        <v>9.8425309920640096</v>
      </c>
    </row>
    <row r="9" spans="1:6" x14ac:dyDescent="0.2">
      <c r="A9" s="9" t="s">
        <v>162</v>
      </c>
      <c r="B9" s="9" t="s">
        <v>849</v>
      </c>
      <c r="C9" s="9" t="s">
        <v>9</v>
      </c>
      <c r="D9" s="9">
        <v>101</v>
      </c>
      <c r="E9" s="60">
        <v>1001.88465</v>
      </c>
      <c r="F9" s="10">
        <v>9.3571602120390498</v>
      </c>
    </row>
    <row r="10" spans="1:6" x14ac:dyDescent="0.2">
      <c r="A10" s="9" t="s">
        <v>1304</v>
      </c>
      <c r="B10" s="9" t="s">
        <v>1305</v>
      </c>
      <c r="C10" s="9" t="s">
        <v>22</v>
      </c>
      <c r="D10" s="9">
        <v>101</v>
      </c>
      <c r="E10" s="60">
        <v>998.68799999999999</v>
      </c>
      <c r="F10" s="10">
        <v>9.3273049126372598</v>
      </c>
    </row>
    <row r="11" spans="1:6" x14ac:dyDescent="0.2">
      <c r="A11" s="9" t="s">
        <v>1325</v>
      </c>
      <c r="B11" s="9" t="s">
        <v>1326</v>
      </c>
      <c r="C11" s="9" t="s">
        <v>9</v>
      </c>
      <c r="D11" s="9">
        <v>95</v>
      </c>
      <c r="E11" s="60">
        <v>935.77184999999997</v>
      </c>
      <c r="F11" s="10">
        <v>8.7396958545738492</v>
      </c>
    </row>
    <row r="12" spans="1:6" x14ac:dyDescent="0.2">
      <c r="A12" s="9" t="s">
        <v>1316</v>
      </c>
      <c r="B12" s="9" t="s">
        <v>1317</v>
      </c>
      <c r="C12" s="9" t="s">
        <v>9</v>
      </c>
      <c r="D12" s="9">
        <v>84</v>
      </c>
      <c r="E12" s="60">
        <v>879.46655999999996</v>
      </c>
      <c r="F12" s="10">
        <v>8.2138293096424402</v>
      </c>
    </row>
    <row r="13" spans="1:6" x14ac:dyDescent="0.2">
      <c r="A13" s="9" t="s">
        <v>1267</v>
      </c>
      <c r="B13" s="9" t="s">
        <v>1268</v>
      </c>
      <c r="C13" s="9" t="s">
        <v>9</v>
      </c>
      <c r="D13" s="9">
        <v>77</v>
      </c>
      <c r="E13" s="60">
        <v>811.73707999999999</v>
      </c>
      <c r="F13" s="10">
        <v>7.5812658748816704</v>
      </c>
    </row>
    <row r="14" spans="1:6" x14ac:dyDescent="0.2">
      <c r="A14" s="9" t="s">
        <v>1335</v>
      </c>
      <c r="B14" s="9" t="s">
        <v>1336</v>
      </c>
      <c r="C14" s="9" t="s">
        <v>9</v>
      </c>
      <c r="D14" s="9">
        <v>75</v>
      </c>
      <c r="E14" s="60">
        <v>736.86</v>
      </c>
      <c r="F14" s="10">
        <v>6.8819470124061697</v>
      </c>
    </row>
    <row r="15" spans="1:6" x14ac:dyDescent="0.2">
      <c r="A15" s="9" t="s">
        <v>1251</v>
      </c>
      <c r="B15" s="9" t="s">
        <v>1252</v>
      </c>
      <c r="C15" s="9" t="s">
        <v>22</v>
      </c>
      <c r="D15" s="9">
        <v>70</v>
      </c>
      <c r="E15" s="60">
        <v>728.06510000000003</v>
      </c>
      <c r="F15" s="10">
        <v>6.7998065301172499</v>
      </c>
    </row>
    <row r="16" spans="1:6" x14ac:dyDescent="0.2">
      <c r="A16" s="9" t="s">
        <v>1337</v>
      </c>
      <c r="B16" s="9" t="s">
        <v>1338</v>
      </c>
      <c r="C16" s="9" t="s">
        <v>22</v>
      </c>
      <c r="D16" s="9">
        <v>56</v>
      </c>
      <c r="E16" s="60">
        <v>553.62832000000003</v>
      </c>
      <c r="F16" s="10">
        <v>5.17064403388357</v>
      </c>
    </row>
    <row r="17" spans="1:11" x14ac:dyDescent="0.2">
      <c r="A17" s="9" t="s">
        <v>425</v>
      </c>
      <c r="B17" s="9" t="s">
        <v>851</v>
      </c>
      <c r="C17" s="9" t="s">
        <v>9</v>
      </c>
      <c r="D17" s="9">
        <v>45</v>
      </c>
      <c r="E17" s="60">
        <v>440.37540000000001</v>
      </c>
      <c r="F17" s="10">
        <v>4.1129117720695501</v>
      </c>
    </row>
    <row r="18" spans="1:11" x14ac:dyDescent="0.2">
      <c r="A18" s="9" t="s">
        <v>1321</v>
      </c>
      <c r="B18" s="9" t="s">
        <v>1322</v>
      </c>
      <c r="C18" s="9" t="s">
        <v>9</v>
      </c>
      <c r="D18" s="9">
        <v>27</v>
      </c>
      <c r="E18" s="60">
        <v>265.24286999999998</v>
      </c>
      <c r="F18" s="10">
        <v>2.4772512780698301</v>
      </c>
    </row>
    <row r="19" spans="1:11" x14ac:dyDescent="0.2">
      <c r="A19" s="9" t="s">
        <v>558</v>
      </c>
      <c r="B19" s="9" t="s">
        <v>845</v>
      </c>
      <c r="C19" s="9" t="s">
        <v>18</v>
      </c>
      <c r="D19" s="9">
        <v>8</v>
      </c>
      <c r="E19" s="60">
        <v>83.268159999999995</v>
      </c>
      <c r="F19" s="10">
        <v>0.77768784428596804</v>
      </c>
    </row>
    <row r="20" spans="1:11" x14ac:dyDescent="0.2">
      <c r="A20" s="9" t="s">
        <v>1339</v>
      </c>
      <c r="B20" s="9" t="s">
        <v>1340</v>
      </c>
      <c r="C20" s="9" t="s">
        <v>9</v>
      </c>
      <c r="D20" s="9">
        <v>8</v>
      </c>
      <c r="E20" s="60">
        <v>78.587199999999996</v>
      </c>
      <c r="F20" s="10">
        <v>0.73396974493576195</v>
      </c>
    </row>
    <row r="21" spans="1:11" x14ac:dyDescent="0.2">
      <c r="A21" s="9" t="s">
        <v>1341</v>
      </c>
      <c r="B21" s="9" t="s">
        <v>1342</v>
      </c>
      <c r="C21" s="9" t="s">
        <v>9</v>
      </c>
      <c r="D21" s="9">
        <v>3</v>
      </c>
      <c r="E21" s="60">
        <v>38.006925000000003</v>
      </c>
      <c r="F21" s="10">
        <v>0.35496789614648</v>
      </c>
    </row>
    <row r="22" spans="1:11" x14ac:dyDescent="0.2">
      <c r="A22" s="9" t="s">
        <v>1308</v>
      </c>
      <c r="B22" s="9" t="s">
        <v>1309</v>
      </c>
      <c r="C22" s="9" t="s">
        <v>22</v>
      </c>
      <c r="D22" s="9">
        <v>1</v>
      </c>
      <c r="E22" s="60">
        <v>9.8963599999999996</v>
      </c>
      <c r="F22" s="10">
        <v>9.2427632298802895E-2</v>
      </c>
    </row>
    <row r="23" spans="1:11" x14ac:dyDescent="0.2">
      <c r="A23" s="8" t="s">
        <v>34</v>
      </c>
      <c r="B23" s="9"/>
      <c r="C23" s="9"/>
      <c r="D23" s="9"/>
      <c r="E23" s="61">
        <f>SUM(E8:E22)</f>
        <v>8615.3324749999992</v>
      </c>
      <c r="F23" s="11">
        <f>SUM(F8:F22)</f>
        <v>80.463400900051681</v>
      </c>
    </row>
    <row r="24" spans="1:11" x14ac:dyDescent="0.2">
      <c r="A24" s="9"/>
      <c r="B24" s="9"/>
      <c r="C24" s="9"/>
      <c r="D24" s="9"/>
      <c r="E24" s="60"/>
      <c r="F24" s="10"/>
    </row>
    <row r="25" spans="1:11" x14ac:dyDescent="0.2">
      <c r="A25" s="8" t="s">
        <v>83</v>
      </c>
      <c r="B25" s="9"/>
      <c r="C25" s="9"/>
      <c r="D25" s="9"/>
      <c r="E25" s="60"/>
      <c r="F25" s="10"/>
    </row>
    <row r="26" spans="1:11" x14ac:dyDescent="0.2">
      <c r="A26" s="9" t="s">
        <v>1318</v>
      </c>
      <c r="B26" s="9" t="s">
        <v>1319</v>
      </c>
      <c r="C26" s="9" t="s">
        <v>427</v>
      </c>
      <c r="D26" s="9">
        <v>100</v>
      </c>
      <c r="E26" s="60">
        <v>993.45799999999997</v>
      </c>
      <c r="F26" s="10">
        <v>9.2784590221358307</v>
      </c>
    </row>
    <row r="27" spans="1:11" x14ac:dyDescent="0.2">
      <c r="A27" s="9" t="s">
        <v>1343</v>
      </c>
      <c r="B27" s="9" t="s">
        <v>1344</v>
      </c>
      <c r="C27" s="9" t="s">
        <v>9</v>
      </c>
      <c r="D27" s="9">
        <v>72</v>
      </c>
      <c r="E27" s="60">
        <v>708.78671999999995</v>
      </c>
      <c r="F27" s="10">
        <v>6.6197549739939303</v>
      </c>
    </row>
    <row r="28" spans="1:11" x14ac:dyDescent="0.2">
      <c r="A28" s="8" t="s">
        <v>34</v>
      </c>
      <c r="B28" s="9"/>
      <c r="C28" s="9"/>
      <c r="D28" s="9"/>
      <c r="E28" s="61">
        <f>SUM(E26:E27)</f>
        <v>1702.2447199999999</v>
      </c>
      <c r="F28" s="11">
        <f>SUM(F26:F27)</f>
        <v>15.898213996129762</v>
      </c>
    </row>
    <row r="29" spans="1:11" x14ac:dyDescent="0.2">
      <c r="A29" s="9"/>
      <c r="B29" s="9"/>
      <c r="C29" s="9"/>
      <c r="D29" s="9"/>
      <c r="E29" s="60"/>
      <c r="F29" s="10"/>
    </row>
    <row r="30" spans="1:11" x14ac:dyDescent="0.2">
      <c r="A30" s="8" t="s">
        <v>34</v>
      </c>
      <c r="B30" s="9"/>
      <c r="C30" s="9"/>
      <c r="D30" s="9"/>
      <c r="E30" s="61">
        <f>E23+E28</f>
        <v>10317.577195</v>
      </c>
      <c r="F30" s="11">
        <f>F23+F28</f>
        <v>96.361614896181436</v>
      </c>
      <c r="H30" s="50"/>
      <c r="I30" s="50"/>
      <c r="J30" s="23"/>
      <c r="K30" s="23"/>
    </row>
    <row r="31" spans="1:11" x14ac:dyDescent="0.2">
      <c r="A31" s="9"/>
      <c r="B31" s="9"/>
      <c r="C31" s="9"/>
      <c r="D31" s="9"/>
      <c r="E31" s="60"/>
      <c r="F31" s="10"/>
      <c r="H31" s="23"/>
      <c r="I31" s="23"/>
      <c r="J31" s="23"/>
      <c r="K31" s="23"/>
    </row>
    <row r="32" spans="1:11" x14ac:dyDescent="0.2">
      <c r="A32" s="8" t="s">
        <v>35</v>
      </c>
      <c r="B32" s="9"/>
      <c r="C32" s="9"/>
      <c r="D32" s="9"/>
      <c r="E32" s="61">
        <v>389.5643397</v>
      </c>
      <c r="F32" s="11">
        <v>3.64</v>
      </c>
      <c r="H32" s="23"/>
      <c r="I32" s="79"/>
      <c r="J32" s="23"/>
      <c r="K32" s="23"/>
    </row>
    <row r="33" spans="1:11" x14ac:dyDescent="0.2">
      <c r="A33" s="9"/>
      <c r="B33" s="9"/>
      <c r="C33" s="9"/>
      <c r="D33" s="9"/>
      <c r="E33" s="60"/>
      <c r="F33" s="10"/>
      <c r="H33" s="23"/>
      <c r="I33" s="23"/>
      <c r="J33" s="23"/>
      <c r="K33" s="23"/>
    </row>
    <row r="34" spans="1:11" x14ac:dyDescent="0.2">
      <c r="A34" s="12" t="s">
        <v>36</v>
      </c>
      <c r="B34" s="6"/>
      <c r="C34" s="6"/>
      <c r="D34" s="6"/>
      <c r="E34" s="66">
        <f>E30+E32</f>
        <v>10707.1415347</v>
      </c>
      <c r="F34" s="13">
        <f>F30+F32</f>
        <v>100.00161489618144</v>
      </c>
      <c r="H34" s="77"/>
      <c r="I34" s="77"/>
      <c r="J34" s="23"/>
      <c r="K34" s="23"/>
    </row>
    <row r="35" spans="1:11" x14ac:dyDescent="0.2">
      <c r="A35" s="1" t="s">
        <v>245</v>
      </c>
    </row>
    <row r="36" spans="1:11" x14ac:dyDescent="0.2">
      <c r="A36" s="1"/>
    </row>
    <row r="37" spans="1:11" x14ac:dyDescent="0.2">
      <c r="A37" s="1"/>
    </row>
    <row r="38" spans="1:11" x14ac:dyDescent="0.2">
      <c r="A38" s="1" t="s">
        <v>37</v>
      </c>
    </row>
    <row r="39" spans="1:11" x14ac:dyDescent="0.2">
      <c r="A39" s="1" t="s">
        <v>38</v>
      </c>
    </row>
    <row r="40" spans="1:11" x14ac:dyDescent="0.2">
      <c r="A40" s="1" t="s">
        <v>39</v>
      </c>
    </row>
    <row r="41" spans="1:11" x14ac:dyDescent="0.2">
      <c r="A41" s="3" t="s">
        <v>661</v>
      </c>
      <c r="D41" s="14">
        <v>10.0267</v>
      </c>
    </row>
    <row r="42" spans="1:11" x14ac:dyDescent="0.2">
      <c r="A42" s="3" t="s">
        <v>662</v>
      </c>
      <c r="D42" s="14">
        <v>10.0267</v>
      </c>
    </row>
    <row r="43" spans="1:11" x14ac:dyDescent="0.2">
      <c r="A43" s="3" t="s">
        <v>673</v>
      </c>
      <c r="D43" s="14">
        <v>10.0267</v>
      </c>
    </row>
    <row r="44" spans="1:11" x14ac:dyDescent="0.2">
      <c r="A44" s="3" t="s">
        <v>663</v>
      </c>
      <c r="D44" s="14">
        <v>10.0443</v>
      </c>
    </row>
    <row r="45" spans="1:11" x14ac:dyDescent="0.2">
      <c r="A45" s="3" t="s">
        <v>664</v>
      </c>
      <c r="D45" s="14">
        <v>10.0443</v>
      </c>
    </row>
    <row r="46" spans="1:11" x14ac:dyDescent="0.2">
      <c r="A46" s="3" t="s">
        <v>677</v>
      </c>
      <c r="D46" s="14">
        <v>10.0443</v>
      </c>
    </row>
    <row r="48" spans="1:11" x14ac:dyDescent="0.2">
      <c r="A48" s="1" t="s">
        <v>40</v>
      </c>
    </row>
    <row r="49" spans="1:5" x14ac:dyDescent="0.2">
      <c r="A49" s="3" t="s">
        <v>661</v>
      </c>
      <c r="D49" s="14">
        <v>10.423500000000001</v>
      </c>
    </row>
    <row r="50" spans="1:5" x14ac:dyDescent="0.2">
      <c r="A50" s="3" t="s">
        <v>662</v>
      </c>
      <c r="D50" s="14">
        <v>10.423500000000001</v>
      </c>
    </row>
    <row r="51" spans="1:5" x14ac:dyDescent="0.2">
      <c r="A51" s="3" t="s">
        <v>673</v>
      </c>
      <c r="D51" s="14">
        <v>10.1343</v>
      </c>
    </row>
    <row r="52" spans="1:5" x14ac:dyDescent="0.2">
      <c r="A52" s="3" t="s">
        <v>663</v>
      </c>
      <c r="D52" s="14">
        <v>10.473599999999999</v>
      </c>
    </row>
    <row r="53" spans="1:5" x14ac:dyDescent="0.2">
      <c r="A53" s="3" t="s">
        <v>664</v>
      </c>
      <c r="D53" s="14">
        <v>10.473599999999999</v>
      </c>
    </row>
    <row r="54" spans="1:5" x14ac:dyDescent="0.2">
      <c r="A54" s="3" t="s">
        <v>677</v>
      </c>
      <c r="D54" s="14">
        <v>10.153700000000001</v>
      </c>
    </row>
    <row r="56" spans="1:5" x14ac:dyDescent="0.2">
      <c r="A56" s="1" t="s">
        <v>41</v>
      </c>
      <c r="D56" s="88" t="s">
        <v>383</v>
      </c>
    </row>
    <row r="57" spans="1:5" x14ac:dyDescent="0.2">
      <c r="A57" s="34" t="s">
        <v>665</v>
      </c>
      <c r="B57" s="35"/>
      <c r="C57" s="110" t="s">
        <v>666</v>
      </c>
      <c r="D57" s="111"/>
    </row>
    <row r="58" spans="1:5" x14ac:dyDescent="0.2">
      <c r="A58" s="112"/>
      <c r="B58" s="113"/>
      <c r="C58" s="19" t="s">
        <v>667</v>
      </c>
      <c r="D58" s="19" t="s">
        <v>668</v>
      </c>
    </row>
    <row r="59" spans="1:5" x14ac:dyDescent="0.2">
      <c r="A59" s="20" t="s">
        <v>673</v>
      </c>
      <c r="B59" s="21"/>
      <c r="C59" s="83">
        <v>0.2052919695</v>
      </c>
      <c r="D59" s="83">
        <v>0.1901013869</v>
      </c>
    </row>
    <row r="60" spans="1:5" x14ac:dyDescent="0.2">
      <c r="A60" s="20" t="s">
        <v>677</v>
      </c>
      <c r="B60" s="21"/>
      <c r="C60" s="83">
        <v>0.22690165050000002</v>
      </c>
      <c r="D60" s="83">
        <v>0.21011205920000003</v>
      </c>
    </row>
    <row r="62" spans="1:5" x14ac:dyDescent="0.2">
      <c r="A62" s="1" t="s">
        <v>43</v>
      </c>
      <c r="D62" s="23">
        <v>2.1405858880271023</v>
      </c>
      <c r="E62" s="40" t="s">
        <v>671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00C2-F3C3-467B-B91A-A4EFDBB33959}">
  <dimension ref="A1:I19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1.5703125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7" width="9.140625" style="3"/>
    <col min="8" max="8" width="10" style="3" bestFit="1" customWidth="1"/>
    <col min="9" max="16384" width="9.140625" style="3"/>
  </cols>
  <sheetData>
    <row r="1" spans="1:6" ht="15" customHeight="1" x14ac:dyDescent="0.2">
      <c r="A1" s="109" t="s">
        <v>587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46</v>
      </c>
      <c r="B8" s="9" t="s">
        <v>774</v>
      </c>
      <c r="C8" s="9" t="s">
        <v>47</v>
      </c>
      <c r="D8" s="70">
        <v>7200</v>
      </c>
      <c r="E8" s="60">
        <v>71692.775999999998</v>
      </c>
      <c r="F8" s="10">
        <f>5.99425167451177+0.01</f>
        <v>6.00425167451177</v>
      </c>
    </row>
    <row r="9" spans="1:6" x14ac:dyDescent="0.2">
      <c r="A9" s="9" t="s">
        <v>97</v>
      </c>
      <c r="B9" s="9" t="s">
        <v>766</v>
      </c>
      <c r="C9" s="9" t="s">
        <v>31</v>
      </c>
      <c r="D9" s="70">
        <v>5230</v>
      </c>
      <c r="E9" s="60">
        <v>51752.471299999997</v>
      </c>
      <c r="F9" s="10">
        <v>4.32703760487873</v>
      </c>
    </row>
    <row r="10" spans="1:6" x14ac:dyDescent="0.2">
      <c r="A10" s="9" t="s">
        <v>105</v>
      </c>
      <c r="B10" s="9" t="s">
        <v>984</v>
      </c>
      <c r="C10" s="9" t="s">
        <v>31</v>
      </c>
      <c r="D10" s="70">
        <v>3523</v>
      </c>
      <c r="E10" s="60">
        <v>33335.788589999996</v>
      </c>
      <c r="F10" s="10">
        <v>2.78721396667326</v>
      </c>
    </row>
    <row r="11" spans="1:6" x14ac:dyDescent="0.2">
      <c r="A11" s="9" t="s">
        <v>137</v>
      </c>
      <c r="B11" s="9" t="s">
        <v>909</v>
      </c>
      <c r="C11" s="9" t="s">
        <v>101</v>
      </c>
      <c r="D11" s="70">
        <v>3100</v>
      </c>
      <c r="E11" s="60">
        <v>30033.264999999999</v>
      </c>
      <c r="F11" s="10">
        <v>2.5110891091357099</v>
      </c>
    </row>
    <row r="12" spans="1:6" x14ac:dyDescent="0.2">
      <c r="A12" s="9" t="s">
        <v>98</v>
      </c>
      <c r="B12" s="9" t="s">
        <v>765</v>
      </c>
      <c r="C12" s="9" t="s">
        <v>99</v>
      </c>
      <c r="D12" s="70">
        <v>2800</v>
      </c>
      <c r="E12" s="60">
        <v>28027.328000000001</v>
      </c>
      <c r="F12" s="10">
        <v>2.34337219409792</v>
      </c>
    </row>
    <row r="13" spans="1:6" x14ac:dyDescent="0.2">
      <c r="A13" s="9" t="s">
        <v>104</v>
      </c>
      <c r="B13" s="9" t="s">
        <v>985</v>
      </c>
      <c r="C13" s="9" t="s">
        <v>99</v>
      </c>
      <c r="D13" s="70">
        <v>2770</v>
      </c>
      <c r="E13" s="60">
        <v>27676.538100000002</v>
      </c>
      <c r="F13" s="10">
        <v>2.3140425591919298</v>
      </c>
    </row>
    <row r="14" spans="1:6" x14ac:dyDescent="0.2">
      <c r="A14" s="9" t="s">
        <v>100</v>
      </c>
      <c r="B14" s="9" t="s">
        <v>986</v>
      </c>
      <c r="C14" s="9" t="s">
        <v>101</v>
      </c>
      <c r="D14" s="70">
        <v>2700</v>
      </c>
      <c r="E14" s="60">
        <v>27034.128000000001</v>
      </c>
      <c r="F14" s="10">
        <v>2.26033048340833</v>
      </c>
    </row>
    <row r="15" spans="1:6" x14ac:dyDescent="0.2">
      <c r="A15" s="9" t="s">
        <v>109</v>
      </c>
      <c r="B15" s="9" t="s">
        <v>987</v>
      </c>
      <c r="C15" s="9" t="s">
        <v>101</v>
      </c>
      <c r="D15" s="70">
        <v>2500</v>
      </c>
      <c r="E15" s="60">
        <v>25031.599999999999</v>
      </c>
      <c r="F15" s="10">
        <v>2.0928985957484598</v>
      </c>
    </row>
    <row r="16" spans="1:6" x14ac:dyDescent="0.2">
      <c r="A16" s="9" t="s">
        <v>540</v>
      </c>
      <c r="B16" s="9" t="s">
        <v>988</v>
      </c>
      <c r="C16" s="9" t="s">
        <v>103</v>
      </c>
      <c r="D16" s="70">
        <v>11500</v>
      </c>
      <c r="E16" s="60">
        <v>23200.352999999999</v>
      </c>
      <c r="F16" s="10">
        <v>1.9397875571105501</v>
      </c>
    </row>
    <row r="17" spans="1:6" x14ac:dyDescent="0.2">
      <c r="A17" s="9" t="s">
        <v>541</v>
      </c>
      <c r="B17" s="9" t="s">
        <v>989</v>
      </c>
      <c r="C17" s="9" t="s">
        <v>103</v>
      </c>
      <c r="D17" s="70">
        <v>11155</v>
      </c>
      <c r="E17" s="60">
        <v>22488.79234</v>
      </c>
      <c r="F17" s="10">
        <v>1.88029378499435</v>
      </c>
    </row>
    <row r="18" spans="1:6" x14ac:dyDescent="0.2">
      <c r="A18" s="9" t="s">
        <v>542</v>
      </c>
      <c r="B18" s="9" t="s">
        <v>784</v>
      </c>
      <c r="C18" s="9" t="s">
        <v>207</v>
      </c>
      <c r="D18" s="70">
        <v>178</v>
      </c>
      <c r="E18" s="60">
        <v>20663.681799999998</v>
      </c>
      <c r="F18" s="10">
        <v>1.72769581737536</v>
      </c>
    </row>
    <row r="19" spans="1:6" x14ac:dyDescent="0.2">
      <c r="A19" s="9" t="s">
        <v>67</v>
      </c>
      <c r="B19" s="9" t="s">
        <v>771</v>
      </c>
      <c r="C19" s="9" t="s">
        <v>65</v>
      </c>
      <c r="D19" s="70">
        <v>2150</v>
      </c>
      <c r="E19" s="60">
        <v>20523.405500000001</v>
      </c>
      <c r="F19" s="10">
        <v>1.71596727939589</v>
      </c>
    </row>
    <row r="20" spans="1:6" x14ac:dyDescent="0.2">
      <c r="A20" s="9" t="s">
        <v>28</v>
      </c>
      <c r="B20" s="9" t="s">
        <v>990</v>
      </c>
      <c r="C20" s="9" t="s">
        <v>29</v>
      </c>
      <c r="D20" s="70">
        <v>1615</v>
      </c>
      <c r="E20" s="60">
        <v>15582.8766</v>
      </c>
      <c r="F20" s="10">
        <v>1.3028883712532</v>
      </c>
    </row>
    <row r="21" spans="1:6" x14ac:dyDescent="0.2">
      <c r="A21" s="9" t="s">
        <v>132</v>
      </c>
      <c r="B21" s="9" t="s">
        <v>991</v>
      </c>
      <c r="C21" s="9" t="s">
        <v>101</v>
      </c>
      <c r="D21" s="70">
        <v>1330</v>
      </c>
      <c r="E21" s="60">
        <v>13736.2001</v>
      </c>
      <c r="F21" s="10">
        <v>1.1484872681015099</v>
      </c>
    </row>
    <row r="22" spans="1:6" x14ac:dyDescent="0.2">
      <c r="A22" s="9" t="s">
        <v>139</v>
      </c>
      <c r="B22" s="9" t="s">
        <v>785</v>
      </c>
      <c r="C22" s="9" t="s">
        <v>103</v>
      </c>
      <c r="D22" s="70">
        <v>1349</v>
      </c>
      <c r="E22" s="60">
        <v>13535.75808</v>
      </c>
      <c r="F22" s="10">
        <v>1.1317282586020401</v>
      </c>
    </row>
    <row r="23" spans="1:6" x14ac:dyDescent="0.2">
      <c r="A23" s="9" t="s">
        <v>15</v>
      </c>
      <c r="B23" s="9" t="s">
        <v>992</v>
      </c>
      <c r="C23" s="9" t="s">
        <v>16</v>
      </c>
      <c r="D23" s="70">
        <v>1250</v>
      </c>
      <c r="E23" s="60">
        <v>12571.112499999999</v>
      </c>
      <c r="F23" s="10">
        <v>1.0510739904059601</v>
      </c>
    </row>
    <row r="24" spans="1:6" x14ac:dyDescent="0.2">
      <c r="A24" s="9" t="s">
        <v>543</v>
      </c>
      <c r="B24" s="9" t="s">
        <v>993</v>
      </c>
      <c r="C24" s="9" t="s">
        <v>126</v>
      </c>
      <c r="D24" s="70">
        <v>12500</v>
      </c>
      <c r="E24" s="60">
        <v>12419.65</v>
      </c>
      <c r="F24" s="10">
        <v>1.0384101713309299</v>
      </c>
    </row>
    <row r="25" spans="1:6" x14ac:dyDescent="0.2">
      <c r="A25" s="9" t="s">
        <v>418</v>
      </c>
      <c r="B25" s="9" t="s">
        <v>896</v>
      </c>
      <c r="C25" s="9" t="s">
        <v>112</v>
      </c>
      <c r="D25" s="70">
        <v>1100</v>
      </c>
      <c r="E25" s="60">
        <v>10865.558000000001</v>
      </c>
      <c r="F25" s="10">
        <v>0.90847213443101604</v>
      </c>
    </row>
    <row r="26" spans="1:6" x14ac:dyDescent="0.2">
      <c r="A26" s="9" t="s">
        <v>128</v>
      </c>
      <c r="B26" s="9" t="s">
        <v>994</v>
      </c>
      <c r="C26" s="9" t="s">
        <v>101</v>
      </c>
      <c r="D26" s="70">
        <v>1000</v>
      </c>
      <c r="E26" s="60">
        <v>9704.2800000000007</v>
      </c>
      <c r="F26" s="10">
        <v>0.81137737838371704</v>
      </c>
    </row>
    <row r="27" spans="1:6" x14ac:dyDescent="0.2">
      <c r="A27" s="9" t="s">
        <v>64</v>
      </c>
      <c r="B27" s="9" t="s">
        <v>995</v>
      </c>
      <c r="C27" s="9" t="s">
        <v>65</v>
      </c>
      <c r="D27" s="70">
        <v>922</v>
      </c>
      <c r="E27" s="60">
        <v>9273.7065000000002</v>
      </c>
      <c r="F27" s="10">
        <v>0.77537701590123498</v>
      </c>
    </row>
    <row r="28" spans="1:6" x14ac:dyDescent="0.2">
      <c r="A28" s="9" t="s">
        <v>124</v>
      </c>
      <c r="B28" s="9" t="s">
        <v>777</v>
      </c>
      <c r="C28" s="9" t="s">
        <v>103</v>
      </c>
      <c r="D28" s="70">
        <v>879</v>
      </c>
      <c r="E28" s="60">
        <v>8819.3146500000003</v>
      </c>
      <c r="F28" s="10">
        <v>0.73738519497150801</v>
      </c>
    </row>
    <row r="29" spans="1:6" x14ac:dyDescent="0.2">
      <c r="A29" s="9" t="s">
        <v>544</v>
      </c>
      <c r="B29" s="9" t="s">
        <v>781</v>
      </c>
      <c r="C29" s="9" t="s">
        <v>126</v>
      </c>
      <c r="D29" s="70">
        <v>8500</v>
      </c>
      <c r="E29" s="60">
        <v>8446.1270000000004</v>
      </c>
      <c r="F29" s="10">
        <v>0.70618287835428595</v>
      </c>
    </row>
    <row r="30" spans="1:6" x14ac:dyDescent="0.2">
      <c r="A30" s="9" t="s">
        <v>149</v>
      </c>
      <c r="B30" s="9" t="s">
        <v>996</v>
      </c>
      <c r="C30" s="9" t="s">
        <v>103</v>
      </c>
      <c r="D30" s="70">
        <v>822</v>
      </c>
      <c r="E30" s="60">
        <v>8232.1573800000006</v>
      </c>
      <c r="F30" s="10">
        <v>0.68829282269540504</v>
      </c>
    </row>
    <row r="31" spans="1:6" x14ac:dyDescent="0.2">
      <c r="A31" s="9" t="s">
        <v>150</v>
      </c>
      <c r="B31" s="9" t="s">
        <v>997</v>
      </c>
      <c r="C31" s="9" t="s">
        <v>103</v>
      </c>
      <c r="D31" s="70">
        <v>822</v>
      </c>
      <c r="E31" s="60">
        <v>8230.7517599999992</v>
      </c>
      <c r="F31" s="10">
        <v>0.68817529844109604</v>
      </c>
    </row>
    <row r="32" spans="1:6" x14ac:dyDescent="0.2">
      <c r="A32" s="9" t="s">
        <v>143</v>
      </c>
      <c r="B32" s="9" t="s">
        <v>998</v>
      </c>
      <c r="C32" s="9" t="s">
        <v>103</v>
      </c>
      <c r="D32" s="70">
        <v>754</v>
      </c>
      <c r="E32" s="60">
        <v>7553.0819000000001</v>
      </c>
      <c r="F32" s="10">
        <v>0.63151514494011995</v>
      </c>
    </row>
    <row r="33" spans="1:6" x14ac:dyDescent="0.2">
      <c r="A33" s="9" t="s">
        <v>545</v>
      </c>
      <c r="B33" s="9" t="s">
        <v>999</v>
      </c>
      <c r="C33" s="9" t="s">
        <v>90</v>
      </c>
      <c r="D33" s="70">
        <v>690</v>
      </c>
      <c r="E33" s="60">
        <v>6810.6518999999998</v>
      </c>
      <c r="F33" s="10">
        <v>0.56944037926627</v>
      </c>
    </row>
    <row r="34" spans="1:6" x14ac:dyDescent="0.2">
      <c r="A34" s="9" t="s">
        <v>408</v>
      </c>
      <c r="B34" s="9" t="s">
        <v>872</v>
      </c>
      <c r="C34" s="9" t="s">
        <v>103</v>
      </c>
      <c r="D34" s="70">
        <v>650</v>
      </c>
      <c r="E34" s="60">
        <v>6514.0659999999998</v>
      </c>
      <c r="F34" s="10">
        <v>0.54464275491829395</v>
      </c>
    </row>
    <row r="35" spans="1:6" x14ac:dyDescent="0.2">
      <c r="A35" s="9" t="s">
        <v>141</v>
      </c>
      <c r="B35" s="9" t="s">
        <v>788</v>
      </c>
      <c r="C35" s="9" t="s">
        <v>142</v>
      </c>
      <c r="D35" s="70">
        <v>650</v>
      </c>
      <c r="E35" s="60">
        <v>6436.3779999999997</v>
      </c>
      <c r="F35" s="10">
        <v>0.53814724100362199</v>
      </c>
    </row>
    <row r="36" spans="1:6" x14ac:dyDescent="0.2">
      <c r="A36" s="9" t="s">
        <v>147</v>
      </c>
      <c r="B36" s="9" t="s">
        <v>780</v>
      </c>
      <c r="C36" s="9" t="s">
        <v>14</v>
      </c>
      <c r="D36" s="70">
        <v>629</v>
      </c>
      <c r="E36" s="60">
        <v>6045.4888300000002</v>
      </c>
      <c r="F36" s="10">
        <v>0.50546489568864905</v>
      </c>
    </row>
    <row r="37" spans="1:6" x14ac:dyDescent="0.2">
      <c r="A37" s="9" t="s">
        <v>148</v>
      </c>
      <c r="B37" s="9" t="s">
        <v>1000</v>
      </c>
      <c r="C37" s="9" t="s">
        <v>126</v>
      </c>
      <c r="D37" s="70">
        <v>6000</v>
      </c>
      <c r="E37" s="60">
        <v>5966.5860000000002</v>
      </c>
      <c r="F37" s="10">
        <v>0.49886780952126197</v>
      </c>
    </row>
    <row r="38" spans="1:6" x14ac:dyDescent="0.2">
      <c r="A38" s="9" t="s">
        <v>206</v>
      </c>
      <c r="B38" s="9" t="s">
        <v>770</v>
      </c>
      <c r="C38" s="9" t="s">
        <v>207</v>
      </c>
      <c r="D38" s="70">
        <v>50</v>
      </c>
      <c r="E38" s="60">
        <v>5842.81</v>
      </c>
      <c r="F38" s="10">
        <v>0.48851886592247601</v>
      </c>
    </row>
    <row r="39" spans="1:6" x14ac:dyDescent="0.2">
      <c r="A39" s="9" t="s">
        <v>209</v>
      </c>
      <c r="B39" s="9" t="s">
        <v>1001</v>
      </c>
      <c r="C39" s="9" t="s">
        <v>116</v>
      </c>
      <c r="D39" s="70">
        <v>500</v>
      </c>
      <c r="E39" s="60">
        <v>5109.6949999999997</v>
      </c>
      <c r="F39" s="10">
        <v>0.42722292982481802</v>
      </c>
    </row>
    <row r="40" spans="1:6" x14ac:dyDescent="0.2">
      <c r="A40" s="9" t="s">
        <v>110</v>
      </c>
      <c r="B40" s="9" t="s">
        <v>776</v>
      </c>
      <c r="C40" s="9" t="s">
        <v>65</v>
      </c>
      <c r="D40" s="70">
        <v>490</v>
      </c>
      <c r="E40" s="60">
        <v>5085.2347</v>
      </c>
      <c r="F40" s="10">
        <v>0.425177797770871</v>
      </c>
    </row>
    <row r="41" spans="1:6" x14ac:dyDescent="0.2">
      <c r="A41" s="9" t="s">
        <v>135</v>
      </c>
      <c r="B41" s="9" t="s">
        <v>1002</v>
      </c>
      <c r="C41" s="9" t="s">
        <v>112</v>
      </c>
      <c r="D41" s="70">
        <v>10</v>
      </c>
      <c r="E41" s="60">
        <v>5065.8950000000004</v>
      </c>
      <c r="F41" s="10">
        <v>0.42356080041663902</v>
      </c>
    </row>
    <row r="42" spans="1:6" x14ac:dyDescent="0.2">
      <c r="A42" s="9" t="s">
        <v>546</v>
      </c>
      <c r="B42" s="9" t="s">
        <v>1003</v>
      </c>
      <c r="C42" s="9" t="s">
        <v>146</v>
      </c>
      <c r="D42" s="70">
        <v>500</v>
      </c>
      <c r="E42" s="60">
        <v>5015.8500000000004</v>
      </c>
      <c r="F42" s="10">
        <v>0.41937652493188199</v>
      </c>
    </row>
    <row r="43" spans="1:6" x14ac:dyDescent="0.2">
      <c r="A43" s="9" t="s">
        <v>547</v>
      </c>
      <c r="B43" s="9" t="s">
        <v>1004</v>
      </c>
      <c r="C43" s="9" t="s">
        <v>146</v>
      </c>
      <c r="D43" s="70">
        <v>500</v>
      </c>
      <c r="E43" s="60">
        <v>4992.6899999999996</v>
      </c>
      <c r="F43" s="10">
        <v>0.417440111299612</v>
      </c>
    </row>
    <row r="44" spans="1:6" x14ac:dyDescent="0.2">
      <c r="A44" s="9" t="s">
        <v>214</v>
      </c>
      <c r="B44" s="9" t="s">
        <v>1005</v>
      </c>
      <c r="C44" s="9" t="s">
        <v>146</v>
      </c>
      <c r="D44" s="70">
        <v>500</v>
      </c>
      <c r="E44" s="60">
        <v>4988.9799999999996</v>
      </c>
      <c r="F44" s="10">
        <v>0.417129917233303</v>
      </c>
    </row>
    <row r="45" spans="1:6" x14ac:dyDescent="0.2">
      <c r="A45" s="9" t="s">
        <v>145</v>
      </c>
      <c r="B45" s="9" t="s">
        <v>1005</v>
      </c>
      <c r="C45" s="9" t="s">
        <v>146</v>
      </c>
      <c r="D45" s="70">
        <v>500</v>
      </c>
      <c r="E45" s="60">
        <v>4955.25</v>
      </c>
      <c r="F45" s="10">
        <v>0.41430974314796298</v>
      </c>
    </row>
    <row r="46" spans="1:6" x14ac:dyDescent="0.2">
      <c r="A46" s="9" t="s">
        <v>548</v>
      </c>
      <c r="B46" s="9" t="s">
        <v>782</v>
      </c>
      <c r="C46" s="9" t="s">
        <v>146</v>
      </c>
      <c r="D46" s="70">
        <v>500</v>
      </c>
      <c r="E46" s="60">
        <v>4938.1099999999997</v>
      </c>
      <c r="F46" s="10">
        <v>0.41287666328366601</v>
      </c>
    </row>
    <row r="47" spans="1:6" x14ac:dyDescent="0.2">
      <c r="A47" s="9" t="s">
        <v>216</v>
      </c>
      <c r="B47" s="9" t="s">
        <v>902</v>
      </c>
      <c r="C47" s="9" t="s">
        <v>112</v>
      </c>
      <c r="D47" s="70">
        <v>500</v>
      </c>
      <c r="E47" s="60">
        <v>4934.875</v>
      </c>
      <c r="F47" s="10">
        <v>0.41260618409107602</v>
      </c>
    </row>
    <row r="48" spans="1:6" x14ac:dyDescent="0.2">
      <c r="A48" s="9" t="s">
        <v>102</v>
      </c>
      <c r="B48" s="9" t="s">
        <v>1006</v>
      </c>
      <c r="C48" s="9" t="s">
        <v>103</v>
      </c>
      <c r="D48" s="70">
        <v>2250</v>
      </c>
      <c r="E48" s="60">
        <v>4543.6679999999997</v>
      </c>
      <c r="F48" s="10">
        <v>0.37989726492701997</v>
      </c>
    </row>
    <row r="49" spans="1:6" x14ac:dyDescent="0.2">
      <c r="A49" s="9" t="s">
        <v>48</v>
      </c>
      <c r="B49" s="9" t="s">
        <v>763</v>
      </c>
      <c r="C49" s="9" t="s">
        <v>49</v>
      </c>
      <c r="D49" s="70">
        <v>390</v>
      </c>
      <c r="E49" s="60">
        <v>3905.5574999999999</v>
      </c>
      <c r="F49" s="10">
        <v>0.32654467981930302</v>
      </c>
    </row>
    <row r="50" spans="1:6" x14ac:dyDescent="0.2">
      <c r="A50" s="9" t="s">
        <v>156</v>
      </c>
      <c r="B50" s="9" t="s">
        <v>1007</v>
      </c>
      <c r="C50" s="9" t="s">
        <v>16</v>
      </c>
      <c r="D50" s="70">
        <v>370</v>
      </c>
      <c r="E50" s="60">
        <v>3775.2247000000002</v>
      </c>
      <c r="F50" s="10">
        <v>0.31564752046472799</v>
      </c>
    </row>
    <row r="51" spans="1:6" x14ac:dyDescent="0.2">
      <c r="A51" s="9" t="s">
        <v>140</v>
      </c>
      <c r="B51" s="9" t="s">
        <v>1008</v>
      </c>
      <c r="C51" s="9" t="s">
        <v>103</v>
      </c>
      <c r="D51" s="70">
        <v>350</v>
      </c>
      <c r="E51" s="60">
        <v>3481.107</v>
      </c>
      <c r="F51" s="10">
        <v>0.29105626296162201</v>
      </c>
    </row>
    <row r="52" spans="1:6" x14ac:dyDescent="0.2">
      <c r="A52" s="9" t="s">
        <v>218</v>
      </c>
      <c r="B52" s="9" t="s">
        <v>1009</v>
      </c>
      <c r="C52" s="9" t="s">
        <v>99</v>
      </c>
      <c r="D52" s="70">
        <v>350</v>
      </c>
      <c r="E52" s="60">
        <v>3462.9490000000001</v>
      </c>
      <c r="F52" s="10">
        <v>0.28953806785217601</v>
      </c>
    </row>
    <row r="53" spans="1:6" x14ac:dyDescent="0.2">
      <c r="A53" s="9" t="s">
        <v>549</v>
      </c>
      <c r="B53" s="9" t="s">
        <v>782</v>
      </c>
      <c r="C53" s="9" t="s">
        <v>146</v>
      </c>
      <c r="D53" s="70">
        <v>350</v>
      </c>
      <c r="E53" s="60">
        <v>3456.6770000000001</v>
      </c>
      <c r="F53" s="10">
        <v>0.28901366429856601</v>
      </c>
    </row>
    <row r="54" spans="1:6" x14ac:dyDescent="0.2">
      <c r="A54" s="9" t="s">
        <v>329</v>
      </c>
      <c r="B54" s="9" t="s">
        <v>1010</v>
      </c>
      <c r="C54" s="9" t="s">
        <v>99</v>
      </c>
      <c r="D54" s="70">
        <v>350</v>
      </c>
      <c r="E54" s="60">
        <v>3452.2215000000001</v>
      </c>
      <c r="F54" s="10">
        <v>0.28864113878308401</v>
      </c>
    </row>
    <row r="55" spans="1:6" x14ac:dyDescent="0.2">
      <c r="A55" s="9" t="s">
        <v>151</v>
      </c>
      <c r="B55" s="9" t="s">
        <v>1011</v>
      </c>
      <c r="C55" s="9" t="s">
        <v>14</v>
      </c>
      <c r="D55" s="70">
        <v>340</v>
      </c>
      <c r="E55" s="60">
        <v>3422.7698</v>
      </c>
      <c r="F55" s="10">
        <v>0.286178674475073</v>
      </c>
    </row>
    <row r="56" spans="1:6" x14ac:dyDescent="0.2">
      <c r="A56" s="9" t="s">
        <v>326</v>
      </c>
      <c r="B56" s="9" t="s">
        <v>889</v>
      </c>
      <c r="C56" s="9" t="s">
        <v>99</v>
      </c>
      <c r="D56" s="70">
        <v>300</v>
      </c>
      <c r="E56" s="60">
        <v>2951.3789999999999</v>
      </c>
      <c r="F56" s="10">
        <v>0.24676556690828699</v>
      </c>
    </row>
    <row r="57" spans="1:6" x14ac:dyDescent="0.2">
      <c r="A57" s="9" t="s">
        <v>158</v>
      </c>
      <c r="B57" s="9" t="s">
        <v>1012</v>
      </c>
      <c r="C57" s="9" t="s">
        <v>159</v>
      </c>
      <c r="D57" s="70">
        <v>300</v>
      </c>
      <c r="E57" s="60">
        <v>2888.0940000000001</v>
      </c>
      <c r="F57" s="10">
        <v>0.241474291575031</v>
      </c>
    </row>
    <row r="58" spans="1:6" x14ac:dyDescent="0.2">
      <c r="A58" s="9" t="s">
        <v>550</v>
      </c>
      <c r="B58" s="9" t="s">
        <v>1013</v>
      </c>
      <c r="C58" s="9" t="s">
        <v>29</v>
      </c>
      <c r="D58" s="70">
        <v>272</v>
      </c>
      <c r="E58" s="60">
        <v>2712.0766400000002</v>
      </c>
      <c r="F58" s="10">
        <v>0.226757434259824</v>
      </c>
    </row>
    <row r="59" spans="1:6" x14ac:dyDescent="0.2">
      <c r="A59" s="9" t="s">
        <v>111</v>
      </c>
      <c r="B59" s="9" t="s">
        <v>779</v>
      </c>
      <c r="C59" s="9" t="s">
        <v>112</v>
      </c>
      <c r="D59" s="70">
        <v>5</v>
      </c>
      <c r="E59" s="60">
        <v>2565.3375000000001</v>
      </c>
      <c r="F59" s="10">
        <v>0.21448853654464201</v>
      </c>
    </row>
    <row r="60" spans="1:6" x14ac:dyDescent="0.2">
      <c r="A60" s="9" t="s">
        <v>125</v>
      </c>
      <c r="B60" s="9" t="s">
        <v>1014</v>
      </c>
      <c r="C60" s="9" t="s">
        <v>126</v>
      </c>
      <c r="D60" s="70">
        <v>2500</v>
      </c>
      <c r="E60" s="60">
        <v>2488.5475000000001</v>
      </c>
      <c r="F60" s="10">
        <v>0.20806810464386399</v>
      </c>
    </row>
    <row r="61" spans="1:6" x14ac:dyDescent="0.2">
      <c r="A61" s="9" t="s">
        <v>551</v>
      </c>
      <c r="B61" s="9" t="s">
        <v>1015</v>
      </c>
      <c r="C61" s="9" t="s">
        <v>101</v>
      </c>
      <c r="D61" s="70">
        <v>250</v>
      </c>
      <c r="E61" s="60">
        <v>2414.6125000000002</v>
      </c>
      <c r="F61" s="10">
        <v>0.20188638003670101</v>
      </c>
    </row>
    <row r="62" spans="1:6" x14ac:dyDescent="0.2">
      <c r="A62" s="9" t="s">
        <v>144</v>
      </c>
      <c r="B62" s="9" t="s">
        <v>1016</v>
      </c>
      <c r="C62" s="9" t="s">
        <v>121</v>
      </c>
      <c r="D62" s="70">
        <v>240</v>
      </c>
      <c r="E62" s="60">
        <v>2375.0016000000001</v>
      </c>
      <c r="F62" s="10">
        <v>0.198574502370617</v>
      </c>
    </row>
    <row r="63" spans="1:6" x14ac:dyDescent="0.2">
      <c r="A63" s="9" t="s">
        <v>552</v>
      </c>
      <c r="B63" s="9" t="s">
        <v>787</v>
      </c>
      <c r="C63" s="9" t="s">
        <v>126</v>
      </c>
      <c r="D63" s="70">
        <v>2000</v>
      </c>
      <c r="E63" s="60">
        <v>1988.4459999999999</v>
      </c>
      <c r="F63" s="10">
        <v>0.16625448797206899</v>
      </c>
    </row>
    <row r="64" spans="1:6" x14ac:dyDescent="0.2">
      <c r="A64" s="9" t="s">
        <v>130</v>
      </c>
      <c r="B64" s="9" t="s">
        <v>1017</v>
      </c>
      <c r="C64" s="9" t="s">
        <v>116</v>
      </c>
      <c r="D64" s="70">
        <v>200</v>
      </c>
      <c r="E64" s="60">
        <v>1882.5740000000001</v>
      </c>
      <c r="F64" s="10">
        <v>0.157402502476572</v>
      </c>
    </row>
    <row r="65" spans="1:6" x14ac:dyDescent="0.2">
      <c r="A65" s="9" t="s">
        <v>152</v>
      </c>
      <c r="B65" s="9" t="s">
        <v>786</v>
      </c>
      <c r="C65" s="9" t="s">
        <v>116</v>
      </c>
      <c r="D65" s="70">
        <v>150</v>
      </c>
      <c r="E65" s="60">
        <v>1521.825</v>
      </c>
      <c r="F65" s="10">
        <v>0.127240184625629</v>
      </c>
    </row>
    <row r="66" spans="1:6" x14ac:dyDescent="0.2">
      <c r="A66" s="9" t="s">
        <v>419</v>
      </c>
      <c r="B66" s="9" t="s">
        <v>869</v>
      </c>
      <c r="C66" s="9" t="s">
        <v>112</v>
      </c>
      <c r="D66" s="70">
        <v>3</v>
      </c>
      <c r="E66" s="60">
        <v>1519.7684999999999</v>
      </c>
      <c r="F66" s="10">
        <v>0.12706824012499199</v>
      </c>
    </row>
    <row r="67" spans="1:6" x14ac:dyDescent="0.2">
      <c r="A67" s="9" t="s">
        <v>154</v>
      </c>
      <c r="B67" s="9" t="s">
        <v>1018</v>
      </c>
      <c r="C67" s="9" t="s">
        <v>29</v>
      </c>
      <c r="D67" s="70">
        <v>140</v>
      </c>
      <c r="E67" s="60">
        <v>1407.4760000000001</v>
      </c>
      <c r="F67" s="10">
        <v>0.11767943495220699</v>
      </c>
    </row>
    <row r="68" spans="1:6" x14ac:dyDescent="0.2">
      <c r="A68" s="9" t="s">
        <v>553</v>
      </c>
      <c r="B68" s="9" t="s">
        <v>1019</v>
      </c>
      <c r="C68" s="9" t="s">
        <v>112</v>
      </c>
      <c r="D68" s="70">
        <v>1400</v>
      </c>
      <c r="E68" s="60">
        <v>1352.6926000000001</v>
      </c>
      <c r="F68" s="10">
        <v>0.113098980609283</v>
      </c>
    </row>
    <row r="69" spans="1:6" x14ac:dyDescent="0.2">
      <c r="A69" s="9" t="s">
        <v>554</v>
      </c>
      <c r="B69" s="9" t="s">
        <v>1020</v>
      </c>
      <c r="C69" s="9" t="s">
        <v>134</v>
      </c>
      <c r="D69" s="70">
        <v>100</v>
      </c>
      <c r="E69" s="60">
        <v>1026.934</v>
      </c>
      <c r="F69" s="10">
        <v>8.5862219215964902E-2</v>
      </c>
    </row>
    <row r="70" spans="1:6" x14ac:dyDescent="0.2">
      <c r="A70" s="9" t="s">
        <v>555</v>
      </c>
      <c r="B70" s="9" t="s">
        <v>1021</v>
      </c>
      <c r="C70" s="9" t="s">
        <v>16</v>
      </c>
      <c r="D70" s="70">
        <v>97</v>
      </c>
      <c r="E70" s="60">
        <v>964.45935999999995</v>
      </c>
      <c r="F70" s="10">
        <v>8.0638698293375402E-2</v>
      </c>
    </row>
    <row r="71" spans="1:6" x14ac:dyDescent="0.2">
      <c r="A71" s="9" t="s">
        <v>58</v>
      </c>
      <c r="B71" s="9" t="s">
        <v>836</v>
      </c>
      <c r="C71" s="9" t="s">
        <v>9</v>
      </c>
      <c r="D71" s="70">
        <v>90</v>
      </c>
      <c r="E71" s="60">
        <v>886.91669999999999</v>
      </c>
      <c r="F71" s="10">
        <v>7.4155336293958707E-2</v>
      </c>
    </row>
    <row r="72" spans="1:6" x14ac:dyDescent="0.2">
      <c r="A72" s="9" t="s">
        <v>423</v>
      </c>
      <c r="B72" s="9" t="s">
        <v>884</v>
      </c>
      <c r="C72" s="9" t="s">
        <v>103</v>
      </c>
      <c r="D72" s="70">
        <v>76</v>
      </c>
      <c r="E72" s="60">
        <v>757.59992</v>
      </c>
      <c r="F72" s="10">
        <v>6.3343126636217606E-2</v>
      </c>
    </row>
    <row r="73" spans="1:6" x14ac:dyDescent="0.2">
      <c r="A73" s="9" t="s">
        <v>138</v>
      </c>
      <c r="B73" s="9" t="s">
        <v>772</v>
      </c>
      <c r="C73" s="9" t="s">
        <v>103</v>
      </c>
      <c r="D73" s="70">
        <v>62</v>
      </c>
      <c r="E73" s="60">
        <v>621.11785999999995</v>
      </c>
      <c r="F73" s="10">
        <v>5.1931826051402501E-2</v>
      </c>
    </row>
    <row r="74" spans="1:6" x14ac:dyDescent="0.2">
      <c r="A74" s="9" t="s">
        <v>117</v>
      </c>
      <c r="B74" s="9" t="s">
        <v>783</v>
      </c>
      <c r="C74" s="9" t="s">
        <v>103</v>
      </c>
      <c r="D74" s="70">
        <v>62</v>
      </c>
      <c r="E74" s="60">
        <v>620.72911999999997</v>
      </c>
      <c r="F74" s="10">
        <v>5.1899323398751002E-2</v>
      </c>
    </row>
    <row r="75" spans="1:6" x14ac:dyDescent="0.2">
      <c r="A75" s="9" t="s">
        <v>129</v>
      </c>
      <c r="B75" s="9" t="s">
        <v>1022</v>
      </c>
      <c r="C75" s="9" t="s">
        <v>16</v>
      </c>
      <c r="D75" s="70">
        <v>50</v>
      </c>
      <c r="E75" s="60">
        <v>508.59449999999998</v>
      </c>
      <c r="F75" s="10">
        <v>4.2523718613887602E-2</v>
      </c>
    </row>
    <row r="76" spans="1:6" x14ac:dyDescent="0.2">
      <c r="A76" s="9" t="s">
        <v>556</v>
      </c>
      <c r="B76" s="9" t="s">
        <v>1016</v>
      </c>
      <c r="C76" s="9" t="s">
        <v>121</v>
      </c>
      <c r="D76" s="70">
        <v>50</v>
      </c>
      <c r="E76" s="60">
        <v>494.79399999999998</v>
      </c>
      <c r="F76" s="10">
        <v>4.1369855214399502E-2</v>
      </c>
    </row>
    <row r="77" spans="1:6" x14ac:dyDescent="0.2">
      <c r="A77" s="9" t="s">
        <v>557</v>
      </c>
      <c r="B77" s="9" t="s">
        <v>857</v>
      </c>
      <c r="C77" s="9" t="s">
        <v>427</v>
      </c>
      <c r="D77" s="70">
        <v>45</v>
      </c>
      <c r="E77" s="60">
        <v>452.04705000000001</v>
      </c>
      <c r="F77" s="10">
        <v>3.7795771590998298E-2</v>
      </c>
    </row>
    <row r="78" spans="1:6" x14ac:dyDescent="0.2">
      <c r="A78" s="9" t="s">
        <v>558</v>
      </c>
      <c r="B78" s="9" t="s">
        <v>845</v>
      </c>
      <c r="C78" s="9" t="s">
        <v>18</v>
      </c>
      <c r="D78" s="70">
        <v>42</v>
      </c>
      <c r="E78" s="60">
        <v>437.15784000000002</v>
      </c>
      <c r="F78" s="10">
        <v>3.6550880864844003E-2</v>
      </c>
    </row>
    <row r="79" spans="1:6" x14ac:dyDescent="0.2">
      <c r="A79" s="9" t="s">
        <v>75</v>
      </c>
      <c r="B79" s="9" t="s">
        <v>1023</v>
      </c>
      <c r="C79" s="9" t="s">
        <v>9</v>
      </c>
      <c r="D79" s="70">
        <v>30</v>
      </c>
      <c r="E79" s="60">
        <v>295.1823</v>
      </c>
      <c r="F79" s="10">
        <v>2.4680268986393201E-2</v>
      </c>
    </row>
    <row r="80" spans="1:6" x14ac:dyDescent="0.2">
      <c r="A80" s="9" t="s">
        <v>559</v>
      </c>
      <c r="B80" s="9" t="s">
        <v>839</v>
      </c>
      <c r="C80" s="9" t="s">
        <v>22</v>
      </c>
      <c r="D80" s="70">
        <v>24000</v>
      </c>
      <c r="E80" s="60">
        <v>229.68912</v>
      </c>
      <c r="F80" s="10">
        <v>1.9204367148192601E-2</v>
      </c>
    </row>
    <row r="81" spans="1:6" x14ac:dyDescent="0.2">
      <c r="A81" s="9" t="s">
        <v>560</v>
      </c>
      <c r="B81" s="9" t="s">
        <v>860</v>
      </c>
      <c r="C81" s="9" t="s">
        <v>9</v>
      </c>
      <c r="D81" s="70">
        <v>1</v>
      </c>
      <c r="E81" s="60">
        <v>98.938400000000001</v>
      </c>
      <c r="F81" s="41">
        <v>8.2722654209902782E-3</v>
      </c>
    </row>
    <row r="82" spans="1:6" x14ac:dyDescent="0.2">
      <c r="A82" s="9" t="s">
        <v>561</v>
      </c>
      <c r="B82" s="9" t="s">
        <v>838</v>
      </c>
      <c r="C82" s="9" t="s">
        <v>47</v>
      </c>
      <c r="D82" s="70">
        <v>4000</v>
      </c>
      <c r="E82" s="60">
        <v>39.003599999999999</v>
      </c>
      <c r="F82" s="90" t="s">
        <v>1221</v>
      </c>
    </row>
    <row r="83" spans="1:6" x14ac:dyDescent="0.2">
      <c r="A83" s="9" t="s">
        <v>562</v>
      </c>
      <c r="B83" s="9" t="s">
        <v>855</v>
      </c>
      <c r="C83" s="9" t="s">
        <v>9</v>
      </c>
      <c r="D83" s="70">
        <v>1</v>
      </c>
      <c r="E83" s="60">
        <v>9.8976100000000002</v>
      </c>
      <c r="F83" s="90" t="s">
        <v>1221</v>
      </c>
    </row>
    <row r="84" spans="1:6" x14ac:dyDescent="0.2">
      <c r="A84" s="8" t="s">
        <v>34</v>
      </c>
      <c r="B84" s="9"/>
      <c r="C84" s="9"/>
      <c r="D84" s="9"/>
      <c r="E84" s="61">
        <f>SUM(E8:E83)</f>
        <v>668144.32924999995</v>
      </c>
      <c r="F84" s="11">
        <f>SUM(F8:F83)</f>
        <v>55.869632751065339</v>
      </c>
    </row>
    <row r="85" spans="1:6" x14ac:dyDescent="0.2">
      <c r="A85" s="9"/>
      <c r="B85" s="9"/>
      <c r="C85" s="9"/>
      <c r="D85" s="9"/>
      <c r="E85" s="60"/>
      <c r="F85" s="10"/>
    </row>
    <row r="86" spans="1:6" x14ac:dyDescent="0.2">
      <c r="A86" s="8" t="s">
        <v>83</v>
      </c>
      <c r="B86" s="9"/>
      <c r="C86" s="9"/>
      <c r="D86" s="70"/>
      <c r="E86" s="60"/>
      <c r="F86" s="10"/>
    </row>
    <row r="87" spans="1:6" x14ac:dyDescent="0.2">
      <c r="A87" s="9" t="s">
        <v>196</v>
      </c>
      <c r="B87" s="9" t="s">
        <v>815</v>
      </c>
      <c r="C87" s="9" t="s">
        <v>168</v>
      </c>
      <c r="D87" s="70">
        <v>500</v>
      </c>
      <c r="E87" s="60">
        <v>51568.45</v>
      </c>
      <c r="F87" s="10">
        <v>4.3116515360554102</v>
      </c>
    </row>
    <row r="88" spans="1:6" x14ac:dyDescent="0.2">
      <c r="A88" s="9" t="s">
        <v>194</v>
      </c>
      <c r="B88" s="9" t="s">
        <v>933</v>
      </c>
      <c r="C88" s="9" t="s">
        <v>195</v>
      </c>
      <c r="D88" s="70">
        <v>2380</v>
      </c>
      <c r="E88" s="60">
        <v>39435.076800000003</v>
      </c>
      <c r="F88" s="10">
        <v>3.2971770425363398</v>
      </c>
    </row>
    <row r="89" spans="1:6" x14ac:dyDescent="0.2">
      <c r="A89" s="9" t="s">
        <v>163</v>
      </c>
      <c r="B89" s="9" t="s">
        <v>809</v>
      </c>
      <c r="C89" s="9" t="s">
        <v>164</v>
      </c>
      <c r="D89" s="70">
        <v>350</v>
      </c>
      <c r="E89" s="60">
        <v>35187.18</v>
      </c>
      <c r="F89" s="10">
        <v>2.9420092846780999</v>
      </c>
    </row>
    <row r="90" spans="1:6" x14ac:dyDescent="0.2">
      <c r="A90" s="9" t="s">
        <v>227</v>
      </c>
      <c r="B90" s="9" t="s">
        <v>800</v>
      </c>
      <c r="C90" s="9" t="s">
        <v>114</v>
      </c>
      <c r="D90" s="70">
        <v>30000</v>
      </c>
      <c r="E90" s="60">
        <v>30721.83</v>
      </c>
      <c r="F90" s="10">
        <v>2.56866020812984</v>
      </c>
    </row>
    <row r="91" spans="1:6" x14ac:dyDescent="0.2">
      <c r="A91" s="9" t="s">
        <v>188</v>
      </c>
      <c r="B91" s="9" t="s">
        <v>812</v>
      </c>
      <c r="C91" s="9" t="s">
        <v>29</v>
      </c>
      <c r="D91" s="70">
        <v>2560</v>
      </c>
      <c r="E91" s="60">
        <v>25075.532800000001</v>
      </c>
      <c r="F91" s="10">
        <v>2.0965718285992301</v>
      </c>
    </row>
    <row r="92" spans="1:6" x14ac:dyDescent="0.2">
      <c r="A92" s="9" t="s">
        <v>167</v>
      </c>
      <c r="B92" s="9" t="s">
        <v>1024</v>
      </c>
      <c r="C92" s="9" t="s">
        <v>168</v>
      </c>
      <c r="D92" s="70">
        <v>2330</v>
      </c>
      <c r="E92" s="60">
        <v>22955.486199999999</v>
      </c>
      <c r="F92" s="10">
        <v>1.9193141801843701</v>
      </c>
    </row>
    <row r="93" spans="1:6" x14ac:dyDescent="0.2">
      <c r="A93" s="9" t="s">
        <v>432</v>
      </c>
      <c r="B93" s="9" t="s">
        <v>1025</v>
      </c>
      <c r="C93" s="9" t="s">
        <v>114</v>
      </c>
      <c r="D93" s="70">
        <v>1660</v>
      </c>
      <c r="E93" s="60">
        <v>15552.075199999999</v>
      </c>
      <c r="F93" s="10">
        <v>1.30031305817664</v>
      </c>
    </row>
    <row r="94" spans="1:6" x14ac:dyDescent="0.2">
      <c r="A94" s="9" t="s">
        <v>201</v>
      </c>
      <c r="B94" s="9" t="s">
        <v>1052</v>
      </c>
      <c r="C94" s="9" t="s">
        <v>166</v>
      </c>
      <c r="D94" s="70">
        <v>98</v>
      </c>
      <c r="E94" s="60">
        <v>14793.746800000001</v>
      </c>
      <c r="F94" s="10">
        <v>1.2369090231378801</v>
      </c>
    </row>
    <row r="95" spans="1:6" x14ac:dyDescent="0.2">
      <c r="A95" s="9" t="s">
        <v>583</v>
      </c>
      <c r="B95" s="9" t="s">
        <v>817</v>
      </c>
      <c r="C95" s="9" t="s">
        <v>90</v>
      </c>
      <c r="D95" s="70">
        <v>1300</v>
      </c>
      <c r="E95" s="60">
        <v>12599.638999999999</v>
      </c>
      <c r="F95" s="10">
        <v>1.0534590985009999</v>
      </c>
    </row>
    <row r="96" spans="1:6" x14ac:dyDescent="0.2">
      <c r="A96" s="9" t="s">
        <v>232</v>
      </c>
      <c r="B96" s="9" t="s">
        <v>798</v>
      </c>
      <c r="C96" s="9" t="s">
        <v>114</v>
      </c>
      <c r="D96" s="70">
        <v>1280</v>
      </c>
      <c r="E96" s="60">
        <v>12038.5152</v>
      </c>
      <c r="F96" s="10">
        <v>1.0065433914322901</v>
      </c>
    </row>
    <row r="97" spans="1:6" x14ac:dyDescent="0.2">
      <c r="A97" s="9" t="s">
        <v>388</v>
      </c>
      <c r="B97" s="9" t="s">
        <v>919</v>
      </c>
      <c r="C97" s="9" t="s">
        <v>29</v>
      </c>
      <c r="D97" s="70">
        <v>1150</v>
      </c>
      <c r="E97" s="60">
        <v>11511.7415</v>
      </c>
      <c r="F97" s="10">
        <v>0.96249970517143302</v>
      </c>
    </row>
    <row r="98" spans="1:6" x14ac:dyDescent="0.2">
      <c r="A98" s="9" t="s">
        <v>584</v>
      </c>
      <c r="B98" s="9" t="s">
        <v>1053</v>
      </c>
      <c r="C98" s="9" t="s">
        <v>203</v>
      </c>
      <c r="D98" s="70">
        <v>75</v>
      </c>
      <c r="E98" s="60">
        <v>11141.25</v>
      </c>
      <c r="F98" s="10">
        <v>0.93152281435795203</v>
      </c>
    </row>
    <row r="99" spans="1:6" x14ac:dyDescent="0.2">
      <c r="A99" s="9" t="s">
        <v>170</v>
      </c>
      <c r="B99" s="9" t="s">
        <v>1026</v>
      </c>
      <c r="C99" s="9" t="s">
        <v>168</v>
      </c>
      <c r="D99" s="70">
        <v>1100</v>
      </c>
      <c r="E99" s="60">
        <v>10945.198</v>
      </c>
      <c r="F99" s="10">
        <v>0.915130855574108</v>
      </c>
    </row>
    <row r="100" spans="1:6" x14ac:dyDescent="0.2">
      <c r="A100" s="9" t="s">
        <v>225</v>
      </c>
      <c r="B100" s="9" t="s">
        <v>795</v>
      </c>
      <c r="C100" s="9" t="s">
        <v>203</v>
      </c>
      <c r="D100" s="70">
        <v>10977</v>
      </c>
      <c r="E100" s="60">
        <v>10590.664484999999</v>
      </c>
      <c r="F100" s="10">
        <v>0.88548821604290495</v>
      </c>
    </row>
    <row r="101" spans="1:6" x14ac:dyDescent="0.2">
      <c r="A101" s="9" t="s">
        <v>88</v>
      </c>
      <c r="B101" s="9" t="s">
        <v>813</v>
      </c>
      <c r="C101" s="9" t="s">
        <v>57</v>
      </c>
      <c r="D101" s="70">
        <v>940</v>
      </c>
      <c r="E101" s="60">
        <v>10520.5646</v>
      </c>
      <c r="F101" s="10">
        <v>0.87962714639978801</v>
      </c>
    </row>
    <row r="102" spans="1:6" x14ac:dyDescent="0.2">
      <c r="A102" s="9" t="s">
        <v>89</v>
      </c>
      <c r="B102" s="9" t="s">
        <v>1054</v>
      </c>
      <c r="C102" s="9" t="s">
        <v>90</v>
      </c>
      <c r="D102" s="70">
        <v>1112</v>
      </c>
      <c r="E102" s="60">
        <v>10409.00944</v>
      </c>
      <c r="F102" s="10">
        <v>0.87029999041645101</v>
      </c>
    </row>
    <row r="103" spans="1:6" x14ac:dyDescent="0.2">
      <c r="A103" s="9" t="s">
        <v>235</v>
      </c>
      <c r="B103" s="9" t="s">
        <v>1027</v>
      </c>
      <c r="C103" s="9" t="s">
        <v>168</v>
      </c>
      <c r="D103" s="70">
        <v>1000</v>
      </c>
      <c r="E103" s="60">
        <v>10079.34</v>
      </c>
      <c r="F103" s="10">
        <v>0.842736242672113</v>
      </c>
    </row>
    <row r="104" spans="1:6" x14ac:dyDescent="0.2">
      <c r="A104" s="9" t="s">
        <v>205</v>
      </c>
      <c r="B104" s="9" t="s">
        <v>1055</v>
      </c>
      <c r="C104" s="9" t="s">
        <v>126</v>
      </c>
      <c r="D104" s="70">
        <v>740</v>
      </c>
      <c r="E104" s="60">
        <v>9485.2459999999992</v>
      </c>
      <c r="F104" s="10">
        <v>0.79306388859396404</v>
      </c>
    </row>
    <row r="105" spans="1:6" x14ac:dyDescent="0.2">
      <c r="A105" s="9" t="s">
        <v>563</v>
      </c>
      <c r="B105" s="9" t="s">
        <v>1028</v>
      </c>
      <c r="C105" s="9" t="s">
        <v>168</v>
      </c>
      <c r="D105" s="70">
        <v>800</v>
      </c>
      <c r="E105" s="60">
        <v>7898.2960000000003</v>
      </c>
      <c r="F105" s="10">
        <v>0.66037858575583097</v>
      </c>
    </row>
    <row r="106" spans="1:6" x14ac:dyDescent="0.2">
      <c r="A106" s="9" t="s">
        <v>192</v>
      </c>
      <c r="B106" s="9" t="s">
        <v>1029</v>
      </c>
      <c r="C106" s="9" t="s">
        <v>29</v>
      </c>
      <c r="D106" s="70">
        <v>750</v>
      </c>
      <c r="E106" s="60">
        <v>7684.02</v>
      </c>
      <c r="F106" s="10">
        <v>0.64246291358535101</v>
      </c>
    </row>
    <row r="107" spans="1:6" x14ac:dyDescent="0.2">
      <c r="A107" s="9" t="s">
        <v>185</v>
      </c>
      <c r="B107" s="9" t="s">
        <v>801</v>
      </c>
      <c r="C107" s="9" t="s">
        <v>186</v>
      </c>
      <c r="D107" s="70">
        <v>780</v>
      </c>
      <c r="E107" s="60">
        <v>7517.1719999999996</v>
      </c>
      <c r="F107" s="10">
        <v>0.62851270884800103</v>
      </c>
    </row>
    <row r="108" spans="1:6" x14ac:dyDescent="0.2">
      <c r="A108" s="9" t="s">
        <v>564</v>
      </c>
      <c r="B108" s="9" t="s">
        <v>1030</v>
      </c>
      <c r="C108" s="9" t="s">
        <v>49</v>
      </c>
      <c r="D108" s="70">
        <v>666</v>
      </c>
      <c r="E108" s="60">
        <v>7021.4515199999996</v>
      </c>
      <c r="F108" s="10">
        <v>0.58706539039949002</v>
      </c>
    </row>
    <row r="109" spans="1:6" x14ac:dyDescent="0.2">
      <c r="A109" s="9" t="s">
        <v>199</v>
      </c>
      <c r="B109" s="9" t="s">
        <v>1059</v>
      </c>
      <c r="C109" s="9" t="s">
        <v>195</v>
      </c>
      <c r="D109" s="70">
        <v>700</v>
      </c>
      <c r="E109" s="60">
        <v>6818.098</v>
      </c>
      <c r="F109" s="10">
        <v>0.57006294962668702</v>
      </c>
    </row>
    <row r="110" spans="1:6" x14ac:dyDescent="0.2">
      <c r="A110" s="9" t="s">
        <v>202</v>
      </c>
      <c r="B110" s="9" t="s">
        <v>816</v>
      </c>
      <c r="C110" s="9" t="s">
        <v>203</v>
      </c>
      <c r="D110" s="70">
        <v>44</v>
      </c>
      <c r="E110" s="60">
        <v>6526.2736000000004</v>
      </c>
      <c r="F110" s="10">
        <v>0.54566343553389496</v>
      </c>
    </row>
    <row r="111" spans="1:6" x14ac:dyDescent="0.2">
      <c r="A111" s="9" t="s">
        <v>565</v>
      </c>
      <c r="B111" s="9" t="s">
        <v>1031</v>
      </c>
      <c r="C111" s="9" t="s">
        <v>168</v>
      </c>
      <c r="D111" s="70">
        <v>600</v>
      </c>
      <c r="E111" s="60">
        <v>5945.19</v>
      </c>
      <c r="F111" s="10">
        <v>0.497078884388444</v>
      </c>
    </row>
    <row r="112" spans="1:6" x14ac:dyDescent="0.2">
      <c r="A112" s="9" t="s">
        <v>200</v>
      </c>
      <c r="B112" s="9" t="s">
        <v>1056</v>
      </c>
      <c r="C112" s="9" t="s">
        <v>166</v>
      </c>
      <c r="D112" s="70">
        <v>38</v>
      </c>
      <c r="E112" s="60">
        <v>5675.8738000000003</v>
      </c>
      <c r="F112" s="10">
        <v>0.47456128676015402</v>
      </c>
    </row>
    <row r="113" spans="1:6" x14ac:dyDescent="0.2">
      <c r="A113" s="9" t="s">
        <v>566</v>
      </c>
      <c r="B113" s="9" t="s">
        <v>1032</v>
      </c>
      <c r="C113" s="9" t="s">
        <v>29</v>
      </c>
      <c r="D113" s="70">
        <v>500</v>
      </c>
      <c r="E113" s="60">
        <v>5112.6149999999998</v>
      </c>
      <c r="F113" s="10">
        <v>0.42746707178536297</v>
      </c>
    </row>
    <row r="114" spans="1:6" x14ac:dyDescent="0.2">
      <c r="A114" s="9" t="s">
        <v>439</v>
      </c>
      <c r="B114" s="9" t="s">
        <v>1057</v>
      </c>
      <c r="C114" s="9" t="s">
        <v>203</v>
      </c>
      <c r="D114" s="70">
        <v>34</v>
      </c>
      <c r="E114" s="60">
        <v>5043.0295999999998</v>
      </c>
      <c r="F114" s="10">
        <v>0.4216490183671</v>
      </c>
    </row>
    <row r="115" spans="1:6" x14ac:dyDescent="0.2">
      <c r="A115" s="9" t="s">
        <v>567</v>
      </c>
      <c r="B115" s="9" t="s">
        <v>1033</v>
      </c>
      <c r="C115" s="9" t="s">
        <v>172</v>
      </c>
      <c r="D115" s="70">
        <v>500</v>
      </c>
      <c r="E115" s="60">
        <v>5037.79</v>
      </c>
      <c r="F115" s="10">
        <v>0.42121093404638998</v>
      </c>
    </row>
    <row r="116" spans="1:6" x14ac:dyDescent="0.2">
      <c r="A116" s="9" t="s">
        <v>84</v>
      </c>
      <c r="B116" s="9" t="s">
        <v>1034</v>
      </c>
      <c r="C116" s="9" t="s">
        <v>49</v>
      </c>
      <c r="D116" s="70">
        <v>468</v>
      </c>
      <c r="E116" s="60">
        <v>4922.5644000000002</v>
      </c>
      <c r="F116" s="10">
        <v>0.41157689161864802</v>
      </c>
    </row>
    <row r="117" spans="1:6" x14ac:dyDescent="0.2">
      <c r="A117" s="9" t="s">
        <v>183</v>
      </c>
      <c r="B117" s="9" t="s">
        <v>807</v>
      </c>
      <c r="C117" s="9" t="s">
        <v>101</v>
      </c>
      <c r="D117" s="70">
        <v>500</v>
      </c>
      <c r="E117" s="60">
        <v>4920.3649999999998</v>
      </c>
      <c r="F117" s="10">
        <v>0.41139299921179101</v>
      </c>
    </row>
    <row r="118" spans="1:6" x14ac:dyDescent="0.2">
      <c r="A118" s="9" t="s">
        <v>226</v>
      </c>
      <c r="B118" s="9" t="s">
        <v>1035</v>
      </c>
      <c r="C118" s="9" t="s">
        <v>172</v>
      </c>
      <c r="D118" s="70">
        <v>500</v>
      </c>
      <c r="E118" s="60">
        <v>4905.24</v>
      </c>
      <c r="F118" s="10">
        <v>0.41012839402232198</v>
      </c>
    </row>
    <row r="119" spans="1:6" x14ac:dyDescent="0.2">
      <c r="A119" s="9" t="s">
        <v>238</v>
      </c>
      <c r="B119" s="9" t="s">
        <v>814</v>
      </c>
      <c r="C119" s="9" t="s">
        <v>114</v>
      </c>
      <c r="D119" s="70">
        <v>400</v>
      </c>
      <c r="E119" s="60">
        <v>4203.9520000000002</v>
      </c>
      <c r="F119" s="10">
        <v>0.351493521684348</v>
      </c>
    </row>
    <row r="120" spans="1:6" x14ac:dyDescent="0.2">
      <c r="A120" s="9" t="s">
        <v>568</v>
      </c>
      <c r="B120" s="9" t="s">
        <v>1036</v>
      </c>
      <c r="C120" s="9" t="s">
        <v>168</v>
      </c>
      <c r="D120" s="70">
        <v>400</v>
      </c>
      <c r="E120" s="60">
        <v>3978.92</v>
      </c>
      <c r="F120" s="10">
        <v>0.33267853755235199</v>
      </c>
    </row>
    <row r="121" spans="1:6" x14ac:dyDescent="0.2">
      <c r="A121" s="9" t="s">
        <v>228</v>
      </c>
      <c r="B121" s="9" t="s">
        <v>1037</v>
      </c>
      <c r="C121" s="9" t="s">
        <v>229</v>
      </c>
      <c r="D121" s="70">
        <v>400</v>
      </c>
      <c r="E121" s="60">
        <v>3975.3440000000001</v>
      </c>
      <c r="F121" s="10">
        <v>0.33237954726094499</v>
      </c>
    </row>
    <row r="122" spans="1:6" x14ac:dyDescent="0.2">
      <c r="A122" s="9" t="s">
        <v>236</v>
      </c>
      <c r="B122" s="9" t="s">
        <v>1038</v>
      </c>
      <c r="C122" s="9" t="s">
        <v>172</v>
      </c>
      <c r="D122" s="70">
        <v>394</v>
      </c>
      <c r="E122" s="60">
        <v>3930.99316</v>
      </c>
      <c r="F122" s="10">
        <v>0.32867136197689301</v>
      </c>
    </row>
    <row r="123" spans="1:6" x14ac:dyDescent="0.2">
      <c r="A123" s="9" t="s">
        <v>569</v>
      </c>
      <c r="B123" s="9" t="s">
        <v>1039</v>
      </c>
      <c r="C123" s="9" t="s">
        <v>168</v>
      </c>
      <c r="D123" s="70">
        <v>375</v>
      </c>
      <c r="E123" s="60">
        <v>3774.1950000000002</v>
      </c>
      <c r="F123" s="10">
        <v>0.31556142697953199</v>
      </c>
    </row>
    <row r="124" spans="1:6" x14ac:dyDescent="0.2">
      <c r="A124" s="9" t="s">
        <v>175</v>
      </c>
      <c r="B124" s="9" t="s">
        <v>808</v>
      </c>
      <c r="C124" s="9" t="s">
        <v>114</v>
      </c>
      <c r="D124" s="70">
        <v>385</v>
      </c>
      <c r="E124" s="60">
        <v>3749.2647499999998</v>
      </c>
      <c r="F124" s="10">
        <v>0.31347700228368103</v>
      </c>
    </row>
    <row r="125" spans="1:6" x14ac:dyDescent="0.2">
      <c r="A125" s="9" t="s">
        <v>189</v>
      </c>
      <c r="B125" s="9" t="s">
        <v>1040</v>
      </c>
      <c r="C125" s="9" t="s">
        <v>168</v>
      </c>
      <c r="D125" s="70">
        <v>350</v>
      </c>
      <c r="E125" s="60">
        <v>3527.3175000000001</v>
      </c>
      <c r="F125" s="10">
        <v>0.29491993490264201</v>
      </c>
    </row>
    <row r="126" spans="1:6" x14ac:dyDescent="0.2">
      <c r="A126" s="9" t="s">
        <v>570</v>
      </c>
      <c r="B126" s="9" t="s">
        <v>1041</v>
      </c>
      <c r="C126" s="9" t="s">
        <v>172</v>
      </c>
      <c r="D126" s="70">
        <v>600</v>
      </c>
      <c r="E126" s="60">
        <v>3380.556</v>
      </c>
      <c r="F126" s="10">
        <v>0.28264916766203602</v>
      </c>
    </row>
    <row r="127" spans="1:6" x14ac:dyDescent="0.2">
      <c r="A127" s="9" t="s">
        <v>571</v>
      </c>
      <c r="B127" s="9" t="s">
        <v>1042</v>
      </c>
      <c r="C127" s="9" t="s">
        <v>172</v>
      </c>
      <c r="D127" s="70">
        <v>300</v>
      </c>
      <c r="E127" s="60">
        <v>3024.96</v>
      </c>
      <c r="F127" s="10">
        <v>0.252917693483247</v>
      </c>
    </row>
    <row r="128" spans="1:6" x14ac:dyDescent="0.2">
      <c r="A128" s="9" t="s">
        <v>428</v>
      </c>
      <c r="B128" s="9" t="s">
        <v>916</v>
      </c>
      <c r="C128" s="9" t="s">
        <v>126</v>
      </c>
      <c r="D128" s="70">
        <v>310</v>
      </c>
      <c r="E128" s="60">
        <v>3013.0016000000001</v>
      </c>
      <c r="F128" s="10">
        <v>0.25191784854455401</v>
      </c>
    </row>
    <row r="129" spans="1:6" x14ac:dyDescent="0.2">
      <c r="A129" s="9" t="s">
        <v>572</v>
      </c>
      <c r="B129" s="9" t="s">
        <v>805</v>
      </c>
      <c r="C129" s="9" t="s">
        <v>90</v>
      </c>
      <c r="D129" s="70">
        <v>300</v>
      </c>
      <c r="E129" s="60">
        <v>2984.0070000000001</v>
      </c>
      <c r="F129" s="10">
        <v>0.24949360248659999</v>
      </c>
    </row>
    <row r="130" spans="1:6" x14ac:dyDescent="0.2">
      <c r="A130" s="9" t="s">
        <v>573</v>
      </c>
      <c r="B130" s="9" t="s">
        <v>1043</v>
      </c>
      <c r="C130" s="9" t="s">
        <v>172</v>
      </c>
      <c r="D130" s="70">
        <v>250</v>
      </c>
      <c r="E130" s="60">
        <v>2511.0925000000002</v>
      </c>
      <c r="F130" s="10">
        <v>0.20995309796594999</v>
      </c>
    </row>
    <row r="131" spans="1:6" x14ac:dyDescent="0.2">
      <c r="A131" s="9" t="s">
        <v>574</v>
      </c>
      <c r="B131" s="9" t="s">
        <v>1044</v>
      </c>
      <c r="C131" s="9" t="s">
        <v>168</v>
      </c>
      <c r="D131" s="70">
        <v>250</v>
      </c>
      <c r="E131" s="60">
        <v>2510.8150000000001</v>
      </c>
      <c r="F131" s="10">
        <v>0.20992989611867299</v>
      </c>
    </row>
    <row r="132" spans="1:6" x14ac:dyDescent="0.2">
      <c r="A132" s="9" t="s">
        <v>575</v>
      </c>
      <c r="B132" s="9" t="s">
        <v>1045</v>
      </c>
      <c r="C132" s="9" t="s">
        <v>172</v>
      </c>
      <c r="D132" s="70">
        <v>200</v>
      </c>
      <c r="E132" s="60">
        <v>2013.614</v>
      </c>
      <c r="F132" s="10">
        <v>0.16835879100734399</v>
      </c>
    </row>
    <row r="133" spans="1:6" x14ac:dyDescent="0.2">
      <c r="A133" s="9" t="s">
        <v>576</v>
      </c>
      <c r="B133" s="9" t="s">
        <v>1046</v>
      </c>
      <c r="C133" s="9" t="s">
        <v>168</v>
      </c>
      <c r="D133" s="70">
        <v>200</v>
      </c>
      <c r="E133" s="60">
        <v>2000.8119999999999</v>
      </c>
      <c r="F133" s="10">
        <v>0.167288412452926</v>
      </c>
    </row>
    <row r="134" spans="1:6" x14ac:dyDescent="0.2">
      <c r="A134" s="9" t="s">
        <v>180</v>
      </c>
      <c r="B134" s="9" t="s">
        <v>1047</v>
      </c>
      <c r="C134" s="9" t="s">
        <v>172</v>
      </c>
      <c r="D134" s="70">
        <v>200</v>
      </c>
      <c r="E134" s="60">
        <v>1993.894</v>
      </c>
      <c r="F134" s="10">
        <v>0.16670999667105901</v>
      </c>
    </row>
    <row r="135" spans="1:6" x14ac:dyDescent="0.2">
      <c r="A135" s="9" t="s">
        <v>577</v>
      </c>
      <c r="B135" s="9" t="s">
        <v>804</v>
      </c>
      <c r="C135" s="9" t="s">
        <v>29</v>
      </c>
      <c r="D135" s="70">
        <v>180</v>
      </c>
      <c r="E135" s="60">
        <v>1840.5414000000001</v>
      </c>
      <c r="F135" s="10">
        <v>0.153888145842731</v>
      </c>
    </row>
    <row r="136" spans="1:6" x14ac:dyDescent="0.2">
      <c r="A136" s="9" t="s">
        <v>389</v>
      </c>
      <c r="B136" s="9" t="s">
        <v>947</v>
      </c>
      <c r="C136" s="9" t="s">
        <v>47</v>
      </c>
      <c r="D136" s="70">
        <v>15</v>
      </c>
      <c r="E136" s="60">
        <v>1747.473</v>
      </c>
      <c r="F136" s="10">
        <v>0.14610667267806901</v>
      </c>
    </row>
    <row r="137" spans="1:6" x14ac:dyDescent="0.2">
      <c r="A137" s="9" t="s">
        <v>190</v>
      </c>
      <c r="B137" s="9" t="s">
        <v>806</v>
      </c>
      <c r="C137" s="9" t="s">
        <v>114</v>
      </c>
      <c r="D137" s="70">
        <v>150</v>
      </c>
      <c r="E137" s="60">
        <v>1444.4625000000001</v>
      </c>
      <c r="F137" s="10">
        <v>0.120771885850737</v>
      </c>
    </row>
    <row r="138" spans="1:6" x14ac:dyDescent="0.2">
      <c r="A138" s="9" t="s">
        <v>578</v>
      </c>
      <c r="B138" s="9" t="s">
        <v>1048</v>
      </c>
      <c r="C138" s="9" t="s">
        <v>168</v>
      </c>
      <c r="D138" s="70">
        <v>125</v>
      </c>
      <c r="E138" s="60">
        <v>1255.4212500000001</v>
      </c>
      <c r="F138" s="10">
        <v>0.104966097700418</v>
      </c>
    </row>
    <row r="139" spans="1:6" x14ac:dyDescent="0.2">
      <c r="A139" s="9" t="s">
        <v>187</v>
      </c>
      <c r="B139" s="9" t="s">
        <v>810</v>
      </c>
      <c r="C139" s="9" t="s">
        <v>114</v>
      </c>
      <c r="D139" s="70">
        <v>102</v>
      </c>
      <c r="E139" s="60">
        <v>1017.3072</v>
      </c>
      <c r="F139" s="10">
        <v>8.5057319960561706E-2</v>
      </c>
    </row>
    <row r="140" spans="1:6" x14ac:dyDescent="0.2">
      <c r="A140" s="9" t="s">
        <v>579</v>
      </c>
      <c r="B140" s="9" t="s">
        <v>1049</v>
      </c>
      <c r="C140" s="9" t="s">
        <v>172</v>
      </c>
      <c r="D140" s="70">
        <v>100</v>
      </c>
      <c r="E140" s="60">
        <v>1004.477</v>
      </c>
      <c r="F140" s="10">
        <v>8.3984583596798598E-2</v>
      </c>
    </row>
    <row r="141" spans="1:6" x14ac:dyDescent="0.2">
      <c r="A141" s="9" t="s">
        <v>585</v>
      </c>
      <c r="B141" s="9" t="s">
        <v>938</v>
      </c>
      <c r="C141" s="9" t="s">
        <v>116</v>
      </c>
      <c r="D141" s="70">
        <v>100</v>
      </c>
      <c r="E141" s="60">
        <v>1001.461</v>
      </c>
      <c r="F141" s="10">
        <v>8.3732415051249107E-2</v>
      </c>
    </row>
    <row r="142" spans="1:6" x14ac:dyDescent="0.2">
      <c r="A142" s="9" t="s">
        <v>181</v>
      </c>
      <c r="B142" s="9" t="s">
        <v>811</v>
      </c>
      <c r="C142" s="9" t="s">
        <v>182</v>
      </c>
      <c r="D142" s="70">
        <v>100</v>
      </c>
      <c r="E142" s="60">
        <v>987.13499999999999</v>
      </c>
      <c r="F142" s="10">
        <v>8.2534614459888897E-2</v>
      </c>
    </row>
    <row r="143" spans="1:6" x14ac:dyDescent="0.2">
      <c r="A143" s="9" t="s">
        <v>586</v>
      </c>
      <c r="B143" s="9" t="s">
        <v>1058</v>
      </c>
      <c r="C143" s="9" t="s">
        <v>47</v>
      </c>
      <c r="D143" s="70">
        <v>5</v>
      </c>
      <c r="E143" s="60">
        <v>669.07600000000002</v>
      </c>
      <c r="F143" s="10">
        <v>5.5941618628014E-2</v>
      </c>
    </row>
    <row r="144" spans="1:6" x14ac:dyDescent="0.2">
      <c r="A144" s="9" t="s">
        <v>580</v>
      </c>
      <c r="B144" s="9" t="s">
        <v>1050</v>
      </c>
      <c r="C144" s="9" t="s">
        <v>172</v>
      </c>
      <c r="D144" s="70">
        <v>62</v>
      </c>
      <c r="E144" s="60">
        <v>621.87612000000001</v>
      </c>
      <c r="F144" s="10">
        <v>5.1995224367499503E-2</v>
      </c>
    </row>
    <row r="145" spans="1:9" x14ac:dyDescent="0.2">
      <c r="A145" s="9" t="s">
        <v>244</v>
      </c>
      <c r="B145" s="9" t="s">
        <v>941</v>
      </c>
      <c r="C145" s="9" t="s">
        <v>126</v>
      </c>
      <c r="D145" s="70">
        <v>50</v>
      </c>
      <c r="E145" s="60">
        <v>604.26099999999997</v>
      </c>
      <c r="F145" s="10">
        <v>5.0522419596252699E-2</v>
      </c>
    </row>
    <row r="146" spans="1:9" x14ac:dyDescent="0.2">
      <c r="A146" s="9" t="s">
        <v>431</v>
      </c>
      <c r="B146" s="9" t="s">
        <v>1051</v>
      </c>
      <c r="C146" s="9" t="s">
        <v>168</v>
      </c>
      <c r="D146" s="70">
        <v>40</v>
      </c>
      <c r="E146" s="60">
        <v>398.47640000000001</v>
      </c>
      <c r="F146" s="10">
        <v>3.3316715591448401E-2</v>
      </c>
    </row>
    <row r="147" spans="1:9" x14ac:dyDescent="0.2">
      <c r="A147" s="9" t="s">
        <v>581</v>
      </c>
      <c r="B147" s="9" t="s">
        <v>841</v>
      </c>
      <c r="C147" s="9" t="s">
        <v>9</v>
      </c>
      <c r="D147" s="70">
        <v>16</v>
      </c>
      <c r="E147" s="60">
        <v>156.30879999999999</v>
      </c>
      <c r="F147" s="41">
        <v>1.3069019523627684E-2</v>
      </c>
    </row>
    <row r="148" spans="1:9" x14ac:dyDescent="0.2">
      <c r="A148" s="9" t="s">
        <v>582</v>
      </c>
      <c r="B148" s="9" t="s">
        <v>862</v>
      </c>
      <c r="C148" s="9" t="s">
        <v>9</v>
      </c>
      <c r="D148" s="70">
        <v>9</v>
      </c>
      <c r="E148" s="60">
        <v>88.926659999999998</v>
      </c>
      <c r="F148" s="41">
        <v>7.4351812291502525E-3</v>
      </c>
    </row>
    <row r="149" spans="1:9" x14ac:dyDescent="0.2">
      <c r="A149" s="8" t="s">
        <v>34</v>
      </c>
      <c r="B149" s="9"/>
      <c r="C149" s="9"/>
      <c r="D149" s="9"/>
      <c r="E149" s="61">
        <f>SUM(E87:E148)</f>
        <v>493048.46678499982</v>
      </c>
      <c r="F149" s="11">
        <f>SUM(F87:F148)</f>
        <v>41.223910727718525</v>
      </c>
    </row>
    <row r="150" spans="1:9" x14ac:dyDescent="0.2">
      <c r="A150" s="9"/>
      <c r="B150" s="9"/>
      <c r="C150" s="9"/>
      <c r="D150" s="9"/>
      <c r="E150" s="60"/>
      <c r="F150" s="10"/>
    </row>
    <row r="151" spans="1:9" x14ac:dyDescent="0.2">
      <c r="A151" s="8" t="s">
        <v>34</v>
      </c>
      <c r="B151" s="9"/>
      <c r="C151" s="9"/>
      <c r="D151" s="9"/>
      <c r="E151" s="61">
        <f>E84++E149</f>
        <v>1161192.7960349997</v>
      </c>
      <c r="F151" s="11">
        <f>F84++F149</f>
        <v>97.093543478783857</v>
      </c>
      <c r="H151" s="50"/>
      <c r="I151" s="51"/>
    </row>
    <row r="152" spans="1:9" x14ac:dyDescent="0.2">
      <c r="A152" s="9"/>
      <c r="B152" s="9"/>
      <c r="C152" s="9"/>
      <c r="D152" s="9"/>
      <c r="E152" s="60"/>
      <c r="F152" s="10"/>
    </row>
    <row r="153" spans="1:9" x14ac:dyDescent="0.2">
      <c r="A153" s="8" t="s">
        <v>35</v>
      </c>
      <c r="B153" s="9"/>
      <c r="C153" s="9"/>
      <c r="D153" s="9"/>
      <c r="E153" s="61">
        <v>34832.657270099997</v>
      </c>
      <c r="F153" s="11">
        <v>2.91</v>
      </c>
      <c r="H153" s="2"/>
      <c r="I153" s="49"/>
    </row>
    <row r="154" spans="1:9" x14ac:dyDescent="0.2">
      <c r="A154" s="9"/>
      <c r="B154" s="9"/>
      <c r="C154" s="9"/>
      <c r="D154" s="9"/>
      <c r="E154" s="60"/>
      <c r="F154" s="10"/>
    </row>
    <row r="155" spans="1:9" x14ac:dyDescent="0.2">
      <c r="A155" s="12" t="s">
        <v>36</v>
      </c>
      <c r="B155" s="6"/>
      <c r="C155" s="6"/>
      <c r="D155" s="6"/>
      <c r="E155" s="66">
        <f>E151+E153</f>
        <v>1196025.4533050996</v>
      </c>
      <c r="F155" s="13">
        <f>F151+F153</f>
        <v>100.00354347878385</v>
      </c>
      <c r="H155" s="52"/>
      <c r="I155" s="53"/>
    </row>
    <row r="156" spans="1:9" x14ac:dyDescent="0.2">
      <c r="A156" s="1" t="s">
        <v>245</v>
      </c>
      <c r="F156" s="38" t="s">
        <v>94</v>
      </c>
    </row>
    <row r="157" spans="1:9" x14ac:dyDescent="0.2">
      <c r="A157" s="1"/>
    </row>
    <row r="158" spans="1:9" x14ac:dyDescent="0.2">
      <c r="A158" s="1"/>
    </row>
    <row r="159" spans="1:9" x14ac:dyDescent="0.2">
      <c r="A159" s="1" t="s">
        <v>37</v>
      </c>
    </row>
    <row r="160" spans="1:9" x14ac:dyDescent="0.2">
      <c r="A160" s="1" t="s">
        <v>38</v>
      </c>
    </row>
    <row r="161" spans="1:4" x14ac:dyDescent="0.2">
      <c r="A161" s="1" t="s">
        <v>39</v>
      </c>
    </row>
    <row r="162" spans="1:4" x14ac:dyDescent="0.2">
      <c r="A162" s="3" t="s">
        <v>705</v>
      </c>
      <c r="D162" s="14">
        <v>3701.3966999999998</v>
      </c>
    </row>
    <row r="163" spans="1:4" x14ac:dyDescent="0.2">
      <c r="A163" s="3" t="s">
        <v>714</v>
      </c>
      <c r="D163" s="14">
        <v>1086.0250000000001</v>
      </c>
    </row>
    <row r="164" spans="1:4" x14ac:dyDescent="0.2">
      <c r="A164" s="3" t="s">
        <v>707</v>
      </c>
      <c r="D164" s="14">
        <v>1199.1769999999999</v>
      </c>
    </row>
    <row r="165" spans="1:4" x14ac:dyDescent="0.2">
      <c r="A165" s="3" t="s">
        <v>708</v>
      </c>
      <c r="D165" s="14">
        <v>1236.4070999999999</v>
      </c>
    </row>
    <row r="166" spans="1:4" x14ac:dyDescent="0.2">
      <c r="A166" s="3" t="s">
        <v>709</v>
      </c>
      <c r="D166" s="14">
        <v>3862.7912000000001</v>
      </c>
    </row>
    <row r="167" spans="1:4" x14ac:dyDescent="0.2">
      <c r="A167" s="3" t="s">
        <v>715</v>
      </c>
      <c r="D167" s="14">
        <v>1090.2326</v>
      </c>
    </row>
    <row r="168" spans="1:4" x14ac:dyDescent="0.2">
      <c r="A168" s="3" t="s">
        <v>711</v>
      </c>
      <c r="D168" s="14">
        <v>1260.3561</v>
      </c>
    </row>
    <row r="169" spans="1:4" x14ac:dyDescent="0.2">
      <c r="A169" s="3" t="s">
        <v>712</v>
      </c>
      <c r="D169" s="14">
        <v>1301.4839999999999</v>
      </c>
    </row>
    <row r="170" spans="1:4" x14ac:dyDescent="0.2">
      <c r="A170" s="3" t="s">
        <v>694</v>
      </c>
      <c r="D170" s="14">
        <v>3047.1381999999999</v>
      </c>
    </row>
    <row r="172" spans="1:4" x14ac:dyDescent="0.2">
      <c r="A172" s="1" t="s">
        <v>40</v>
      </c>
    </row>
    <row r="173" spans="1:4" x14ac:dyDescent="0.2">
      <c r="A173" s="3" t="s">
        <v>705</v>
      </c>
      <c r="D173" s="14">
        <v>3908.3067999999998</v>
      </c>
    </row>
    <row r="174" spans="1:4" x14ac:dyDescent="0.2">
      <c r="A174" s="3" t="s">
        <v>714</v>
      </c>
      <c r="D174" s="14">
        <v>1083.5545</v>
      </c>
    </row>
    <row r="175" spans="1:4" x14ac:dyDescent="0.2">
      <c r="A175" s="3" t="s">
        <v>707</v>
      </c>
      <c r="D175" s="14">
        <v>1215.2357999999999</v>
      </c>
    </row>
    <row r="176" spans="1:4" x14ac:dyDescent="0.2">
      <c r="A176" s="3" t="s">
        <v>708</v>
      </c>
      <c r="D176" s="14">
        <v>1254.4772</v>
      </c>
    </row>
    <row r="177" spans="1:4" x14ac:dyDescent="0.2">
      <c r="A177" s="3" t="s">
        <v>709</v>
      </c>
      <c r="D177" s="14">
        <v>4094.5023000000001</v>
      </c>
    </row>
    <row r="178" spans="1:4" x14ac:dyDescent="0.2">
      <c r="A178" s="3" t="s">
        <v>715</v>
      </c>
      <c r="D178" s="14">
        <v>1086.645</v>
      </c>
    </row>
    <row r="179" spans="1:4" x14ac:dyDescent="0.2">
      <c r="A179" s="3" t="s">
        <v>711</v>
      </c>
      <c r="D179" s="14">
        <v>1284.9616000000001</v>
      </c>
    </row>
    <row r="180" spans="1:4" x14ac:dyDescent="0.2">
      <c r="A180" s="3" t="s">
        <v>712</v>
      </c>
      <c r="D180" s="14">
        <v>1328.5816</v>
      </c>
    </row>
    <row r="181" spans="1:4" x14ac:dyDescent="0.2">
      <c r="A181" s="3" t="s">
        <v>694</v>
      </c>
      <c r="D181" s="14">
        <v>3223.8101999999999</v>
      </c>
    </row>
    <row r="184" spans="1:4" x14ac:dyDescent="0.2">
      <c r="A184" s="1" t="s">
        <v>41</v>
      </c>
      <c r="D184" s="15" t="s">
        <v>383</v>
      </c>
    </row>
    <row r="185" spans="1:4" x14ac:dyDescent="0.2">
      <c r="A185" s="32" t="s">
        <v>665</v>
      </c>
      <c r="B185" s="33"/>
      <c r="C185" s="114" t="s">
        <v>666</v>
      </c>
      <c r="D185" s="114"/>
    </row>
    <row r="186" spans="1:4" x14ac:dyDescent="0.2">
      <c r="A186" s="116"/>
      <c r="B186" s="117"/>
      <c r="C186" s="19" t="s">
        <v>667</v>
      </c>
      <c r="D186" s="19" t="s">
        <v>668</v>
      </c>
    </row>
    <row r="187" spans="1:4" x14ac:dyDescent="0.2">
      <c r="A187" s="20" t="s">
        <v>714</v>
      </c>
      <c r="B187" s="21"/>
      <c r="C187" s="22">
        <v>44.304528150000003</v>
      </c>
      <c r="D187" s="22">
        <v>41.026213861000002</v>
      </c>
    </row>
    <row r="188" spans="1:4" x14ac:dyDescent="0.2">
      <c r="A188" s="20" t="s">
        <v>707</v>
      </c>
      <c r="B188" s="21"/>
      <c r="C188" s="22">
        <v>35.65597365</v>
      </c>
      <c r="D188" s="22">
        <v>33.017609298000004</v>
      </c>
    </row>
    <row r="189" spans="1:4" x14ac:dyDescent="0.2">
      <c r="A189" s="20" t="s">
        <v>708</v>
      </c>
      <c r="B189" s="21"/>
      <c r="C189" s="22">
        <v>36.016134999999998</v>
      </c>
      <c r="D189" s="22">
        <v>33.3511205</v>
      </c>
    </row>
    <row r="190" spans="1:4" x14ac:dyDescent="0.2">
      <c r="A190" s="20" t="s">
        <v>715</v>
      </c>
      <c r="B190" s="21"/>
      <c r="C190" s="22">
        <v>48.46244686899999</v>
      </c>
      <c r="D190" s="22">
        <v>44.876467319000007</v>
      </c>
    </row>
    <row r="191" spans="1:4" x14ac:dyDescent="0.2">
      <c r="A191" s="20" t="s">
        <v>711</v>
      </c>
      <c r="B191" s="21"/>
      <c r="C191" s="22">
        <v>35.65597365</v>
      </c>
      <c r="D191" s="22">
        <v>33.017609298000004</v>
      </c>
    </row>
    <row r="192" spans="1:4" x14ac:dyDescent="0.2">
      <c r="A192" s="20" t="s">
        <v>712</v>
      </c>
      <c r="B192" s="21"/>
      <c r="C192" s="22">
        <v>36.016134999999998</v>
      </c>
      <c r="D192" s="22">
        <v>33.3511205</v>
      </c>
    </row>
    <row r="193" spans="1:5" x14ac:dyDescent="0.2">
      <c r="A193" s="24"/>
      <c r="B193" s="24"/>
      <c r="C193" s="25"/>
      <c r="D193" s="25"/>
    </row>
    <row r="194" spans="1:5" x14ac:dyDescent="0.2">
      <c r="A194" s="1" t="s">
        <v>43</v>
      </c>
      <c r="D194" s="23">
        <v>2.6155935134101678</v>
      </c>
      <c r="E194" s="2" t="s">
        <v>671</v>
      </c>
    </row>
  </sheetData>
  <mergeCells count="3">
    <mergeCell ref="A1:F1"/>
    <mergeCell ref="C185:D185"/>
    <mergeCell ref="A186:B18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19DD-8754-429C-84ED-06F4CF7887ED}">
  <dimension ref="A1:K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1345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1314</v>
      </c>
      <c r="B8" s="9" t="s">
        <v>1315</v>
      </c>
      <c r="C8" s="9" t="s">
        <v>9</v>
      </c>
      <c r="D8" s="9">
        <v>61</v>
      </c>
      <c r="E8" s="60">
        <v>642.85094000000004</v>
      </c>
      <c r="F8" s="10">
        <v>9.8853902409937007</v>
      </c>
    </row>
    <row r="9" spans="1:6" x14ac:dyDescent="0.2">
      <c r="A9" s="9" t="s">
        <v>1304</v>
      </c>
      <c r="B9" s="9" t="s">
        <v>1305</v>
      </c>
      <c r="C9" s="9" t="s">
        <v>22</v>
      </c>
      <c r="D9" s="9">
        <v>61</v>
      </c>
      <c r="E9" s="60">
        <v>603.16800000000001</v>
      </c>
      <c r="F9" s="10">
        <v>9.2751689231094403</v>
      </c>
    </row>
    <row r="10" spans="1:6" x14ac:dyDescent="0.2">
      <c r="A10" s="9" t="s">
        <v>1337</v>
      </c>
      <c r="B10" s="9" t="s">
        <v>1338</v>
      </c>
      <c r="C10" s="9" t="s">
        <v>22</v>
      </c>
      <c r="D10" s="9">
        <v>61</v>
      </c>
      <c r="E10" s="60">
        <v>603.05942000000005</v>
      </c>
      <c r="F10" s="10">
        <v>9.2734992426196392</v>
      </c>
    </row>
    <row r="11" spans="1:6" x14ac:dyDescent="0.2">
      <c r="A11" s="9" t="s">
        <v>1335</v>
      </c>
      <c r="B11" s="9" t="s">
        <v>1336</v>
      </c>
      <c r="C11" s="9" t="s">
        <v>9</v>
      </c>
      <c r="D11" s="9">
        <v>61</v>
      </c>
      <c r="E11" s="60">
        <v>599.31280000000004</v>
      </c>
      <c r="F11" s="10">
        <v>9.2158858854940906</v>
      </c>
    </row>
    <row r="12" spans="1:6" x14ac:dyDescent="0.2">
      <c r="A12" s="9" t="s">
        <v>1339</v>
      </c>
      <c r="B12" s="9" t="s">
        <v>1340</v>
      </c>
      <c r="C12" s="9" t="s">
        <v>9</v>
      </c>
      <c r="D12" s="9">
        <v>61</v>
      </c>
      <c r="E12" s="60">
        <v>599.22739999999999</v>
      </c>
      <c r="F12" s="10">
        <v>9.2145726536481796</v>
      </c>
    </row>
    <row r="13" spans="1:6" x14ac:dyDescent="0.2">
      <c r="A13" s="9" t="s">
        <v>153</v>
      </c>
      <c r="B13" s="9" t="s">
        <v>842</v>
      </c>
      <c r="C13" s="9" t="s">
        <v>9</v>
      </c>
      <c r="D13" s="9">
        <v>5</v>
      </c>
      <c r="E13" s="60">
        <v>500.17099999999999</v>
      </c>
      <c r="F13" s="10">
        <v>7.6913405808009898</v>
      </c>
    </row>
    <row r="14" spans="1:6" x14ac:dyDescent="0.2">
      <c r="A14" s="9" t="s">
        <v>1251</v>
      </c>
      <c r="B14" s="9" t="s">
        <v>1252</v>
      </c>
      <c r="C14" s="9" t="s">
        <v>22</v>
      </c>
      <c r="D14" s="9">
        <v>40</v>
      </c>
      <c r="E14" s="60">
        <v>416.03719999999998</v>
      </c>
      <c r="F14" s="10">
        <v>6.3975796267332896</v>
      </c>
    </row>
    <row r="15" spans="1:6" x14ac:dyDescent="0.2">
      <c r="A15" s="9" t="s">
        <v>425</v>
      </c>
      <c r="B15" s="9" t="s">
        <v>851</v>
      </c>
      <c r="C15" s="9" t="s">
        <v>9</v>
      </c>
      <c r="D15" s="9">
        <v>36</v>
      </c>
      <c r="E15" s="60">
        <v>352.30032</v>
      </c>
      <c r="F15" s="10">
        <v>5.4174707207038697</v>
      </c>
    </row>
    <row r="16" spans="1:6" x14ac:dyDescent="0.2">
      <c r="A16" s="9" t="s">
        <v>1267</v>
      </c>
      <c r="B16" s="9" t="s">
        <v>1268</v>
      </c>
      <c r="C16" s="9" t="s">
        <v>9</v>
      </c>
      <c r="D16" s="9">
        <v>30</v>
      </c>
      <c r="E16" s="60">
        <v>316.26119999999997</v>
      </c>
      <c r="F16" s="10">
        <v>4.86328196095499</v>
      </c>
    </row>
    <row r="17" spans="1:11" x14ac:dyDescent="0.2">
      <c r="A17" s="9" t="s">
        <v>162</v>
      </c>
      <c r="B17" s="9" t="s">
        <v>849</v>
      </c>
      <c r="C17" s="9" t="s">
        <v>9</v>
      </c>
      <c r="D17" s="9">
        <v>31</v>
      </c>
      <c r="E17" s="60">
        <v>307.50914999999998</v>
      </c>
      <c r="F17" s="10">
        <v>4.7286979940112799</v>
      </c>
    </row>
    <row r="18" spans="1:11" x14ac:dyDescent="0.2">
      <c r="A18" s="9" t="s">
        <v>558</v>
      </c>
      <c r="B18" s="9" t="s">
        <v>845</v>
      </c>
      <c r="C18" s="9" t="s">
        <v>18</v>
      </c>
      <c r="D18" s="9">
        <v>4</v>
      </c>
      <c r="E18" s="60">
        <v>41.634079999999997</v>
      </c>
      <c r="F18" s="10">
        <v>0.64022482120777602</v>
      </c>
    </row>
    <row r="19" spans="1:11" x14ac:dyDescent="0.2">
      <c r="A19" s="9" t="s">
        <v>1316</v>
      </c>
      <c r="B19" s="9" t="s">
        <v>1317</v>
      </c>
      <c r="C19" s="9" t="s">
        <v>9</v>
      </c>
      <c r="D19" s="9">
        <v>1</v>
      </c>
      <c r="E19" s="60">
        <v>10.46984</v>
      </c>
      <c r="F19" s="10">
        <v>0.160999148824089</v>
      </c>
    </row>
    <row r="20" spans="1:11" x14ac:dyDescent="0.2">
      <c r="A20" s="9" t="s">
        <v>1346</v>
      </c>
      <c r="B20" s="9" t="s">
        <v>1347</v>
      </c>
      <c r="C20" s="9" t="s">
        <v>9</v>
      </c>
      <c r="D20" s="9">
        <v>1</v>
      </c>
      <c r="E20" s="60">
        <v>9.7832500000000007</v>
      </c>
      <c r="F20" s="10">
        <v>0.150441164595951</v>
      </c>
    </row>
    <row r="21" spans="1:11" x14ac:dyDescent="0.2">
      <c r="A21" s="8" t="s">
        <v>34</v>
      </c>
      <c r="B21" s="9"/>
      <c r="C21" s="9"/>
      <c r="D21" s="9"/>
      <c r="E21" s="61">
        <f>SUM(E8:E20)</f>
        <v>5001.7846</v>
      </c>
      <c r="F21" s="11">
        <f>SUM(F8:F20)</f>
        <v>76.91455296369729</v>
      </c>
    </row>
    <row r="22" spans="1:11" x14ac:dyDescent="0.2">
      <c r="A22" s="9"/>
      <c r="B22" s="9"/>
      <c r="C22" s="9"/>
      <c r="D22" s="9"/>
      <c r="E22" s="60"/>
      <c r="F22" s="10"/>
    </row>
    <row r="23" spans="1:11" x14ac:dyDescent="0.2">
      <c r="A23" s="8" t="s">
        <v>83</v>
      </c>
      <c r="B23" s="9"/>
      <c r="C23" s="9"/>
      <c r="D23" s="9"/>
      <c r="E23" s="60"/>
      <c r="F23" s="10"/>
    </row>
    <row r="24" spans="1:11" x14ac:dyDescent="0.2">
      <c r="A24" s="9" t="s">
        <v>1318</v>
      </c>
      <c r="B24" s="9" t="s">
        <v>1319</v>
      </c>
      <c r="C24" s="9" t="s">
        <v>427</v>
      </c>
      <c r="D24" s="9">
        <v>61</v>
      </c>
      <c r="E24" s="60">
        <v>606.00937999999996</v>
      </c>
      <c r="F24" s="10">
        <v>9.3188620226683394</v>
      </c>
    </row>
    <row r="25" spans="1:11" x14ac:dyDescent="0.2">
      <c r="A25" s="9" t="s">
        <v>1343</v>
      </c>
      <c r="B25" s="9" t="s">
        <v>1344</v>
      </c>
      <c r="C25" s="9" t="s">
        <v>9</v>
      </c>
      <c r="D25" s="9">
        <v>61</v>
      </c>
      <c r="E25" s="60">
        <v>600.49986000000001</v>
      </c>
      <c r="F25" s="10">
        <v>9.2341398081522303</v>
      </c>
    </row>
    <row r="26" spans="1:11" x14ac:dyDescent="0.2">
      <c r="A26" s="8" t="s">
        <v>34</v>
      </c>
      <c r="B26" s="9"/>
      <c r="C26" s="9"/>
      <c r="D26" s="9"/>
      <c r="E26" s="61">
        <f>SUM(E24:E25)</f>
        <v>1206.5092399999999</v>
      </c>
      <c r="F26" s="11">
        <f>SUM(F24:F25)</f>
        <v>18.55300183082057</v>
      </c>
    </row>
    <row r="27" spans="1:11" x14ac:dyDescent="0.2">
      <c r="A27" s="9"/>
      <c r="B27" s="9"/>
      <c r="C27" s="9"/>
      <c r="D27" s="9"/>
      <c r="E27" s="60"/>
      <c r="F27" s="10"/>
    </row>
    <row r="28" spans="1:11" x14ac:dyDescent="0.2">
      <c r="A28" s="8" t="s">
        <v>34</v>
      </c>
      <c r="B28" s="9"/>
      <c r="C28" s="9"/>
      <c r="D28" s="9"/>
      <c r="E28" s="61">
        <f>E21+E26</f>
        <v>6208.2938400000003</v>
      </c>
      <c r="F28" s="11">
        <f>F21+F26</f>
        <v>95.467554794517866</v>
      </c>
      <c r="H28" s="50"/>
      <c r="I28" s="50"/>
      <c r="J28" s="23"/>
      <c r="K28" s="23"/>
    </row>
    <row r="29" spans="1:11" x14ac:dyDescent="0.2">
      <c r="A29" s="9"/>
      <c r="B29" s="9"/>
      <c r="C29" s="9"/>
      <c r="D29" s="9"/>
      <c r="E29" s="60"/>
      <c r="F29" s="10"/>
      <c r="H29" s="23"/>
      <c r="I29" s="23"/>
      <c r="J29" s="23"/>
      <c r="K29" s="23"/>
    </row>
    <row r="30" spans="1:11" x14ac:dyDescent="0.2">
      <c r="A30" s="8" t="s">
        <v>35</v>
      </c>
      <c r="B30" s="9"/>
      <c r="C30" s="9"/>
      <c r="D30" s="9"/>
      <c r="E30" s="61">
        <v>294.75059149999998</v>
      </c>
      <c r="F30" s="11">
        <v>4.53</v>
      </c>
      <c r="H30" s="23"/>
      <c r="I30" s="79"/>
      <c r="J30" s="23"/>
      <c r="K30" s="23"/>
    </row>
    <row r="31" spans="1:11" x14ac:dyDescent="0.2">
      <c r="A31" s="9"/>
      <c r="B31" s="9"/>
      <c r="C31" s="9"/>
      <c r="D31" s="9"/>
      <c r="E31" s="60"/>
      <c r="F31" s="10"/>
      <c r="H31" s="23"/>
      <c r="I31" s="23"/>
      <c r="J31" s="23"/>
      <c r="K31" s="23"/>
    </row>
    <row r="32" spans="1:11" x14ac:dyDescent="0.2">
      <c r="A32" s="12" t="s">
        <v>36</v>
      </c>
      <c r="B32" s="6"/>
      <c r="C32" s="6"/>
      <c r="D32" s="6"/>
      <c r="E32" s="66">
        <f>E28+E30</f>
        <v>6503.0444315000004</v>
      </c>
      <c r="F32" s="13">
        <f>F28+F30</f>
        <v>99.997554794517868</v>
      </c>
      <c r="H32" s="77"/>
      <c r="I32" s="77"/>
      <c r="J32" s="23"/>
      <c r="K32" s="23"/>
    </row>
    <row r="33" spans="1:4" x14ac:dyDescent="0.2">
      <c r="A33" s="1" t="s">
        <v>245</v>
      </c>
    </row>
    <row r="34" spans="1:4" x14ac:dyDescent="0.2">
      <c r="A34" s="1"/>
    </row>
    <row r="35" spans="1:4" x14ac:dyDescent="0.2">
      <c r="A35" s="1"/>
    </row>
    <row r="36" spans="1:4" x14ac:dyDescent="0.2">
      <c r="A36" s="1" t="s">
        <v>37</v>
      </c>
    </row>
    <row r="37" spans="1:4" x14ac:dyDescent="0.2">
      <c r="A37" s="1" t="s">
        <v>38</v>
      </c>
    </row>
    <row r="38" spans="1:4" x14ac:dyDescent="0.2">
      <c r="A38" s="1" t="s">
        <v>39</v>
      </c>
    </row>
    <row r="39" spans="1:4" x14ac:dyDescent="0.2">
      <c r="A39" s="3" t="s">
        <v>661</v>
      </c>
      <c r="D39" s="14">
        <v>10.079499999999999</v>
      </c>
    </row>
    <row r="40" spans="1:4" x14ac:dyDescent="0.2">
      <c r="A40" s="3" t="s">
        <v>662</v>
      </c>
      <c r="D40" s="14">
        <v>10.079499999999999</v>
      </c>
    </row>
    <row r="41" spans="1:4" x14ac:dyDescent="0.2">
      <c r="A41" s="3" t="s">
        <v>673</v>
      </c>
      <c r="D41" s="14">
        <v>10.079499999999999</v>
      </c>
    </row>
    <row r="42" spans="1:4" x14ac:dyDescent="0.2">
      <c r="A42" s="3" t="s">
        <v>663</v>
      </c>
      <c r="D42" s="14">
        <v>10.0952</v>
      </c>
    </row>
    <row r="44" spans="1:4" x14ac:dyDescent="0.2">
      <c r="A44" s="1" t="s">
        <v>40</v>
      </c>
    </row>
    <row r="45" spans="1:4" x14ac:dyDescent="0.2">
      <c r="A45" s="3" t="s">
        <v>661</v>
      </c>
      <c r="D45" s="14">
        <v>10.487399999999999</v>
      </c>
    </row>
    <row r="46" spans="1:4" x14ac:dyDescent="0.2">
      <c r="A46" s="3" t="s">
        <v>662</v>
      </c>
      <c r="D46" s="14">
        <v>10.487399999999999</v>
      </c>
    </row>
    <row r="47" spans="1:4" x14ac:dyDescent="0.2">
      <c r="A47" s="3" t="s">
        <v>673</v>
      </c>
      <c r="D47" s="14">
        <v>10.1317</v>
      </c>
    </row>
    <row r="48" spans="1:4" x14ac:dyDescent="0.2">
      <c r="A48" s="3" t="s">
        <v>663</v>
      </c>
      <c r="D48" s="14">
        <v>10.5304</v>
      </c>
    </row>
    <row r="50" spans="1:5" x14ac:dyDescent="0.2">
      <c r="A50" s="1" t="s">
        <v>41</v>
      </c>
      <c r="D50" s="15" t="s">
        <v>383</v>
      </c>
    </row>
    <row r="51" spans="1:5" x14ac:dyDescent="0.2">
      <c r="A51" s="34" t="s">
        <v>665</v>
      </c>
      <c r="B51" s="35"/>
      <c r="C51" s="110" t="s">
        <v>666</v>
      </c>
      <c r="D51" s="111"/>
    </row>
    <row r="52" spans="1:5" x14ac:dyDescent="0.2">
      <c r="A52" s="112"/>
      <c r="B52" s="113"/>
      <c r="C52" s="19" t="s">
        <v>667</v>
      </c>
      <c r="D52" s="19" t="s">
        <v>668</v>
      </c>
    </row>
    <row r="53" spans="1:5" x14ac:dyDescent="0.2">
      <c r="A53" s="20" t="s">
        <v>673</v>
      </c>
      <c r="B53" s="21"/>
      <c r="C53" s="83">
        <v>0.25211294500000003</v>
      </c>
      <c r="D53" s="83">
        <v>0.23345784350000004</v>
      </c>
    </row>
    <row r="55" spans="1:5" x14ac:dyDescent="0.2">
      <c r="A55" s="1" t="s">
        <v>43</v>
      </c>
      <c r="D55" s="23">
        <v>2.1123234543591725</v>
      </c>
      <c r="E55" s="40" t="s">
        <v>671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87021-C5FA-490A-9451-C9024FEE4126}">
  <dimension ref="A1:K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1348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1314</v>
      </c>
      <c r="B8" s="9" t="s">
        <v>1315</v>
      </c>
      <c r="C8" s="9" t="s">
        <v>9</v>
      </c>
      <c r="D8" s="9">
        <v>67</v>
      </c>
      <c r="E8" s="60">
        <v>706.08217999999999</v>
      </c>
      <c r="F8" s="10">
        <v>9.8353784151748407</v>
      </c>
    </row>
    <row r="9" spans="1:6" x14ac:dyDescent="0.2">
      <c r="A9" s="9" t="s">
        <v>1332</v>
      </c>
      <c r="B9" s="9" t="s">
        <v>1333</v>
      </c>
      <c r="C9" s="9" t="s">
        <v>9</v>
      </c>
      <c r="D9" s="9">
        <v>86</v>
      </c>
      <c r="E9" s="60">
        <v>703.45334000000003</v>
      </c>
      <c r="F9" s="10">
        <v>9.7987599634912801</v>
      </c>
    </row>
    <row r="10" spans="1:6" x14ac:dyDescent="0.2">
      <c r="A10" s="9" t="s">
        <v>1304</v>
      </c>
      <c r="B10" s="9" t="s">
        <v>1305</v>
      </c>
      <c r="C10" s="9" t="s">
        <v>22</v>
      </c>
      <c r="D10" s="9">
        <v>68</v>
      </c>
      <c r="E10" s="60">
        <v>672.38400000000001</v>
      </c>
      <c r="F10" s="10">
        <v>9.3659792976348992</v>
      </c>
    </row>
    <row r="11" spans="1:6" x14ac:dyDescent="0.2">
      <c r="A11" s="9" t="s">
        <v>1337</v>
      </c>
      <c r="B11" s="9" t="s">
        <v>1338</v>
      </c>
      <c r="C11" s="9" t="s">
        <v>22</v>
      </c>
      <c r="D11" s="9">
        <v>68</v>
      </c>
      <c r="E11" s="60">
        <v>672.26296000000002</v>
      </c>
      <c r="F11" s="10">
        <v>9.3642932698082593</v>
      </c>
    </row>
    <row r="12" spans="1:6" x14ac:dyDescent="0.2">
      <c r="A12" s="9" t="s">
        <v>1335</v>
      </c>
      <c r="B12" s="9" t="s">
        <v>1336</v>
      </c>
      <c r="C12" s="9" t="s">
        <v>9</v>
      </c>
      <c r="D12" s="9">
        <v>68</v>
      </c>
      <c r="E12" s="60">
        <v>668.08640000000003</v>
      </c>
      <c r="F12" s="10">
        <v>9.3061158377228299</v>
      </c>
    </row>
    <row r="13" spans="1:6" x14ac:dyDescent="0.2">
      <c r="A13" s="9" t="s">
        <v>1339</v>
      </c>
      <c r="B13" s="9" t="s">
        <v>1340</v>
      </c>
      <c r="C13" s="9" t="s">
        <v>9</v>
      </c>
      <c r="D13" s="9">
        <v>68</v>
      </c>
      <c r="E13" s="60">
        <v>667.99120000000005</v>
      </c>
      <c r="F13" s="10">
        <v>9.3047897484209798</v>
      </c>
    </row>
    <row r="14" spans="1:6" x14ac:dyDescent="0.2">
      <c r="A14" s="9" t="s">
        <v>162</v>
      </c>
      <c r="B14" s="9" t="s">
        <v>849</v>
      </c>
      <c r="C14" s="9" t="s">
        <v>9</v>
      </c>
      <c r="D14" s="9">
        <v>67</v>
      </c>
      <c r="E14" s="60">
        <v>664.61654999999996</v>
      </c>
      <c r="F14" s="10">
        <v>9.2577825292772093</v>
      </c>
    </row>
    <row r="15" spans="1:6" x14ac:dyDescent="0.2">
      <c r="A15" s="9" t="s">
        <v>1349</v>
      </c>
      <c r="B15" s="9" t="s">
        <v>1350</v>
      </c>
      <c r="C15" s="9" t="s">
        <v>9</v>
      </c>
      <c r="D15" s="9">
        <v>50</v>
      </c>
      <c r="E15" s="60">
        <v>508.02600000000001</v>
      </c>
      <c r="F15" s="10">
        <v>7.0765529796370297</v>
      </c>
    </row>
    <row r="16" spans="1:6" x14ac:dyDescent="0.2">
      <c r="A16" s="9" t="s">
        <v>81</v>
      </c>
      <c r="B16" s="9" t="s">
        <v>852</v>
      </c>
      <c r="C16" s="9" t="s">
        <v>9</v>
      </c>
      <c r="D16" s="9">
        <v>16</v>
      </c>
      <c r="E16" s="60">
        <v>157.52575999999999</v>
      </c>
      <c r="F16" s="10">
        <v>2.1942565661946198</v>
      </c>
    </row>
    <row r="17" spans="1:11" x14ac:dyDescent="0.2">
      <c r="A17" s="9" t="s">
        <v>1316</v>
      </c>
      <c r="B17" s="9" t="s">
        <v>1317</v>
      </c>
      <c r="C17" s="9" t="s">
        <v>9</v>
      </c>
      <c r="D17" s="9">
        <v>4</v>
      </c>
      <c r="E17" s="60">
        <v>41.879359999999998</v>
      </c>
      <c r="F17" s="10">
        <v>0.58335894185197601</v>
      </c>
    </row>
    <row r="18" spans="1:11" x14ac:dyDescent="0.2">
      <c r="A18" s="9" t="s">
        <v>558</v>
      </c>
      <c r="B18" s="9" t="s">
        <v>845</v>
      </c>
      <c r="C18" s="9" t="s">
        <v>18</v>
      </c>
      <c r="D18" s="9">
        <v>3</v>
      </c>
      <c r="E18" s="60">
        <v>31.225560000000002</v>
      </c>
      <c r="F18" s="10">
        <v>0.43495673382629002</v>
      </c>
    </row>
    <row r="19" spans="1:11" x14ac:dyDescent="0.2">
      <c r="A19" s="9" t="s">
        <v>1351</v>
      </c>
      <c r="B19" s="9" t="s">
        <v>1352</v>
      </c>
      <c r="C19" s="9" t="s">
        <v>22</v>
      </c>
      <c r="D19" s="9">
        <v>1</v>
      </c>
      <c r="E19" s="60">
        <v>9.8086300000000008</v>
      </c>
      <c r="F19" s="10">
        <v>0.13662940450421299</v>
      </c>
    </row>
    <row r="20" spans="1:11" x14ac:dyDescent="0.2">
      <c r="A20" s="8" t="s">
        <v>34</v>
      </c>
      <c r="B20" s="9"/>
      <c r="C20" s="9"/>
      <c r="D20" s="9"/>
      <c r="E20" s="61">
        <f>SUM(E8:E19)</f>
        <v>5503.3419399999993</v>
      </c>
      <c r="F20" s="11">
        <f>SUM(F8:F19)</f>
        <v>76.658853687544422</v>
      </c>
    </row>
    <row r="21" spans="1:11" x14ac:dyDescent="0.2">
      <c r="A21" s="9"/>
      <c r="B21" s="9"/>
      <c r="C21" s="9"/>
      <c r="D21" s="9"/>
      <c r="E21" s="60"/>
      <c r="F21" s="10"/>
    </row>
    <row r="22" spans="1:11" x14ac:dyDescent="0.2">
      <c r="A22" s="8" t="s">
        <v>83</v>
      </c>
      <c r="B22" s="9"/>
      <c r="C22" s="9"/>
      <c r="D22" s="9"/>
      <c r="E22" s="60"/>
      <c r="F22" s="10"/>
    </row>
    <row r="23" spans="1:11" x14ac:dyDescent="0.2">
      <c r="A23" s="9" t="s">
        <v>1343</v>
      </c>
      <c r="B23" s="9" t="s">
        <v>1344</v>
      </c>
      <c r="C23" s="9" t="s">
        <v>9</v>
      </c>
      <c r="D23" s="9">
        <v>68</v>
      </c>
      <c r="E23" s="60">
        <v>669.40967999999998</v>
      </c>
      <c r="F23" s="10">
        <v>9.3245484790185404</v>
      </c>
    </row>
    <row r="24" spans="1:11" x14ac:dyDescent="0.2">
      <c r="A24" s="9" t="s">
        <v>1318</v>
      </c>
      <c r="B24" s="9" t="s">
        <v>1319</v>
      </c>
      <c r="C24" s="9" t="s">
        <v>427</v>
      </c>
      <c r="D24" s="9">
        <v>67</v>
      </c>
      <c r="E24" s="60">
        <v>665.61685999999997</v>
      </c>
      <c r="F24" s="10">
        <v>9.2717163568983594</v>
      </c>
    </row>
    <row r="25" spans="1:11" x14ac:dyDescent="0.2">
      <c r="A25" s="8" t="s">
        <v>34</v>
      </c>
      <c r="B25" s="9"/>
      <c r="C25" s="9"/>
      <c r="D25" s="9"/>
      <c r="E25" s="61">
        <f>SUM(E23:E24)</f>
        <v>1335.0265399999998</v>
      </c>
      <c r="F25" s="11">
        <f>SUM(F23:F24)</f>
        <v>18.596264835916898</v>
      </c>
    </row>
    <row r="26" spans="1:11" x14ac:dyDescent="0.2">
      <c r="A26" s="9"/>
      <c r="B26" s="9"/>
      <c r="C26" s="9"/>
      <c r="D26" s="9"/>
      <c r="E26" s="60"/>
      <c r="F26" s="10"/>
    </row>
    <row r="27" spans="1:11" x14ac:dyDescent="0.2">
      <c r="A27" s="8" t="s">
        <v>34</v>
      </c>
      <c r="B27" s="9"/>
      <c r="C27" s="9"/>
      <c r="D27" s="9"/>
      <c r="E27" s="61">
        <f>E20+E25</f>
        <v>6838.3684799999992</v>
      </c>
      <c r="F27" s="11">
        <v>95.255118523461334</v>
      </c>
      <c r="H27" s="50"/>
      <c r="I27" s="50"/>
      <c r="J27" s="23"/>
      <c r="K27" s="23"/>
    </row>
    <row r="28" spans="1:11" x14ac:dyDescent="0.2">
      <c r="A28" s="9"/>
      <c r="B28" s="9"/>
      <c r="C28" s="9"/>
      <c r="D28" s="9"/>
      <c r="E28" s="60"/>
      <c r="F28" s="10"/>
      <c r="H28" s="23"/>
      <c r="I28" s="23"/>
      <c r="J28" s="23"/>
      <c r="K28" s="23"/>
    </row>
    <row r="29" spans="1:11" x14ac:dyDescent="0.2">
      <c r="A29" s="8" t="s">
        <v>35</v>
      </c>
      <c r="B29" s="9"/>
      <c r="C29" s="9"/>
      <c r="D29" s="9"/>
      <c r="E29" s="61">
        <v>340.63369660000001</v>
      </c>
      <c r="F29" s="11">
        <v>4.74</v>
      </c>
      <c r="H29" s="23"/>
      <c r="I29" s="79"/>
      <c r="J29" s="23"/>
      <c r="K29" s="23"/>
    </row>
    <row r="30" spans="1:11" x14ac:dyDescent="0.2">
      <c r="A30" s="9"/>
      <c r="B30" s="9"/>
      <c r="C30" s="9"/>
      <c r="D30" s="9"/>
      <c r="E30" s="60"/>
      <c r="F30" s="10"/>
      <c r="H30" s="23"/>
      <c r="I30" s="23"/>
      <c r="J30" s="23"/>
      <c r="K30" s="23"/>
    </row>
    <row r="31" spans="1:11" x14ac:dyDescent="0.2">
      <c r="A31" s="12" t="s">
        <v>36</v>
      </c>
      <c r="B31" s="6"/>
      <c r="C31" s="6"/>
      <c r="D31" s="6"/>
      <c r="E31" s="66">
        <f>E27+E29</f>
        <v>7179.0021765999991</v>
      </c>
      <c r="F31" s="13">
        <f>F27+F29</f>
        <v>99.995118523461329</v>
      </c>
      <c r="H31" s="77"/>
      <c r="I31" s="77"/>
      <c r="J31" s="23"/>
      <c r="K31" s="23"/>
    </row>
    <row r="32" spans="1:11" x14ac:dyDescent="0.2">
      <c r="A32" s="1" t="s">
        <v>245</v>
      </c>
    </row>
    <row r="33" spans="1:4" x14ac:dyDescent="0.2">
      <c r="A33" s="1"/>
    </row>
    <row r="34" spans="1:4" x14ac:dyDescent="0.2">
      <c r="A34" s="1"/>
    </row>
    <row r="35" spans="1:4" x14ac:dyDescent="0.2">
      <c r="A35" s="1" t="s">
        <v>37</v>
      </c>
    </row>
    <row r="36" spans="1:4" x14ac:dyDescent="0.2">
      <c r="A36" s="1" t="s">
        <v>38</v>
      </c>
    </row>
    <row r="37" spans="1:4" x14ac:dyDescent="0.2">
      <c r="A37" s="1" t="s">
        <v>39</v>
      </c>
    </row>
    <row r="38" spans="1:4" x14ac:dyDescent="0.2">
      <c r="A38" s="3" t="s">
        <v>661</v>
      </c>
      <c r="D38" s="14">
        <v>10.095000000000001</v>
      </c>
    </row>
    <row r="39" spans="1:4" x14ac:dyDescent="0.2">
      <c r="A39" s="3" t="s">
        <v>662</v>
      </c>
      <c r="D39" s="14">
        <v>10.095000000000001</v>
      </c>
    </row>
    <row r="40" spans="1:4" x14ac:dyDescent="0.2">
      <c r="A40" s="3" t="s">
        <v>663</v>
      </c>
      <c r="D40" s="14">
        <v>10.1129</v>
      </c>
    </row>
    <row r="42" spans="1:4" x14ac:dyDescent="0.2">
      <c r="A42" s="1" t="s">
        <v>40</v>
      </c>
    </row>
    <row r="43" spans="1:4" x14ac:dyDescent="0.2">
      <c r="A43" s="3" t="s">
        <v>661</v>
      </c>
      <c r="D43" s="14">
        <v>10.5021</v>
      </c>
    </row>
    <row r="44" spans="1:4" x14ac:dyDescent="0.2">
      <c r="A44" s="3" t="s">
        <v>662</v>
      </c>
      <c r="D44" s="14">
        <v>10.5021</v>
      </c>
    </row>
    <row r="45" spans="1:4" x14ac:dyDescent="0.2">
      <c r="A45" s="3" t="s">
        <v>663</v>
      </c>
      <c r="D45" s="14">
        <v>10.548999999999999</v>
      </c>
    </row>
    <row r="47" spans="1:4" x14ac:dyDescent="0.2">
      <c r="A47" s="1" t="s">
        <v>41</v>
      </c>
      <c r="D47" s="88" t="s">
        <v>42</v>
      </c>
    </row>
    <row r="49" spans="1:5" x14ac:dyDescent="0.2">
      <c r="A49" s="1" t="s">
        <v>43</v>
      </c>
      <c r="D49" s="23">
        <v>2.124253006626283</v>
      </c>
      <c r="E49" s="40" t="s">
        <v>671</v>
      </c>
    </row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7E76-A851-4041-BF4F-D1FFACEC8784}">
  <dimension ref="A1:K6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1353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1332</v>
      </c>
      <c r="B8" s="9" t="s">
        <v>1333</v>
      </c>
      <c r="C8" s="9" t="s">
        <v>9</v>
      </c>
      <c r="D8" s="9">
        <v>107</v>
      </c>
      <c r="E8" s="60">
        <v>875.22682999999995</v>
      </c>
      <c r="F8" s="10">
        <v>9.7622440528381205</v>
      </c>
    </row>
    <row r="9" spans="1:6" x14ac:dyDescent="0.2">
      <c r="A9" s="9" t="s">
        <v>1351</v>
      </c>
      <c r="B9" s="9" t="s">
        <v>1352</v>
      </c>
      <c r="C9" s="9" t="s">
        <v>22</v>
      </c>
      <c r="D9" s="9">
        <v>87</v>
      </c>
      <c r="E9" s="60">
        <v>853.35081000000002</v>
      </c>
      <c r="F9" s="10">
        <v>9.5182398257913192</v>
      </c>
    </row>
    <row r="10" spans="1:6" x14ac:dyDescent="0.2">
      <c r="A10" s="9" t="s">
        <v>425</v>
      </c>
      <c r="B10" s="9" t="s">
        <v>851</v>
      </c>
      <c r="C10" s="9" t="s">
        <v>9</v>
      </c>
      <c r="D10" s="9">
        <v>84</v>
      </c>
      <c r="E10" s="60">
        <v>822.03408000000002</v>
      </c>
      <c r="F10" s="10">
        <v>9.1689343078185299</v>
      </c>
    </row>
    <row r="11" spans="1:6" x14ac:dyDescent="0.2">
      <c r="A11" s="9" t="s">
        <v>161</v>
      </c>
      <c r="B11" s="9" t="s">
        <v>848</v>
      </c>
      <c r="C11" s="9" t="s">
        <v>9</v>
      </c>
      <c r="D11" s="9">
        <v>83</v>
      </c>
      <c r="E11" s="60">
        <v>818.38498000000004</v>
      </c>
      <c r="F11" s="10">
        <v>9.1282323965514696</v>
      </c>
    </row>
    <row r="12" spans="1:6" x14ac:dyDescent="0.2">
      <c r="A12" s="9" t="s">
        <v>81</v>
      </c>
      <c r="B12" s="9" t="s">
        <v>852</v>
      </c>
      <c r="C12" s="9" t="s">
        <v>9</v>
      </c>
      <c r="D12" s="9">
        <v>83</v>
      </c>
      <c r="E12" s="60">
        <v>817.16488000000004</v>
      </c>
      <c r="F12" s="10">
        <v>9.1146234513493791</v>
      </c>
    </row>
    <row r="13" spans="1:6" x14ac:dyDescent="0.2">
      <c r="A13" s="9" t="s">
        <v>1341</v>
      </c>
      <c r="B13" s="9" t="s">
        <v>1342</v>
      </c>
      <c r="C13" s="9" t="s">
        <v>9</v>
      </c>
      <c r="D13" s="9">
        <v>64</v>
      </c>
      <c r="E13" s="60">
        <v>810.81439999999998</v>
      </c>
      <c r="F13" s="10">
        <v>9.0437904587037306</v>
      </c>
    </row>
    <row r="14" spans="1:6" x14ac:dyDescent="0.2">
      <c r="A14" s="9" t="s">
        <v>1354</v>
      </c>
      <c r="B14" s="9" t="s">
        <v>1355</v>
      </c>
      <c r="C14" s="9" t="s">
        <v>9</v>
      </c>
      <c r="D14" s="9">
        <v>80</v>
      </c>
      <c r="E14" s="60">
        <v>783.33040000000005</v>
      </c>
      <c r="F14" s="10">
        <v>8.7372350534629994</v>
      </c>
    </row>
    <row r="15" spans="1:6" x14ac:dyDescent="0.2">
      <c r="A15" s="9" t="s">
        <v>1337</v>
      </c>
      <c r="B15" s="9" t="s">
        <v>1338</v>
      </c>
      <c r="C15" s="9" t="s">
        <v>22</v>
      </c>
      <c r="D15" s="9">
        <v>65</v>
      </c>
      <c r="E15" s="60">
        <v>642.60429999999997</v>
      </c>
      <c r="F15" s="10">
        <v>7.1675819238804701</v>
      </c>
    </row>
    <row r="16" spans="1:6" x14ac:dyDescent="0.2">
      <c r="A16" s="9" t="s">
        <v>153</v>
      </c>
      <c r="B16" s="9" t="s">
        <v>842</v>
      </c>
      <c r="C16" s="9" t="s">
        <v>9</v>
      </c>
      <c r="D16" s="9">
        <v>4</v>
      </c>
      <c r="E16" s="60">
        <v>400.13679999999999</v>
      </c>
      <c r="F16" s="10">
        <v>4.46310940458907</v>
      </c>
    </row>
    <row r="17" spans="1:11" x14ac:dyDescent="0.2">
      <c r="A17" s="9" t="s">
        <v>1339</v>
      </c>
      <c r="B17" s="9" t="s">
        <v>1340</v>
      </c>
      <c r="C17" s="9" t="s">
        <v>9</v>
      </c>
      <c r="D17" s="9">
        <v>13</v>
      </c>
      <c r="E17" s="60">
        <v>127.7042</v>
      </c>
      <c r="F17" s="10">
        <v>1.4244073927354901</v>
      </c>
    </row>
    <row r="18" spans="1:11" x14ac:dyDescent="0.2">
      <c r="A18" s="9" t="s">
        <v>1335</v>
      </c>
      <c r="B18" s="9" t="s">
        <v>1336</v>
      </c>
      <c r="C18" s="9" t="s">
        <v>9</v>
      </c>
      <c r="D18" s="9">
        <v>8</v>
      </c>
      <c r="E18" s="60">
        <v>78.598399999999998</v>
      </c>
      <c r="F18" s="10">
        <v>0.87668331986873804</v>
      </c>
    </row>
    <row r="19" spans="1:11" x14ac:dyDescent="0.2">
      <c r="A19" s="9" t="s">
        <v>558</v>
      </c>
      <c r="B19" s="9" t="s">
        <v>845</v>
      </c>
      <c r="C19" s="9" t="s">
        <v>18</v>
      </c>
      <c r="D19" s="9">
        <v>5</v>
      </c>
      <c r="E19" s="60">
        <v>52.0426</v>
      </c>
      <c r="F19" s="10">
        <v>0.58048101923958695</v>
      </c>
    </row>
    <row r="20" spans="1:11" x14ac:dyDescent="0.2">
      <c r="A20" s="9" t="s">
        <v>1321</v>
      </c>
      <c r="B20" s="9" t="s">
        <v>1322</v>
      </c>
      <c r="C20" s="9" t="s">
        <v>9</v>
      </c>
      <c r="D20" s="9">
        <v>5</v>
      </c>
      <c r="E20" s="60">
        <v>49.119050000000001</v>
      </c>
      <c r="F20" s="10">
        <v>0.54787186282161604</v>
      </c>
    </row>
    <row r="21" spans="1:11" x14ac:dyDescent="0.2">
      <c r="A21" s="9" t="s">
        <v>1312</v>
      </c>
      <c r="B21" s="9" t="s">
        <v>1313</v>
      </c>
      <c r="C21" s="9" t="s">
        <v>9</v>
      </c>
      <c r="D21" s="9">
        <v>3</v>
      </c>
      <c r="E21" s="60">
        <v>30.314340000000001</v>
      </c>
      <c r="F21" s="10">
        <v>0.33812490115358201</v>
      </c>
    </row>
    <row r="22" spans="1:11" x14ac:dyDescent="0.2">
      <c r="A22" s="9" t="s">
        <v>1346</v>
      </c>
      <c r="B22" s="9" t="s">
        <v>1347</v>
      </c>
      <c r="C22" s="9" t="s">
        <v>9</v>
      </c>
      <c r="D22" s="9">
        <v>3</v>
      </c>
      <c r="E22" s="60">
        <v>29.34975</v>
      </c>
      <c r="F22" s="10">
        <v>0.32736590397918403</v>
      </c>
    </row>
    <row r="23" spans="1:11" x14ac:dyDescent="0.2">
      <c r="A23" s="9" t="s">
        <v>1314</v>
      </c>
      <c r="B23" s="9" t="s">
        <v>1315</v>
      </c>
      <c r="C23" s="9" t="s">
        <v>9</v>
      </c>
      <c r="D23" s="9">
        <v>1</v>
      </c>
      <c r="E23" s="60">
        <v>10.538539999999999</v>
      </c>
      <c r="F23" s="10">
        <v>0.11754644157857499</v>
      </c>
    </row>
    <row r="24" spans="1:11" x14ac:dyDescent="0.2">
      <c r="A24" s="8" t="s">
        <v>34</v>
      </c>
      <c r="B24" s="9"/>
      <c r="C24" s="9"/>
      <c r="D24" s="9"/>
      <c r="E24" s="61">
        <f>SUM(E8:E23)</f>
        <v>7200.7143599999999</v>
      </c>
      <c r="F24" s="11">
        <f>SUM(F8:F23)</f>
        <v>80.31647171636186</v>
      </c>
    </row>
    <row r="25" spans="1:11" x14ac:dyDescent="0.2">
      <c r="A25" s="9"/>
      <c r="B25" s="9"/>
      <c r="C25" s="9"/>
      <c r="D25" s="9"/>
      <c r="E25" s="60"/>
      <c r="F25" s="10"/>
    </row>
    <row r="26" spans="1:11" x14ac:dyDescent="0.2">
      <c r="A26" s="8" t="s">
        <v>83</v>
      </c>
      <c r="B26" s="9"/>
      <c r="C26" s="9"/>
      <c r="D26" s="9"/>
      <c r="E26" s="60"/>
      <c r="F26" s="10"/>
    </row>
    <row r="27" spans="1:11" x14ac:dyDescent="0.2">
      <c r="A27" s="9" t="s">
        <v>1318</v>
      </c>
      <c r="B27" s="9" t="s">
        <v>1319</v>
      </c>
      <c r="C27" s="9" t="s">
        <v>427</v>
      </c>
      <c r="D27" s="9">
        <v>82</v>
      </c>
      <c r="E27" s="60">
        <v>814.63556000000005</v>
      </c>
      <c r="F27" s="10">
        <v>9.0864115201318203</v>
      </c>
    </row>
    <row r="28" spans="1:11" x14ac:dyDescent="0.2">
      <c r="A28" s="9" t="s">
        <v>1343</v>
      </c>
      <c r="B28" s="9" t="s">
        <v>1344</v>
      </c>
      <c r="C28" s="9" t="s">
        <v>9</v>
      </c>
      <c r="D28" s="9">
        <v>49</v>
      </c>
      <c r="E28" s="60">
        <v>482.36874</v>
      </c>
      <c r="F28" s="10">
        <v>5.3803210801250403</v>
      </c>
    </row>
    <row r="29" spans="1:11" x14ac:dyDescent="0.2">
      <c r="A29" s="9" t="s">
        <v>86</v>
      </c>
      <c r="B29" s="9" t="s">
        <v>850</v>
      </c>
      <c r="C29" s="9" t="s">
        <v>9</v>
      </c>
      <c r="D29" s="9">
        <v>8</v>
      </c>
      <c r="E29" s="60">
        <v>78.308160000000001</v>
      </c>
      <c r="F29" s="10">
        <v>0.87344599484992502</v>
      </c>
    </row>
    <row r="30" spans="1:11" x14ac:dyDescent="0.2">
      <c r="A30" s="8" t="s">
        <v>34</v>
      </c>
      <c r="B30" s="9"/>
      <c r="C30" s="9"/>
      <c r="D30" s="9"/>
      <c r="E30" s="61">
        <f>SUM(E27:E29)</f>
        <v>1375.3124600000001</v>
      </c>
      <c r="F30" s="11">
        <f>SUM(F27:F29)</f>
        <v>15.340178595106787</v>
      </c>
    </row>
    <row r="31" spans="1:11" x14ac:dyDescent="0.2">
      <c r="A31" s="9"/>
      <c r="B31" s="9"/>
      <c r="C31" s="9"/>
      <c r="D31" s="9"/>
      <c r="E31" s="60"/>
      <c r="F31" s="10"/>
    </row>
    <row r="32" spans="1:11" x14ac:dyDescent="0.2">
      <c r="A32" s="8" t="s">
        <v>34</v>
      </c>
      <c r="B32" s="9"/>
      <c r="C32" s="9"/>
      <c r="D32" s="9"/>
      <c r="E32" s="61">
        <f>E24+E30</f>
        <v>8576.0268199999991</v>
      </c>
      <c r="F32" s="11">
        <f>F24+F30</f>
        <v>95.656650311468653</v>
      </c>
      <c r="H32" s="50"/>
      <c r="I32" s="50"/>
      <c r="J32" s="23"/>
      <c r="K32" s="23"/>
    </row>
    <row r="33" spans="1:11" x14ac:dyDescent="0.2">
      <c r="A33" s="9"/>
      <c r="B33" s="9"/>
      <c r="C33" s="9"/>
      <c r="D33" s="9"/>
      <c r="E33" s="60"/>
      <c r="F33" s="10"/>
      <c r="H33" s="23"/>
      <c r="I33" s="23"/>
      <c r="J33" s="23"/>
      <c r="K33" s="23"/>
    </row>
    <row r="34" spans="1:11" x14ac:dyDescent="0.2">
      <c r="A34" s="8" t="s">
        <v>35</v>
      </c>
      <c r="B34" s="9"/>
      <c r="C34" s="9"/>
      <c r="D34" s="9"/>
      <c r="E34" s="61">
        <v>389.39665050000002</v>
      </c>
      <c r="F34" s="11">
        <v>4.34</v>
      </c>
      <c r="H34" s="23"/>
      <c r="I34" s="79"/>
      <c r="J34" s="23"/>
      <c r="K34" s="23"/>
    </row>
    <row r="35" spans="1:11" x14ac:dyDescent="0.2">
      <c r="A35" s="9"/>
      <c r="B35" s="9"/>
      <c r="C35" s="9"/>
      <c r="D35" s="9"/>
      <c r="E35" s="60"/>
      <c r="F35" s="10"/>
      <c r="H35" s="23"/>
      <c r="I35" s="23"/>
      <c r="J35" s="23"/>
      <c r="K35" s="23"/>
    </row>
    <row r="36" spans="1:11" x14ac:dyDescent="0.2">
      <c r="A36" s="12" t="s">
        <v>36</v>
      </c>
      <c r="B36" s="6"/>
      <c r="C36" s="6"/>
      <c r="D36" s="6"/>
      <c r="E36" s="66">
        <f>E32+E34</f>
        <v>8965.4234704999999</v>
      </c>
      <c r="F36" s="13">
        <f>F32+F34</f>
        <v>99.996650311468656</v>
      </c>
      <c r="H36" s="77"/>
      <c r="I36" s="77"/>
      <c r="J36" s="23"/>
      <c r="K36" s="23"/>
    </row>
    <row r="37" spans="1:11" x14ac:dyDescent="0.2">
      <c r="A37" s="1" t="s">
        <v>245</v>
      </c>
    </row>
    <row r="38" spans="1:11" x14ac:dyDescent="0.2">
      <c r="A38" s="1"/>
    </row>
    <row r="39" spans="1:11" x14ac:dyDescent="0.2">
      <c r="A39" s="1"/>
    </row>
    <row r="40" spans="1:11" x14ac:dyDescent="0.2">
      <c r="A40" s="1" t="s">
        <v>37</v>
      </c>
    </row>
    <row r="41" spans="1:11" x14ac:dyDescent="0.2">
      <c r="A41" s="1" t="s">
        <v>38</v>
      </c>
    </row>
    <row r="42" spans="1:11" x14ac:dyDescent="0.2">
      <c r="A42" s="1" t="s">
        <v>39</v>
      </c>
    </row>
    <row r="43" spans="1:11" x14ac:dyDescent="0.2">
      <c r="A43" s="3" t="s">
        <v>661</v>
      </c>
      <c r="D43" s="14">
        <v>10.128500000000001</v>
      </c>
    </row>
    <row r="44" spans="1:11" x14ac:dyDescent="0.2">
      <c r="A44" s="3" t="s">
        <v>662</v>
      </c>
      <c r="D44" s="14">
        <v>10.128500000000001</v>
      </c>
    </row>
    <row r="45" spans="1:11" x14ac:dyDescent="0.2">
      <c r="A45" s="3" t="s">
        <v>673</v>
      </c>
      <c r="D45" s="14">
        <v>10.0443</v>
      </c>
    </row>
    <row r="46" spans="1:11" x14ac:dyDescent="0.2">
      <c r="A46" s="3" t="s">
        <v>663</v>
      </c>
      <c r="D46" s="14">
        <v>10.152200000000001</v>
      </c>
    </row>
    <row r="47" spans="1:11" x14ac:dyDescent="0.2">
      <c r="A47" s="3" t="s">
        <v>664</v>
      </c>
      <c r="D47" s="14">
        <v>10.152200000000001</v>
      </c>
    </row>
    <row r="49" spans="1:5" x14ac:dyDescent="0.2">
      <c r="A49" s="1" t="s">
        <v>40</v>
      </c>
    </row>
    <row r="50" spans="1:5" x14ac:dyDescent="0.2">
      <c r="A50" s="3" t="s">
        <v>661</v>
      </c>
      <c r="D50" s="14">
        <v>10.5501</v>
      </c>
    </row>
    <row r="51" spans="1:5" x14ac:dyDescent="0.2">
      <c r="A51" s="3" t="s">
        <v>662</v>
      </c>
      <c r="D51" s="14">
        <v>10.5501</v>
      </c>
    </row>
    <row r="52" spans="1:5" x14ac:dyDescent="0.2">
      <c r="A52" s="3" t="s">
        <v>673</v>
      </c>
      <c r="D52" s="14">
        <v>10.3081</v>
      </c>
    </row>
    <row r="53" spans="1:5" x14ac:dyDescent="0.2">
      <c r="A53" s="3" t="s">
        <v>663</v>
      </c>
      <c r="D53" s="14">
        <v>10.6015</v>
      </c>
    </row>
    <row r="54" spans="1:5" x14ac:dyDescent="0.2">
      <c r="A54" s="3" t="s">
        <v>664</v>
      </c>
      <c r="D54" s="14">
        <v>10.6015</v>
      </c>
    </row>
    <row r="56" spans="1:5" x14ac:dyDescent="0.2">
      <c r="A56" s="1" t="s">
        <v>41</v>
      </c>
      <c r="D56" s="15" t="s">
        <v>383</v>
      </c>
    </row>
    <row r="57" spans="1:5" x14ac:dyDescent="0.2">
      <c r="A57" s="34" t="s">
        <v>665</v>
      </c>
      <c r="B57" s="35"/>
      <c r="C57" s="110" t="s">
        <v>666</v>
      </c>
      <c r="D57" s="111"/>
    </row>
    <row r="58" spans="1:5" x14ac:dyDescent="0.2">
      <c r="A58" s="112"/>
      <c r="B58" s="113"/>
      <c r="C58" s="19" t="s">
        <v>667</v>
      </c>
      <c r="D58" s="19" t="s">
        <v>668</v>
      </c>
    </row>
    <row r="59" spans="1:5" x14ac:dyDescent="0.2">
      <c r="A59" s="20" t="s">
        <v>673</v>
      </c>
      <c r="B59" s="21"/>
      <c r="C59" s="36">
        <v>0.108048405</v>
      </c>
      <c r="D59" s="36">
        <v>0.1000533616</v>
      </c>
    </row>
    <row r="61" spans="1:5" x14ac:dyDescent="0.2">
      <c r="A61" s="1" t="s">
        <v>43</v>
      </c>
      <c r="D61" s="23">
        <v>2.0582441306145034</v>
      </c>
      <c r="E61" s="40" t="s">
        <v>671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3060-A7C5-42C8-B3C7-DAC741807CBE}">
  <dimension ref="A1:K5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1356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1351</v>
      </c>
      <c r="B8" s="9" t="s">
        <v>1352</v>
      </c>
      <c r="C8" s="9" t="s">
        <v>22</v>
      </c>
      <c r="D8" s="9">
        <v>106</v>
      </c>
      <c r="E8" s="60">
        <v>1039.71478</v>
      </c>
      <c r="F8" s="10">
        <v>9.6341005656088203</v>
      </c>
    </row>
    <row r="9" spans="1:6" x14ac:dyDescent="0.2">
      <c r="A9" s="9" t="s">
        <v>33</v>
      </c>
      <c r="B9" s="9" t="s">
        <v>853</v>
      </c>
      <c r="C9" s="9" t="s">
        <v>9</v>
      </c>
      <c r="D9" s="9">
        <v>99</v>
      </c>
      <c r="E9" s="60">
        <v>989.46639000000005</v>
      </c>
      <c r="F9" s="10">
        <v>9.1684939859659593</v>
      </c>
    </row>
    <row r="10" spans="1:6" x14ac:dyDescent="0.2">
      <c r="A10" s="9" t="s">
        <v>161</v>
      </c>
      <c r="B10" s="9" t="s">
        <v>848</v>
      </c>
      <c r="C10" s="9" t="s">
        <v>9</v>
      </c>
      <c r="D10" s="9">
        <v>100</v>
      </c>
      <c r="E10" s="60">
        <v>986.00599999999997</v>
      </c>
      <c r="F10" s="10">
        <v>9.1364296680419308</v>
      </c>
    </row>
    <row r="11" spans="1:6" x14ac:dyDescent="0.2">
      <c r="A11" s="9" t="s">
        <v>1312</v>
      </c>
      <c r="B11" s="9" t="s">
        <v>1313</v>
      </c>
      <c r="C11" s="9" t="s">
        <v>9</v>
      </c>
      <c r="D11" s="9">
        <v>97</v>
      </c>
      <c r="E11" s="60">
        <v>980.16366000000005</v>
      </c>
      <c r="F11" s="10">
        <v>9.0822939644997707</v>
      </c>
    </row>
    <row r="12" spans="1:6" x14ac:dyDescent="0.2">
      <c r="A12" s="9" t="s">
        <v>425</v>
      </c>
      <c r="B12" s="9" t="s">
        <v>851</v>
      </c>
      <c r="C12" s="9" t="s">
        <v>9</v>
      </c>
      <c r="D12" s="9">
        <v>100</v>
      </c>
      <c r="E12" s="60">
        <v>978.61199999999997</v>
      </c>
      <c r="F12" s="10">
        <v>9.0679161286055603</v>
      </c>
    </row>
    <row r="13" spans="1:6" x14ac:dyDescent="0.2">
      <c r="A13" s="9" t="s">
        <v>61</v>
      </c>
      <c r="B13" s="9" t="s">
        <v>791</v>
      </c>
      <c r="C13" s="9" t="s">
        <v>9</v>
      </c>
      <c r="D13" s="9">
        <v>100</v>
      </c>
      <c r="E13" s="60">
        <v>974.78599999999994</v>
      </c>
      <c r="F13" s="10">
        <v>9.0324640320565202</v>
      </c>
    </row>
    <row r="14" spans="1:6" x14ac:dyDescent="0.2">
      <c r="A14" s="9" t="s">
        <v>1357</v>
      </c>
      <c r="B14" s="9" t="s">
        <v>1358</v>
      </c>
      <c r="C14" s="9" t="s">
        <v>22</v>
      </c>
      <c r="D14" s="9">
        <v>100</v>
      </c>
      <c r="E14" s="60">
        <v>973.85400000000004</v>
      </c>
      <c r="F14" s="10">
        <v>9.0238280273561298</v>
      </c>
    </row>
    <row r="15" spans="1:6" x14ac:dyDescent="0.2">
      <c r="A15" s="9" t="s">
        <v>153</v>
      </c>
      <c r="B15" s="9" t="s">
        <v>842</v>
      </c>
      <c r="C15" s="9" t="s">
        <v>9</v>
      </c>
      <c r="D15" s="9">
        <v>5</v>
      </c>
      <c r="E15" s="60">
        <v>500.17099999999999</v>
      </c>
      <c r="F15" s="10">
        <v>4.6346342349784901</v>
      </c>
    </row>
    <row r="16" spans="1:6" x14ac:dyDescent="0.2">
      <c r="A16" s="9" t="s">
        <v>1359</v>
      </c>
      <c r="B16" s="9" t="s">
        <v>1360</v>
      </c>
      <c r="C16" s="9" t="s">
        <v>22</v>
      </c>
      <c r="D16" s="9">
        <v>50</v>
      </c>
      <c r="E16" s="60">
        <v>500.0265</v>
      </c>
      <c r="F16" s="10">
        <v>4.6332952836059498</v>
      </c>
    </row>
    <row r="17" spans="1:11" x14ac:dyDescent="0.2">
      <c r="A17" s="9" t="s">
        <v>80</v>
      </c>
      <c r="B17" s="9" t="s">
        <v>1361</v>
      </c>
      <c r="C17" s="9" t="s">
        <v>9</v>
      </c>
      <c r="D17" s="9">
        <v>49</v>
      </c>
      <c r="E17" s="60">
        <v>487.99736999999999</v>
      </c>
      <c r="F17" s="10">
        <v>4.5218321685612803</v>
      </c>
    </row>
    <row r="18" spans="1:11" x14ac:dyDescent="0.2">
      <c r="A18" s="9" t="s">
        <v>1346</v>
      </c>
      <c r="B18" s="9" t="s">
        <v>1347</v>
      </c>
      <c r="C18" s="9" t="s">
        <v>9</v>
      </c>
      <c r="D18" s="9">
        <v>46</v>
      </c>
      <c r="E18" s="60">
        <v>450.02949999999998</v>
      </c>
      <c r="F18" s="10">
        <v>4.17001810870733</v>
      </c>
    </row>
    <row r="19" spans="1:11" x14ac:dyDescent="0.2">
      <c r="A19" s="9" t="s">
        <v>558</v>
      </c>
      <c r="B19" s="9" t="s">
        <v>845</v>
      </c>
      <c r="C19" s="9" t="s">
        <v>18</v>
      </c>
      <c r="D19" s="9">
        <v>16</v>
      </c>
      <c r="E19" s="60">
        <v>166.53631999999999</v>
      </c>
      <c r="F19" s="10">
        <v>1.5431421054785901</v>
      </c>
    </row>
    <row r="20" spans="1:11" x14ac:dyDescent="0.2">
      <c r="A20" s="9" t="s">
        <v>1332</v>
      </c>
      <c r="B20" s="9" t="s">
        <v>1333</v>
      </c>
      <c r="C20" s="9" t="s">
        <v>9</v>
      </c>
      <c r="D20" s="9">
        <v>18</v>
      </c>
      <c r="E20" s="60">
        <v>147.23442</v>
      </c>
      <c r="F20" s="10">
        <v>1.3642887802355601</v>
      </c>
    </row>
    <row r="21" spans="1:11" x14ac:dyDescent="0.2">
      <c r="A21" s="9" t="s">
        <v>1316</v>
      </c>
      <c r="B21" s="9" t="s">
        <v>1317</v>
      </c>
      <c r="C21" s="9" t="s">
        <v>9</v>
      </c>
      <c r="D21" s="9">
        <v>6</v>
      </c>
      <c r="E21" s="60">
        <v>62.819040000000001</v>
      </c>
      <c r="F21" s="10">
        <v>0.582087472869245</v>
      </c>
    </row>
    <row r="22" spans="1:11" x14ac:dyDescent="0.2">
      <c r="A22" s="9" t="s">
        <v>1251</v>
      </c>
      <c r="B22" s="9" t="s">
        <v>1252</v>
      </c>
      <c r="C22" s="9" t="s">
        <v>22</v>
      </c>
      <c r="D22" s="9">
        <v>3</v>
      </c>
      <c r="E22" s="60">
        <v>31.20279</v>
      </c>
      <c r="F22" s="10">
        <v>0.28912815569244199</v>
      </c>
    </row>
    <row r="23" spans="1:11" x14ac:dyDescent="0.2">
      <c r="A23" s="8" t="s">
        <v>34</v>
      </c>
      <c r="B23" s="9"/>
      <c r="C23" s="9"/>
      <c r="D23" s="9"/>
      <c r="E23" s="61">
        <f>SUM(E8:E22)</f>
        <v>9268.6197700000012</v>
      </c>
      <c r="F23" s="11">
        <f>SUM(F8:F22)</f>
        <v>85.883952682263569</v>
      </c>
    </row>
    <row r="24" spans="1:11" x14ac:dyDescent="0.2">
      <c r="A24" s="9"/>
      <c r="B24" s="9"/>
      <c r="C24" s="9"/>
      <c r="D24" s="9"/>
      <c r="E24" s="60"/>
      <c r="F24" s="10"/>
    </row>
    <row r="25" spans="1:11" x14ac:dyDescent="0.2">
      <c r="A25" s="8" t="s">
        <v>83</v>
      </c>
      <c r="B25" s="9"/>
      <c r="C25" s="9"/>
      <c r="D25" s="9"/>
      <c r="E25" s="60"/>
      <c r="F25" s="10"/>
    </row>
    <row r="26" spans="1:11" x14ac:dyDescent="0.2">
      <c r="A26" s="9" t="s">
        <v>1362</v>
      </c>
      <c r="B26" s="9" t="s">
        <v>1363</v>
      </c>
      <c r="C26" s="9" t="s">
        <v>9</v>
      </c>
      <c r="D26" s="9">
        <v>100</v>
      </c>
      <c r="E26" s="60">
        <v>978.58100000000002</v>
      </c>
      <c r="F26" s="10">
        <v>9.0676288795221804</v>
      </c>
    </row>
    <row r="27" spans="1:11" x14ac:dyDescent="0.2">
      <c r="A27" s="9" t="s">
        <v>86</v>
      </c>
      <c r="B27" s="9" t="s">
        <v>850</v>
      </c>
      <c r="C27" s="9" t="s">
        <v>9</v>
      </c>
      <c r="D27" s="9">
        <v>19</v>
      </c>
      <c r="E27" s="60">
        <v>185.98187999999999</v>
      </c>
      <c r="F27" s="10">
        <v>1.7233265985706101</v>
      </c>
    </row>
    <row r="28" spans="1:11" x14ac:dyDescent="0.2">
      <c r="A28" s="8" t="s">
        <v>34</v>
      </c>
      <c r="B28" s="9"/>
      <c r="C28" s="9"/>
      <c r="D28" s="9"/>
      <c r="E28" s="61">
        <f>SUM(E26:E27)</f>
        <v>1164.56288</v>
      </c>
      <c r="F28" s="11">
        <f>SUM(F26:F27)</f>
        <v>10.790955478092791</v>
      </c>
    </row>
    <row r="29" spans="1:11" x14ac:dyDescent="0.2">
      <c r="A29" s="9"/>
      <c r="B29" s="9"/>
      <c r="C29" s="9"/>
      <c r="D29" s="9"/>
      <c r="E29" s="60"/>
      <c r="F29" s="10"/>
    </row>
    <row r="30" spans="1:11" x14ac:dyDescent="0.2">
      <c r="A30" s="8" t="s">
        <v>34</v>
      </c>
      <c r="B30" s="9"/>
      <c r="C30" s="9"/>
      <c r="D30" s="9"/>
      <c r="E30" s="61">
        <f>E23+E28</f>
        <v>10433.182650000001</v>
      </c>
      <c r="F30" s="11">
        <f>F23+F28</f>
        <v>96.674908160356352</v>
      </c>
      <c r="H30" s="50"/>
      <c r="I30" s="50"/>
      <c r="J30" s="23"/>
      <c r="K30" s="23"/>
    </row>
    <row r="31" spans="1:11" x14ac:dyDescent="0.2">
      <c r="A31" s="9"/>
      <c r="B31" s="9"/>
      <c r="C31" s="9"/>
      <c r="D31" s="9"/>
      <c r="E31" s="60"/>
      <c r="F31" s="10"/>
      <c r="H31" s="23"/>
      <c r="I31" s="23"/>
      <c r="J31" s="23"/>
      <c r="K31" s="23"/>
    </row>
    <row r="32" spans="1:11" x14ac:dyDescent="0.2">
      <c r="A32" s="8" t="s">
        <v>35</v>
      </c>
      <c r="B32" s="9"/>
      <c r="C32" s="9"/>
      <c r="D32" s="9"/>
      <c r="E32" s="61">
        <v>358.84747490000001</v>
      </c>
      <c r="F32" s="11">
        <v>3.33</v>
      </c>
      <c r="H32" s="23"/>
      <c r="I32" s="79"/>
      <c r="J32" s="23"/>
      <c r="K32" s="23"/>
    </row>
    <row r="33" spans="1:11" x14ac:dyDescent="0.2">
      <c r="A33" s="9"/>
      <c r="B33" s="9"/>
      <c r="C33" s="9"/>
      <c r="D33" s="9"/>
      <c r="E33" s="60"/>
      <c r="F33" s="10"/>
      <c r="H33" s="23"/>
      <c r="I33" s="23"/>
      <c r="J33" s="23"/>
      <c r="K33" s="23"/>
    </row>
    <row r="34" spans="1:11" x14ac:dyDescent="0.2">
      <c r="A34" s="12" t="s">
        <v>36</v>
      </c>
      <c r="B34" s="6"/>
      <c r="C34" s="6"/>
      <c r="D34" s="6"/>
      <c r="E34" s="66">
        <f>E30+E32</f>
        <v>10792.0301249</v>
      </c>
      <c r="F34" s="13">
        <f>F30+F32</f>
        <v>100.00490816035635</v>
      </c>
      <c r="H34" s="77"/>
      <c r="I34" s="77"/>
      <c r="J34" s="23"/>
      <c r="K34" s="23"/>
    </row>
    <row r="35" spans="1:11" x14ac:dyDescent="0.2">
      <c r="A35" s="1" t="s">
        <v>245</v>
      </c>
    </row>
    <row r="36" spans="1:11" x14ac:dyDescent="0.2">
      <c r="A36" s="1"/>
    </row>
    <row r="37" spans="1:11" x14ac:dyDescent="0.2">
      <c r="A37" s="1"/>
    </row>
    <row r="38" spans="1:11" x14ac:dyDescent="0.2">
      <c r="A38" s="1" t="s">
        <v>37</v>
      </c>
    </row>
    <row r="39" spans="1:11" x14ac:dyDescent="0.2">
      <c r="A39" s="1" t="s">
        <v>38</v>
      </c>
    </row>
    <row r="40" spans="1:11" x14ac:dyDescent="0.2">
      <c r="A40" s="1" t="s">
        <v>39</v>
      </c>
    </row>
    <row r="41" spans="1:11" x14ac:dyDescent="0.2">
      <c r="A41" s="3" t="s">
        <v>661</v>
      </c>
      <c r="D41" s="14">
        <v>10.1396</v>
      </c>
    </row>
    <row r="42" spans="1:11" x14ac:dyDescent="0.2">
      <c r="A42" s="3" t="s">
        <v>1364</v>
      </c>
      <c r="D42" s="14">
        <v>10.1396</v>
      </c>
    </row>
    <row r="43" spans="1:11" x14ac:dyDescent="0.2">
      <c r="A43" s="3" t="s">
        <v>673</v>
      </c>
      <c r="D43" s="14">
        <v>10.079499999999999</v>
      </c>
    </row>
    <row r="44" spans="1:11" x14ac:dyDescent="0.2">
      <c r="A44" s="3" t="s">
        <v>663</v>
      </c>
      <c r="D44" s="14">
        <v>10.1662</v>
      </c>
    </row>
    <row r="46" spans="1:11" x14ac:dyDescent="0.2">
      <c r="A46" s="1" t="s">
        <v>40</v>
      </c>
    </row>
    <row r="47" spans="1:11" x14ac:dyDescent="0.2">
      <c r="A47" s="3" t="s">
        <v>661</v>
      </c>
      <c r="D47" s="14">
        <v>10.5639</v>
      </c>
    </row>
    <row r="48" spans="1:11" x14ac:dyDescent="0.2">
      <c r="A48" s="3" t="s">
        <v>1364</v>
      </c>
      <c r="D48" s="14">
        <v>10.1614</v>
      </c>
    </row>
    <row r="49" spans="1:5" x14ac:dyDescent="0.2">
      <c r="A49" s="3" t="s">
        <v>673</v>
      </c>
      <c r="D49" s="14">
        <v>10.1456</v>
      </c>
    </row>
    <row r="50" spans="1:5" x14ac:dyDescent="0.2">
      <c r="A50" s="3" t="s">
        <v>663</v>
      </c>
      <c r="D50" s="14">
        <v>10.616899999999999</v>
      </c>
    </row>
    <row r="52" spans="1:5" x14ac:dyDescent="0.2">
      <c r="A52" s="1" t="s">
        <v>41</v>
      </c>
      <c r="D52" s="88" t="s">
        <v>383</v>
      </c>
    </row>
    <row r="53" spans="1:5" x14ac:dyDescent="0.2">
      <c r="A53" s="34" t="s">
        <v>665</v>
      </c>
      <c r="B53" s="35"/>
      <c r="C53" s="110" t="s">
        <v>666</v>
      </c>
      <c r="D53" s="111"/>
    </row>
    <row r="54" spans="1:5" x14ac:dyDescent="0.2">
      <c r="A54" s="112"/>
      <c r="B54" s="113"/>
      <c r="C54" s="19" t="s">
        <v>667</v>
      </c>
      <c r="D54" s="19" t="s">
        <v>668</v>
      </c>
    </row>
    <row r="55" spans="1:5" x14ac:dyDescent="0.2">
      <c r="A55" s="3" t="s">
        <v>1364</v>
      </c>
      <c r="B55" s="98"/>
      <c r="C55" s="89">
        <v>0.28812908000000004</v>
      </c>
      <c r="D55" s="89">
        <v>0.26680896400000004</v>
      </c>
    </row>
    <row r="56" spans="1:5" x14ac:dyDescent="0.2">
      <c r="A56" s="20" t="s">
        <v>673</v>
      </c>
      <c r="B56" s="21"/>
      <c r="C56" s="83">
        <v>0.25211294500000003</v>
      </c>
      <c r="D56" s="83">
        <v>0.23345784350000004</v>
      </c>
    </row>
    <row r="58" spans="1:5" x14ac:dyDescent="0.2">
      <c r="A58" s="1" t="s">
        <v>43</v>
      </c>
      <c r="D58" s="23">
        <v>2.0308021775604783</v>
      </c>
      <c r="E58" s="40" t="s">
        <v>671</v>
      </c>
    </row>
  </sheetData>
  <mergeCells count="3">
    <mergeCell ref="A1:F1"/>
    <mergeCell ref="C53:D53"/>
    <mergeCell ref="A54:B5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74A7-EB19-4AC0-9A5E-64FC2DE8E2ED}">
  <dimension ref="A1:K6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1365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1351</v>
      </c>
      <c r="B8" s="9" t="s">
        <v>1352</v>
      </c>
      <c r="C8" s="9" t="s">
        <v>22</v>
      </c>
      <c r="D8" s="9">
        <v>156</v>
      </c>
      <c r="E8" s="60">
        <v>1530.1462799999999</v>
      </c>
      <c r="F8" s="10">
        <v>9.2960572921191709</v>
      </c>
    </row>
    <row r="9" spans="1:6" x14ac:dyDescent="0.2">
      <c r="A9" s="9" t="s">
        <v>1366</v>
      </c>
      <c r="B9" s="9" t="s">
        <v>1367</v>
      </c>
      <c r="C9" s="9" t="s">
        <v>9</v>
      </c>
      <c r="D9" s="9">
        <v>150</v>
      </c>
      <c r="E9" s="60">
        <v>1502.9355</v>
      </c>
      <c r="F9" s="10">
        <v>9.1307443588725192</v>
      </c>
    </row>
    <row r="10" spans="1:6" x14ac:dyDescent="0.2">
      <c r="A10" s="9" t="s">
        <v>1357</v>
      </c>
      <c r="B10" s="9" t="s">
        <v>1358</v>
      </c>
      <c r="C10" s="9" t="s">
        <v>22</v>
      </c>
      <c r="D10" s="9">
        <v>150</v>
      </c>
      <c r="E10" s="60">
        <v>1460.7809999999999</v>
      </c>
      <c r="F10" s="10">
        <v>8.8746442380914896</v>
      </c>
    </row>
    <row r="11" spans="1:6" x14ac:dyDescent="0.2">
      <c r="A11" s="9" t="s">
        <v>153</v>
      </c>
      <c r="B11" s="9" t="s">
        <v>842</v>
      </c>
      <c r="C11" s="9" t="s">
        <v>9</v>
      </c>
      <c r="D11" s="9">
        <v>11</v>
      </c>
      <c r="E11" s="60">
        <v>1100.3761999999999</v>
      </c>
      <c r="F11" s="10">
        <v>6.6850864729641302</v>
      </c>
    </row>
    <row r="12" spans="1:6" x14ac:dyDescent="0.2">
      <c r="A12" s="9" t="s">
        <v>1368</v>
      </c>
      <c r="B12" s="9" t="s">
        <v>1369</v>
      </c>
      <c r="C12" s="9" t="s">
        <v>9</v>
      </c>
      <c r="D12" s="9">
        <v>100</v>
      </c>
      <c r="E12" s="60">
        <v>1019.561</v>
      </c>
      <c r="F12" s="10">
        <v>6.1941120222899899</v>
      </c>
    </row>
    <row r="13" spans="1:6" x14ac:dyDescent="0.2">
      <c r="A13" s="9" t="s">
        <v>1370</v>
      </c>
      <c r="B13" s="9" t="s">
        <v>1371</v>
      </c>
      <c r="C13" s="9" t="s">
        <v>9</v>
      </c>
      <c r="D13" s="9">
        <v>100</v>
      </c>
      <c r="E13" s="60">
        <v>1000.771</v>
      </c>
      <c r="F13" s="10">
        <v>6.0799576314307604</v>
      </c>
    </row>
    <row r="14" spans="1:6" x14ac:dyDescent="0.2">
      <c r="A14" s="9" t="s">
        <v>1372</v>
      </c>
      <c r="B14" s="9" t="s">
        <v>1373</v>
      </c>
      <c r="C14" s="9" t="s">
        <v>9</v>
      </c>
      <c r="D14" s="9">
        <v>40</v>
      </c>
      <c r="E14" s="60">
        <v>997.59100000000001</v>
      </c>
      <c r="F14" s="10">
        <v>6.0606382613971101</v>
      </c>
    </row>
    <row r="15" spans="1:6" x14ac:dyDescent="0.2">
      <c r="A15" s="9" t="s">
        <v>1374</v>
      </c>
      <c r="B15" s="9" t="s">
        <v>1375</v>
      </c>
      <c r="C15" s="9" t="s">
        <v>427</v>
      </c>
      <c r="D15" s="9">
        <v>800</v>
      </c>
      <c r="E15" s="60">
        <v>807.52239999999995</v>
      </c>
      <c r="F15" s="10">
        <v>4.9059195144856202</v>
      </c>
    </row>
    <row r="16" spans="1:6" x14ac:dyDescent="0.2">
      <c r="A16" s="9" t="s">
        <v>425</v>
      </c>
      <c r="B16" s="9" t="s">
        <v>851</v>
      </c>
      <c r="C16" s="9" t="s">
        <v>9</v>
      </c>
      <c r="D16" s="9">
        <v>62</v>
      </c>
      <c r="E16" s="60">
        <v>606.73943999999995</v>
      </c>
      <c r="F16" s="10">
        <v>3.68610809917356</v>
      </c>
    </row>
    <row r="17" spans="1:6" x14ac:dyDescent="0.2">
      <c r="A17" s="9" t="s">
        <v>1376</v>
      </c>
      <c r="B17" s="9" t="s">
        <v>1377</v>
      </c>
      <c r="C17" s="9" t="s">
        <v>9</v>
      </c>
      <c r="D17" s="9">
        <v>40</v>
      </c>
      <c r="E17" s="60">
        <v>512.98050000000001</v>
      </c>
      <c r="F17" s="10">
        <v>3.1164968866505598</v>
      </c>
    </row>
    <row r="18" spans="1:6" x14ac:dyDescent="0.2">
      <c r="A18" s="9" t="s">
        <v>1378</v>
      </c>
      <c r="B18" s="9" t="s">
        <v>1379</v>
      </c>
      <c r="C18" s="9" t="s">
        <v>9</v>
      </c>
      <c r="D18" s="9">
        <v>50</v>
      </c>
      <c r="E18" s="60">
        <v>509.1345</v>
      </c>
      <c r="F18" s="10">
        <v>3.0931313844023101</v>
      </c>
    </row>
    <row r="19" spans="1:6" x14ac:dyDescent="0.2">
      <c r="A19" s="9" t="s">
        <v>1380</v>
      </c>
      <c r="B19" s="9" t="s">
        <v>1381</v>
      </c>
      <c r="C19" s="9" t="s">
        <v>9</v>
      </c>
      <c r="D19" s="9">
        <v>50</v>
      </c>
      <c r="E19" s="60">
        <v>508.97550000000001</v>
      </c>
      <c r="F19" s="10">
        <v>3.09216541590063</v>
      </c>
    </row>
    <row r="20" spans="1:6" x14ac:dyDescent="0.2">
      <c r="A20" s="9" t="s">
        <v>1335</v>
      </c>
      <c r="B20" s="9" t="s">
        <v>1336</v>
      </c>
      <c r="C20" s="9" t="s">
        <v>9</v>
      </c>
      <c r="D20" s="9">
        <v>38</v>
      </c>
      <c r="E20" s="60">
        <v>373.3424</v>
      </c>
      <c r="F20" s="10">
        <v>2.2681572247963602</v>
      </c>
    </row>
    <row r="21" spans="1:6" x14ac:dyDescent="0.2">
      <c r="A21" s="9" t="s">
        <v>61</v>
      </c>
      <c r="B21" s="9" t="s">
        <v>791</v>
      </c>
      <c r="C21" s="9" t="s">
        <v>9</v>
      </c>
      <c r="D21" s="9">
        <v>26</v>
      </c>
      <c r="E21" s="60">
        <v>253.44435999999999</v>
      </c>
      <c r="F21" s="10">
        <v>1.5397438282335201</v>
      </c>
    </row>
    <row r="22" spans="1:6" x14ac:dyDescent="0.2">
      <c r="A22" s="9" t="s">
        <v>161</v>
      </c>
      <c r="B22" s="9" t="s">
        <v>848</v>
      </c>
      <c r="C22" s="9" t="s">
        <v>9</v>
      </c>
      <c r="D22" s="9">
        <v>17</v>
      </c>
      <c r="E22" s="60">
        <v>167.62101999999999</v>
      </c>
      <c r="F22" s="10">
        <v>1.01834355685487</v>
      </c>
    </row>
    <row r="23" spans="1:6" x14ac:dyDescent="0.2">
      <c r="A23" s="9" t="s">
        <v>1341</v>
      </c>
      <c r="B23" s="9" t="s">
        <v>1342</v>
      </c>
      <c r="C23" s="9" t="s">
        <v>9</v>
      </c>
      <c r="D23" s="9">
        <v>13</v>
      </c>
      <c r="E23" s="60">
        <v>164.696675</v>
      </c>
      <c r="F23" s="10">
        <v>1.0005773608922699</v>
      </c>
    </row>
    <row r="24" spans="1:6" x14ac:dyDescent="0.2">
      <c r="A24" s="9" t="s">
        <v>1267</v>
      </c>
      <c r="B24" s="9" t="s">
        <v>1268</v>
      </c>
      <c r="C24" s="9" t="s">
        <v>9</v>
      </c>
      <c r="D24" s="9">
        <v>10</v>
      </c>
      <c r="E24" s="60">
        <v>105.4204</v>
      </c>
      <c r="F24" s="10">
        <v>0.64045777254585101</v>
      </c>
    </row>
    <row r="25" spans="1:6" x14ac:dyDescent="0.2">
      <c r="A25" s="9" t="s">
        <v>562</v>
      </c>
      <c r="B25" s="9" t="s">
        <v>855</v>
      </c>
      <c r="C25" s="9" t="s">
        <v>9</v>
      </c>
      <c r="D25" s="9">
        <v>3</v>
      </c>
      <c r="E25" s="60">
        <v>29.692830000000001</v>
      </c>
      <c r="F25" s="10">
        <v>0.180392066074333</v>
      </c>
    </row>
    <row r="26" spans="1:6" x14ac:dyDescent="0.2">
      <c r="A26" s="9" t="s">
        <v>1323</v>
      </c>
      <c r="B26" s="9" t="s">
        <v>1324</v>
      </c>
      <c r="C26" s="9" t="s">
        <v>427</v>
      </c>
      <c r="D26" s="9">
        <v>1</v>
      </c>
      <c r="E26" s="60">
        <v>9.8858700000000006</v>
      </c>
      <c r="F26" s="10">
        <v>6.0059364979433302E-2</v>
      </c>
    </row>
    <row r="27" spans="1:6" x14ac:dyDescent="0.2">
      <c r="A27" s="8" t="s">
        <v>34</v>
      </c>
      <c r="B27" s="9"/>
      <c r="C27" s="9"/>
      <c r="D27" s="9"/>
      <c r="E27" s="61">
        <f>SUM(E8:E26)</f>
        <v>12661.617874999998</v>
      </c>
      <c r="F27" s="11">
        <f>SUM(F8:F26)</f>
        <v>76.922792752154493</v>
      </c>
    </row>
    <row r="28" spans="1:6" x14ac:dyDescent="0.2">
      <c r="A28" s="9"/>
      <c r="B28" s="9"/>
      <c r="C28" s="9"/>
      <c r="D28" s="9"/>
      <c r="E28" s="60"/>
      <c r="F28" s="10"/>
    </row>
    <row r="29" spans="1:6" x14ac:dyDescent="0.2">
      <c r="A29" s="8" t="s">
        <v>83</v>
      </c>
      <c r="B29" s="9"/>
      <c r="C29" s="9"/>
      <c r="D29" s="9"/>
      <c r="E29" s="60"/>
      <c r="F29" s="10"/>
    </row>
    <row r="30" spans="1:6" x14ac:dyDescent="0.2">
      <c r="A30" s="9" t="s">
        <v>1318</v>
      </c>
      <c r="B30" s="9" t="s">
        <v>1319</v>
      </c>
      <c r="C30" s="9" t="s">
        <v>427</v>
      </c>
      <c r="D30" s="9">
        <v>150</v>
      </c>
      <c r="E30" s="60">
        <v>1490.1869999999999</v>
      </c>
      <c r="F30" s="10">
        <v>9.0532937334404302</v>
      </c>
    </row>
    <row r="31" spans="1:6" x14ac:dyDescent="0.2">
      <c r="A31" s="9" t="s">
        <v>1362</v>
      </c>
      <c r="B31" s="9" t="s">
        <v>1363</v>
      </c>
      <c r="C31" s="9" t="s">
        <v>9</v>
      </c>
      <c r="D31" s="9">
        <v>150</v>
      </c>
      <c r="E31" s="60">
        <v>1467.8715</v>
      </c>
      <c r="F31" s="10">
        <v>8.9177209655202994</v>
      </c>
    </row>
    <row r="32" spans="1:6" x14ac:dyDescent="0.2">
      <c r="A32" s="8" t="s">
        <v>34</v>
      </c>
      <c r="B32" s="9"/>
      <c r="C32" s="9"/>
      <c r="D32" s="9"/>
      <c r="E32" s="61">
        <f>SUM(E30:E31)</f>
        <v>2958.0585000000001</v>
      </c>
      <c r="F32" s="11">
        <f>SUM(F30:F31)</f>
        <v>17.97101469896073</v>
      </c>
    </row>
    <row r="33" spans="1:11" x14ac:dyDescent="0.2">
      <c r="A33" s="9"/>
      <c r="B33" s="9"/>
      <c r="C33" s="9"/>
      <c r="D33" s="9"/>
      <c r="E33" s="60"/>
      <c r="F33" s="10"/>
    </row>
    <row r="34" spans="1:11" x14ac:dyDescent="0.2">
      <c r="A34" s="8" t="s">
        <v>34</v>
      </c>
      <c r="B34" s="9"/>
      <c r="C34" s="9"/>
      <c r="D34" s="9"/>
      <c r="E34" s="61">
        <f>E27+E32</f>
        <v>15619.676374999999</v>
      </c>
      <c r="F34" s="11">
        <f>F27+F32</f>
        <v>94.893807451115222</v>
      </c>
      <c r="H34" s="50"/>
      <c r="I34" s="50"/>
      <c r="J34" s="23"/>
      <c r="K34" s="23"/>
    </row>
    <row r="35" spans="1:11" x14ac:dyDescent="0.2">
      <c r="A35" s="9"/>
      <c r="B35" s="9"/>
      <c r="C35" s="9"/>
      <c r="D35" s="9"/>
      <c r="E35" s="60"/>
      <c r="F35" s="10"/>
      <c r="H35" s="23"/>
      <c r="I35" s="23"/>
      <c r="J35" s="23"/>
      <c r="K35" s="23"/>
    </row>
    <row r="36" spans="1:11" x14ac:dyDescent="0.2">
      <c r="A36" s="8" t="s">
        <v>35</v>
      </c>
      <c r="B36" s="9"/>
      <c r="C36" s="9"/>
      <c r="D36" s="9"/>
      <c r="E36" s="61">
        <v>840.48404500000004</v>
      </c>
      <c r="F36" s="11">
        <v>5.1100000000000003</v>
      </c>
      <c r="H36" s="23"/>
      <c r="I36" s="79"/>
      <c r="J36" s="23"/>
      <c r="K36" s="23"/>
    </row>
    <row r="37" spans="1:11" x14ac:dyDescent="0.2">
      <c r="A37" s="9"/>
      <c r="B37" s="9"/>
      <c r="C37" s="9"/>
      <c r="D37" s="9"/>
      <c r="E37" s="60"/>
      <c r="F37" s="10"/>
      <c r="H37" s="23"/>
      <c r="I37" s="23"/>
      <c r="J37" s="23"/>
      <c r="K37" s="23"/>
    </row>
    <row r="38" spans="1:11" x14ac:dyDescent="0.2">
      <c r="A38" s="12" t="s">
        <v>36</v>
      </c>
      <c r="B38" s="6"/>
      <c r="C38" s="6"/>
      <c r="D38" s="6"/>
      <c r="E38" s="66">
        <f>E34+E36</f>
        <v>16460.16042</v>
      </c>
      <c r="F38" s="13">
        <f>F34+F36</f>
        <v>100.00380745111522</v>
      </c>
      <c r="H38" s="77"/>
      <c r="I38" s="77"/>
      <c r="J38" s="23"/>
      <c r="K38" s="23"/>
    </row>
    <row r="39" spans="1:11" x14ac:dyDescent="0.2">
      <c r="A39" s="1" t="s">
        <v>245</v>
      </c>
    </row>
    <row r="40" spans="1:11" x14ac:dyDescent="0.2">
      <c r="A40" s="1"/>
    </row>
    <row r="41" spans="1:11" x14ac:dyDescent="0.2">
      <c r="A41" s="1"/>
    </row>
    <row r="42" spans="1:11" x14ac:dyDescent="0.2">
      <c r="A42" s="1" t="s">
        <v>37</v>
      </c>
    </row>
    <row r="43" spans="1:11" x14ac:dyDescent="0.2">
      <c r="A43" s="1" t="s">
        <v>38</v>
      </c>
    </row>
    <row r="44" spans="1:11" x14ac:dyDescent="0.2">
      <c r="A44" s="1" t="s">
        <v>39</v>
      </c>
    </row>
    <row r="45" spans="1:11" x14ac:dyDescent="0.2">
      <c r="A45" s="3" t="s">
        <v>661</v>
      </c>
      <c r="D45" s="14">
        <v>10.119</v>
      </c>
    </row>
    <row r="46" spans="1:11" x14ac:dyDescent="0.2">
      <c r="A46" s="3" t="s">
        <v>1364</v>
      </c>
      <c r="D46" s="14">
        <v>10.119</v>
      </c>
    </row>
    <row r="47" spans="1:11" x14ac:dyDescent="0.2">
      <c r="A47" s="3" t="s">
        <v>673</v>
      </c>
      <c r="D47" s="14">
        <v>10.0989</v>
      </c>
    </row>
    <row r="48" spans="1:11" x14ac:dyDescent="0.2">
      <c r="A48" s="3" t="s">
        <v>663</v>
      </c>
      <c r="D48" s="14">
        <v>10.148400000000001</v>
      </c>
    </row>
    <row r="49" spans="1:4" x14ac:dyDescent="0.2">
      <c r="A49" s="3" t="s">
        <v>664</v>
      </c>
      <c r="D49" s="14">
        <v>10.148400000000001</v>
      </c>
    </row>
    <row r="50" spans="1:4" x14ac:dyDescent="0.2">
      <c r="A50" s="3" t="s">
        <v>677</v>
      </c>
      <c r="D50" s="14">
        <v>10.098100000000001</v>
      </c>
    </row>
    <row r="52" spans="1:4" x14ac:dyDescent="0.2">
      <c r="A52" s="1" t="s">
        <v>40</v>
      </c>
    </row>
    <row r="53" spans="1:4" x14ac:dyDescent="0.2">
      <c r="A53" s="3" t="s">
        <v>661</v>
      </c>
      <c r="D53" s="14">
        <v>10.547700000000001</v>
      </c>
    </row>
    <row r="54" spans="1:4" x14ac:dyDescent="0.2">
      <c r="A54" s="3" t="s">
        <v>1364</v>
      </c>
      <c r="D54" s="14">
        <v>10.198399999999999</v>
      </c>
    </row>
    <row r="55" spans="1:4" x14ac:dyDescent="0.2">
      <c r="A55" s="3" t="s">
        <v>673</v>
      </c>
      <c r="D55" s="14">
        <v>10.194699999999999</v>
      </c>
    </row>
    <row r="56" spans="1:4" x14ac:dyDescent="0.2">
      <c r="A56" s="3" t="s">
        <v>663</v>
      </c>
      <c r="D56" s="14">
        <v>10.6006</v>
      </c>
    </row>
    <row r="57" spans="1:4" x14ac:dyDescent="0.2">
      <c r="A57" s="3" t="s">
        <v>664</v>
      </c>
      <c r="D57" s="14">
        <v>10.2209</v>
      </c>
    </row>
    <row r="58" spans="1:4" x14ac:dyDescent="0.2">
      <c r="A58" s="3" t="s">
        <v>677</v>
      </c>
      <c r="D58" s="14">
        <v>10.2157</v>
      </c>
    </row>
    <row r="60" spans="1:4" x14ac:dyDescent="0.2">
      <c r="A60" s="1" t="s">
        <v>41</v>
      </c>
      <c r="D60" s="15" t="s">
        <v>383</v>
      </c>
    </row>
    <row r="61" spans="1:4" x14ac:dyDescent="0.2">
      <c r="A61" s="34" t="s">
        <v>665</v>
      </c>
      <c r="B61" s="35"/>
      <c r="C61" s="110" t="s">
        <v>666</v>
      </c>
      <c r="D61" s="111"/>
    </row>
    <row r="62" spans="1:4" x14ac:dyDescent="0.2">
      <c r="A62" s="112"/>
      <c r="B62" s="113"/>
      <c r="C62" s="19" t="s">
        <v>667</v>
      </c>
      <c r="D62" s="19" t="s">
        <v>668</v>
      </c>
    </row>
    <row r="63" spans="1:4" x14ac:dyDescent="0.2">
      <c r="A63" s="20" t="s">
        <v>1364</v>
      </c>
      <c r="B63" s="21"/>
      <c r="C63" s="36">
        <v>0.24851133150000002</v>
      </c>
      <c r="D63" s="36">
        <v>0.23012273150000001</v>
      </c>
    </row>
    <row r="64" spans="1:4" x14ac:dyDescent="0.2">
      <c r="A64" s="20" t="s">
        <v>673</v>
      </c>
      <c r="B64" s="21"/>
      <c r="C64" s="36">
        <v>0.23410487750000003</v>
      </c>
      <c r="D64" s="36">
        <v>0.21678228330000002</v>
      </c>
    </row>
    <row r="65" spans="1:5" x14ac:dyDescent="0.2">
      <c r="A65" s="20" t="s">
        <v>664</v>
      </c>
      <c r="B65" s="21"/>
      <c r="C65" s="36">
        <v>0.27012101250000004</v>
      </c>
      <c r="D65" s="36">
        <v>0.25013340379999999</v>
      </c>
    </row>
    <row r="66" spans="1:5" x14ac:dyDescent="0.2">
      <c r="A66" s="20" t="s">
        <v>677</v>
      </c>
      <c r="B66" s="21"/>
      <c r="C66" s="36">
        <v>0.23410487750000003</v>
      </c>
      <c r="D66" s="36">
        <v>0.21678228330000002</v>
      </c>
    </row>
    <row r="67" spans="1:5" x14ac:dyDescent="0.2">
      <c r="A67" s="24"/>
      <c r="B67" s="24"/>
      <c r="C67" s="25"/>
      <c r="D67" s="25"/>
    </row>
    <row r="68" spans="1:5" x14ac:dyDescent="0.2">
      <c r="A68" s="1" t="s">
        <v>43</v>
      </c>
      <c r="D68" s="23">
        <v>2.0174912453161449</v>
      </c>
      <c r="E68" s="40" t="s">
        <v>1230</v>
      </c>
    </row>
  </sheetData>
  <mergeCells count="3">
    <mergeCell ref="A1:F1"/>
    <mergeCell ref="C61:D61"/>
    <mergeCell ref="A62:B6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F07A-6B1A-4A4F-8062-2C271FF0C64B}">
  <dimension ref="A1:K5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1382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73</v>
      </c>
      <c r="B8" s="9" t="s">
        <v>856</v>
      </c>
      <c r="C8" s="9" t="s">
        <v>9</v>
      </c>
      <c r="D8" s="9">
        <v>26</v>
      </c>
      <c r="E8" s="60">
        <v>259.90093999999999</v>
      </c>
      <c r="F8" s="10">
        <v>11.224780348338999</v>
      </c>
    </row>
    <row r="9" spans="1:6" x14ac:dyDescent="0.2">
      <c r="A9" s="9" t="s">
        <v>557</v>
      </c>
      <c r="B9" s="9" t="s">
        <v>857</v>
      </c>
      <c r="C9" s="9" t="s">
        <v>427</v>
      </c>
      <c r="D9" s="9">
        <v>23</v>
      </c>
      <c r="E9" s="60">
        <v>231.04626999999999</v>
      </c>
      <c r="F9" s="10">
        <v>9.9785850372569804</v>
      </c>
    </row>
    <row r="10" spans="1:6" x14ac:dyDescent="0.2">
      <c r="A10" s="9" t="s">
        <v>70</v>
      </c>
      <c r="B10" s="9" t="s">
        <v>858</v>
      </c>
      <c r="C10" s="9" t="s">
        <v>9</v>
      </c>
      <c r="D10" s="9">
        <v>21</v>
      </c>
      <c r="E10" s="60">
        <v>210.08589000000001</v>
      </c>
      <c r="F10" s="10">
        <v>9.0733337460622803</v>
      </c>
    </row>
    <row r="11" spans="1:6" x14ac:dyDescent="0.2">
      <c r="A11" s="9" t="s">
        <v>71</v>
      </c>
      <c r="B11" s="9" t="s">
        <v>859</v>
      </c>
      <c r="C11" s="9" t="s">
        <v>9</v>
      </c>
      <c r="D11" s="9">
        <v>21</v>
      </c>
      <c r="E11" s="60">
        <v>207.22296</v>
      </c>
      <c r="F11" s="10">
        <v>8.94968755839297</v>
      </c>
    </row>
    <row r="12" spans="1:6" x14ac:dyDescent="0.2">
      <c r="A12" s="9" t="s">
        <v>1383</v>
      </c>
      <c r="B12" s="9" t="s">
        <v>1384</v>
      </c>
      <c r="C12" s="9" t="s">
        <v>9</v>
      </c>
      <c r="D12" s="9">
        <v>20</v>
      </c>
      <c r="E12" s="60">
        <v>201.3424</v>
      </c>
      <c r="F12" s="10">
        <v>8.6957138931756397</v>
      </c>
    </row>
    <row r="13" spans="1:6" x14ac:dyDescent="0.2">
      <c r="A13" s="9" t="s">
        <v>1385</v>
      </c>
      <c r="B13" s="9" t="s">
        <v>1386</v>
      </c>
      <c r="C13" s="9" t="s">
        <v>9</v>
      </c>
      <c r="D13" s="9">
        <v>20</v>
      </c>
      <c r="E13" s="60">
        <v>199.6678</v>
      </c>
      <c r="F13" s="10">
        <v>8.6233901179275492</v>
      </c>
    </row>
    <row r="14" spans="1:6" x14ac:dyDescent="0.2">
      <c r="A14" s="9" t="s">
        <v>560</v>
      </c>
      <c r="B14" s="9" t="s">
        <v>860</v>
      </c>
      <c r="C14" s="9" t="s">
        <v>9</v>
      </c>
      <c r="D14" s="9">
        <v>2</v>
      </c>
      <c r="E14" s="60">
        <v>197.8768</v>
      </c>
      <c r="F14" s="10">
        <v>8.5460391795127997</v>
      </c>
    </row>
    <row r="15" spans="1:6" x14ac:dyDescent="0.2">
      <c r="A15" s="9" t="s">
        <v>1387</v>
      </c>
      <c r="B15" s="9" t="s">
        <v>1388</v>
      </c>
      <c r="C15" s="9" t="s">
        <v>9</v>
      </c>
      <c r="D15" s="9">
        <v>19</v>
      </c>
      <c r="E15" s="60">
        <v>187.24271999999999</v>
      </c>
      <c r="F15" s="10">
        <v>8.08676722687321</v>
      </c>
    </row>
    <row r="16" spans="1:6" x14ac:dyDescent="0.2">
      <c r="A16" s="9" t="s">
        <v>562</v>
      </c>
      <c r="B16" s="9" t="s">
        <v>855</v>
      </c>
      <c r="C16" s="9" t="s">
        <v>9</v>
      </c>
      <c r="D16" s="9">
        <v>15</v>
      </c>
      <c r="E16" s="60">
        <v>148.46414999999999</v>
      </c>
      <c r="F16" s="10">
        <v>6.4119717048843796</v>
      </c>
    </row>
    <row r="17" spans="1:11" x14ac:dyDescent="0.2">
      <c r="A17" s="9" t="s">
        <v>69</v>
      </c>
      <c r="B17" s="9" t="s">
        <v>861</v>
      </c>
      <c r="C17" s="9" t="s">
        <v>9</v>
      </c>
      <c r="D17" s="9">
        <v>13</v>
      </c>
      <c r="E17" s="60">
        <v>128.28113999999999</v>
      </c>
      <c r="F17" s="10">
        <v>5.5402940033018897</v>
      </c>
    </row>
    <row r="18" spans="1:11" x14ac:dyDescent="0.2">
      <c r="A18" s="8" t="s">
        <v>34</v>
      </c>
      <c r="B18" s="9"/>
      <c r="C18" s="9"/>
      <c r="D18" s="9"/>
      <c r="E18" s="61">
        <f>SUM(E8:E17)</f>
        <v>1971.1310699999999</v>
      </c>
      <c r="F18" s="11">
        <f>SUM(F8:F17)</f>
        <v>85.130562815726691</v>
      </c>
    </row>
    <row r="19" spans="1:11" x14ac:dyDescent="0.2">
      <c r="A19" s="9"/>
      <c r="B19" s="9"/>
      <c r="C19" s="9"/>
      <c r="D19" s="9"/>
      <c r="E19" s="60"/>
      <c r="F19" s="10"/>
    </row>
    <row r="20" spans="1:11" x14ac:dyDescent="0.2">
      <c r="A20" s="8" t="s">
        <v>83</v>
      </c>
      <c r="B20" s="9"/>
      <c r="C20" s="9"/>
      <c r="D20" s="9"/>
      <c r="E20" s="60"/>
      <c r="F20" s="10"/>
    </row>
    <row r="21" spans="1:11" x14ac:dyDescent="0.2">
      <c r="A21" s="9" t="s">
        <v>582</v>
      </c>
      <c r="B21" s="9" t="s">
        <v>862</v>
      </c>
      <c r="C21" s="9" t="s">
        <v>9</v>
      </c>
      <c r="D21" s="9">
        <v>22</v>
      </c>
      <c r="E21" s="60">
        <v>217.37628000000001</v>
      </c>
      <c r="F21" s="10">
        <v>9.3881961178710398</v>
      </c>
    </row>
    <row r="22" spans="1:11" x14ac:dyDescent="0.2">
      <c r="A22" s="8" t="s">
        <v>34</v>
      </c>
      <c r="B22" s="9"/>
      <c r="C22" s="9"/>
      <c r="D22" s="9"/>
      <c r="E22" s="61">
        <f>SUM(E21:E21)</f>
        <v>217.37628000000001</v>
      </c>
      <c r="F22" s="11">
        <f>SUM(F21:F21)</f>
        <v>9.3881961178710398</v>
      </c>
    </row>
    <row r="23" spans="1:11" x14ac:dyDescent="0.2">
      <c r="A23" s="9"/>
      <c r="B23" s="9"/>
      <c r="C23" s="9"/>
      <c r="D23" s="9"/>
      <c r="E23" s="60"/>
      <c r="F23" s="10"/>
    </row>
    <row r="24" spans="1:11" x14ac:dyDescent="0.2">
      <c r="A24" s="8" t="s">
        <v>34</v>
      </c>
      <c r="B24" s="9"/>
      <c r="C24" s="9"/>
      <c r="D24" s="9"/>
      <c r="E24" s="61">
        <f>E18+E22</f>
        <v>2188.5073499999999</v>
      </c>
      <c r="F24" s="11">
        <f>F18+F22</f>
        <v>94.518758933597724</v>
      </c>
      <c r="H24" s="50"/>
      <c r="I24" s="50"/>
      <c r="J24" s="23"/>
      <c r="K24" s="23"/>
    </row>
    <row r="25" spans="1:11" x14ac:dyDescent="0.2">
      <c r="A25" s="9"/>
      <c r="B25" s="9"/>
      <c r="C25" s="9"/>
      <c r="D25" s="9"/>
      <c r="E25" s="60"/>
      <c r="F25" s="10"/>
      <c r="H25" s="23"/>
      <c r="I25" s="23"/>
      <c r="J25" s="23"/>
      <c r="K25" s="23"/>
    </row>
    <row r="26" spans="1:11" x14ac:dyDescent="0.2">
      <c r="A26" s="8" t="s">
        <v>35</v>
      </c>
      <c r="B26" s="9"/>
      <c r="C26" s="9"/>
      <c r="D26" s="9"/>
      <c r="E26" s="61">
        <v>126.91116580000001</v>
      </c>
      <c r="F26" s="11">
        <v>5.48</v>
      </c>
      <c r="H26" s="23"/>
      <c r="I26" s="79"/>
      <c r="J26" s="23"/>
      <c r="K26" s="23"/>
    </row>
    <row r="27" spans="1:11" x14ac:dyDescent="0.2">
      <c r="A27" s="9"/>
      <c r="B27" s="9"/>
      <c r="C27" s="9"/>
      <c r="D27" s="9"/>
      <c r="E27" s="60"/>
      <c r="F27" s="10"/>
      <c r="H27" s="23"/>
      <c r="I27" s="23"/>
      <c r="J27" s="23"/>
      <c r="K27" s="23"/>
    </row>
    <row r="28" spans="1:11" x14ac:dyDescent="0.2">
      <c r="A28" s="12" t="s">
        <v>36</v>
      </c>
      <c r="B28" s="6"/>
      <c r="C28" s="6"/>
      <c r="D28" s="6"/>
      <c r="E28" s="66">
        <f>E24+E26</f>
        <v>2315.4185158</v>
      </c>
      <c r="F28" s="13">
        <f>F24+F26</f>
        <v>99.998758933597728</v>
      </c>
      <c r="H28" s="77"/>
      <c r="I28" s="77"/>
      <c r="J28" s="23"/>
      <c r="K28" s="23"/>
    </row>
    <row r="29" spans="1:11" x14ac:dyDescent="0.2">
      <c r="A29" s="1" t="s">
        <v>245</v>
      </c>
    </row>
    <row r="30" spans="1:11" x14ac:dyDescent="0.2">
      <c r="A30" s="1"/>
    </row>
    <row r="31" spans="1:11" x14ac:dyDescent="0.2">
      <c r="A31" s="1"/>
    </row>
    <row r="32" spans="1:11" x14ac:dyDescent="0.2">
      <c r="A32" s="1" t="s">
        <v>37</v>
      </c>
    </row>
    <row r="33" spans="1:4" x14ac:dyDescent="0.2">
      <c r="A33" s="1" t="s">
        <v>38</v>
      </c>
    </row>
    <row r="34" spans="1:4" x14ac:dyDescent="0.2">
      <c r="A34" s="1" t="s">
        <v>39</v>
      </c>
    </row>
    <row r="35" spans="1:4" x14ac:dyDescent="0.2">
      <c r="A35" s="3" t="s">
        <v>661</v>
      </c>
      <c r="D35" s="14">
        <v>10.6137</v>
      </c>
    </row>
    <row r="36" spans="1:4" x14ac:dyDescent="0.2">
      <c r="A36" s="3" t="s">
        <v>662</v>
      </c>
      <c r="D36" s="14">
        <v>10.3118</v>
      </c>
    </row>
    <row r="37" spans="1:4" x14ac:dyDescent="0.2">
      <c r="A37" s="3" t="s">
        <v>673</v>
      </c>
      <c r="D37" s="14">
        <v>10.098000000000001</v>
      </c>
    </row>
    <row r="38" spans="1:4" x14ac:dyDescent="0.2">
      <c r="A38" s="3" t="s">
        <v>663</v>
      </c>
      <c r="D38" s="14">
        <v>10.660399999999999</v>
      </c>
    </row>
    <row r="39" spans="1:4" x14ac:dyDescent="0.2">
      <c r="A39" s="3" t="s">
        <v>664</v>
      </c>
      <c r="D39" s="14">
        <v>10.358499999999999</v>
      </c>
    </row>
    <row r="40" spans="1:4" x14ac:dyDescent="0.2">
      <c r="A40" s="3" t="s">
        <v>677</v>
      </c>
      <c r="D40" s="14">
        <v>10.1236</v>
      </c>
    </row>
    <row r="42" spans="1:4" x14ac:dyDescent="0.2">
      <c r="A42" s="1" t="s">
        <v>40</v>
      </c>
    </row>
    <row r="43" spans="1:4" x14ac:dyDescent="0.2">
      <c r="A43" s="3" t="s">
        <v>661</v>
      </c>
      <c r="D43" s="14">
        <v>11.073399999999999</v>
      </c>
    </row>
    <row r="44" spans="1:4" x14ac:dyDescent="0.2">
      <c r="A44" s="3" t="s">
        <v>662</v>
      </c>
      <c r="D44" s="14">
        <v>10.7584</v>
      </c>
    </row>
    <row r="45" spans="1:4" x14ac:dyDescent="0.2">
      <c r="A45" s="3" t="s">
        <v>673</v>
      </c>
      <c r="D45" s="14">
        <v>10.1783</v>
      </c>
    </row>
    <row r="46" spans="1:4" x14ac:dyDescent="0.2">
      <c r="A46" s="3" t="s">
        <v>663</v>
      </c>
      <c r="D46" s="14">
        <v>11.1221</v>
      </c>
    </row>
    <row r="47" spans="1:4" x14ac:dyDescent="0.2">
      <c r="A47" s="3" t="s">
        <v>664</v>
      </c>
      <c r="D47" s="14">
        <v>10.8071</v>
      </c>
    </row>
    <row r="48" spans="1:4" x14ac:dyDescent="0.2">
      <c r="A48" s="3" t="s">
        <v>677</v>
      </c>
      <c r="D48" s="14">
        <v>10.2049</v>
      </c>
    </row>
    <row r="50" spans="1:5" x14ac:dyDescent="0.2">
      <c r="A50" s="1" t="s">
        <v>41</v>
      </c>
      <c r="D50" s="88" t="s">
        <v>383</v>
      </c>
    </row>
    <row r="51" spans="1:5" x14ac:dyDescent="0.2">
      <c r="A51" s="34" t="s">
        <v>665</v>
      </c>
      <c r="B51" s="35"/>
      <c r="C51" s="110" t="s">
        <v>666</v>
      </c>
      <c r="D51" s="111"/>
    </row>
    <row r="52" spans="1:5" x14ac:dyDescent="0.2">
      <c r="A52" s="112"/>
      <c r="B52" s="113"/>
      <c r="C52" s="19" t="s">
        <v>667</v>
      </c>
      <c r="D52" s="19" t="s">
        <v>668</v>
      </c>
    </row>
    <row r="53" spans="1:5" x14ac:dyDescent="0.2">
      <c r="A53" s="20" t="s">
        <v>673</v>
      </c>
      <c r="B53" s="21"/>
      <c r="C53" s="83">
        <v>0.25211294500000003</v>
      </c>
      <c r="D53" s="83">
        <v>0.23345784350000004</v>
      </c>
    </row>
    <row r="54" spans="1:5" x14ac:dyDescent="0.2">
      <c r="A54" s="20" t="s">
        <v>1389</v>
      </c>
      <c r="B54" s="21"/>
      <c r="C54" s="83">
        <v>0.25211294500000003</v>
      </c>
      <c r="D54" s="83">
        <v>0.23345784350000004</v>
      </c>
    </row>
    <row r="56" spans="1:5" x14ac:dyDescent="0.2">
      <c r="A56" s="1" t="s">
        <v>43</v>
      </c>
      <c r="D56" s="23">
        <v>1.1383335804076913</v>
      </c>
      <c r="E56" s="40" t="s">
        <v>1230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B802-7F56-47DB-AF30-5EFDCAFA2897}">
  <dimension ref="A1:K4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9.28515625" style="3" bestFit="1" customWidth="1"/>
    <col min="4" max="4" width="7.42578125" style="3" bestFit="1" customWidth="1"/>
    <col min="5" max="5" width="23" style="40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1390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76" t="s">
        <v>4</v>
      </c>
      <c r="F3" s="5" t="s">
        <v>5</v>
      </c>
    </row>
    <row r="4" spans="1:6" x14ac:dyDescent="0.2">
      <c r="A4" s="6"/>
      <c r="B4" s="6"/>
      <c r="C4" s="6"/>
      <c r="D4" s="6"/>
      <c r="E4" s="62"/>
      <c r="F4" s="7"/>
    </row>
    <row r="5" spans="1:6" x14ac:dyDescent="0.2">
      <c r="A5" s="8" t="s">
        <v>6</v>
      </c>
      <c r="B5" s="9"/>
      <c r="C5" s="9"/>
      <c r="D5" s="9"/>
      <c r="E5" s="60"/>
      <c r="F5" s="10"/>
    </row>
    <row r="6" spans="1:6" x14ac:dyDescent="0.2">
      <c r="A6" s="8" t="s">
        <v>7</v>
      </c>
      <c r="B6" s="9"/>
      <c r="C6" s="9"/>
      <c r="D6" s="9"/>
      <c r="E6" s="60"/>
      <c r="F6" s="10"/>
    </row>
    <row r="7" spans="1:6" x14ac:dyDescent="0.2">
      <c r="A7" s="8"/>
      <c r="B7" s="9"/>
      <c r="C7" s="9"/>
      <c r="D7" s="9"/>
      <c r="E7" s="60"/>
      <c r="F7" s="10"/>
    </row>
    <row r="8" spans="1:6" x14ac:dyDescent="0.2">
      <c r="A8" s="9" t="s">
        <v>73</v>
      </c>
      <c r="B8" s="9" t="s">
        <v>856</v>
      </c>
      <c r="C8" s="9" t="s">
        <v>9</v>
      </c>
      <c r="D8" s="9">
        <v>37</v>
      </c>
      <c r="E8" s="60">
        <v>369.85903000000002</v>
      </c>
      <c r="F8" s="10">
        <v>10.714586753321701</v>
      </c>
    </row>
    <row r="9" spans="1:6" x14ac:dyDescent="0.2">
      <c r="A9" s="9" t="s">
        <v>71</v>
      </c>
      <c r="B9" s="9" t="s">
        <v>859</v>
      </c>
      <c r="C9" s="9" t="s">
        <v>9</v>
      </c>
      <c r="D9" s="9">
        <v>34</v>
      </c>
      <c r="E9" s="60">
        <v>335.50384000000003</v>
      </c>
      <c r="F9" s="10">
        <v>9.7193382023214596</v>
      </c>
    </row>
    <row r="10" spans="1:6" x14ac:dyDescent="0.2">
      <c r="A10" s="9" t="s">
        <v>557</v>
      </c>
      <c r="B10" s="9" t="s">
        <v>857</v>
      </c>
      <c r="C10" s="9" t="s">
        <v>427</v>
      </c>
      <c r="D10" s="9">
        <v>32</v>
      </c>
      <c r="E10" s="60">
        <v>321.45567999999997</v>
      </c>
      <c r="F10" s="10">
        <v>9.3123717182409091</v>
      </c>
    </row>
    <row r="11" spans="1:6" x14ac:dyDescent="0.2">
      <c r="A11" s="9" t="s">
        <v>70</v>
      </c>
      <c r="B11" s="9" t="s">
        <v>858</v>
      </c>
      <c r="C11" s="9" t="s">
        <v>9</v>
      </c>
      <c r="D11" s="9">
        <v>32</v>
      </c>
      <c r="E11" s="60">
        <v>320.13087999999999</v>
      </c>
      <c r="F11" s="10">
        <v>9.2739930837357498</v>
      </c>
    </row>
    <row r="12" spans="1:6" x14ac:dyDescent="0.2">
      <c r="A12" s="9" t="s">
        <v>69</v>
      </c>
      <c r="B12" s="9" t="s">
        <v>861</v>
      </c>
      <c r="C12" s="9" t="s">
        <v>9</v>
      </c>
      <c r="D12" s="9">
        <v>32</v>
      </c>
      <c r="E12" s="60">
        <v>315.76895999999999</v>
      </c>
      <c r="F12" s="10">
        <v>9.1476309661174593</v>
      </c>
    </row>
    <row r="13" spans="1:6" x14ac:dyDescent="0.2">
      <c r="A13" s="9" t="s">
        <v>562</v>
      </c>
      <c r="B13" s="9" t="s">
        <v>855</v>
      </c>
      <c r="C13" s="9" t="s">
        <v>9</v>
      </c>
      <c r="D13" s="9">
        <v>31</v>
      </c>
      <c r="E13" s="60">
        <v>306.82591000000002</v>
      </c>
      <c r="F13" s="10">
        <v>8.8885563531107294</v>
      </c>
    </row>
    <row r="14" spans="1:6" x14ac:dyDescent="0.2">
      <c r="A14" s="9" t="s">
        <v>1387</v>
      </c>
      <c r="B14" s="9" t="s">
        <v>1388</v>
      </c>
      <c r="C14" s="9" t="s">
        <v>9</v>
      </c>
      <c r="D14" s="9">
        <v>31</v>
      </c>
      <c r="E14" s="60">
        <v>305.50128000000001</v>
      </c>
      <c r="F14" s="10">
        <v>8.85018264340016</v>
      </c>
    </row>
    <row r="15" spans="1:6" x14ac:dyDescent="0.2">
      <c r="A15" s="9" t="s">
        <v>1383</v>
      </c>
      <c r="B15" s="9" t="s">
        <v>1384</v>
      </c>
      <c r="C15" s="9" t="s">
        <v>9</v>
      </c>
      <c r="D15" s="9">
        <v>30</v>
      </c>
      <c r="E15" s="60">
        <v>302.0136</v>
      </c>
      <c r="F15" s="10">
        <v>8.7491467164746393</v>
      </c>
    </row>
    <row r="16" spans="1:6" x14ac:dyDescent="0.2">
      <c r="A16" s="9" t="s">
        <v>1385</v>
      </c>
      <c r="B16" s="9" t="s">
        <v>1386</v>
      </c>
      <c r="C16" s="9" t="s">
        <v>9</v>
      </c>
      <c r="D16" s="9">
        <v>30</v>
      </c>
      <c r="E16" s="60">
        <v>299.50170000000003</v>
      </c>
      <c r="F16" s="10">
        <v>8.6763785310779795</v>
      </c>
    </row>
    <row r="17" spans="1:11" x14ac:dyDescent="0.2">
      <c r="A17" s="9" t="s">
        <v>560</v>
      </c>
      <c r="B17" s="9" t="s">
        <v>860</v>
      </c>
      <c r="C17" s="9" t="s">
        <v>9</v>
      </c>
      <c r="D17" s="9">
        <v>2</v>
      </c>
      <c r="E17" s="60">
        <v>197.8768</v>
      </c>
      <c r="F17" s="10">
        <v>5.7323681946326603</v>
      </c>
    </row>
    <row r="18" spans="1:11" x14ac:dyDescent="0.2">
      <c r="A18" s="8" t="s">
        <v>34</v>
      </c>
      <c r="B18" s="9"/>
      <c r="C18" s="9"/>
      <c r="D18" s="9"/>
      <c r="E18" s="61">
        <f>SUM(E8:E17)</f>
        <v>3074.43768</v>
      </c>
      <c r="F18" s="11">
        <f>SUM(F8:F17)</f>
        <v>89.064553162433455</v>
      </c>
    </row>
    <row r="19" spans="1:11" x14ac:dyDescent="0.2">
      <c r="A19" s="9"/>
      <c r="B19" s="9"/>
      <c r="C19" s="9"/>
      <c r="D19" s="9"/>
      <c r="E19" s="60"/>
      <c r="F19" s="10"/>
    </row>
    <row r="20" spans="1:11" x14ac:dyDescent="0.2">
      <c r="A20" s="8" t="s">
        <v>83</v>
      </c>
      <c r="B20" s="9"/>
      <c r="C20" s="9"/>
      <c r="D20" s="9"/>
      <c r="E20" s="60"/>
      <c r="F20" s="10"/>
    </row>
    <row r="21" spans="1:11" x14ac:dyDescent="0.2">
      <c r="A21" s="9" t="s">
        <v>582</v>
      </c>
      <c r="B21" s="9" t="s">
        <v>862</v>
      </c>
      <c r="C21" s="9" t="s">
        <v>9</v>
      </c>
      <c r="D21" s="9">
        <v>19</v>
      </c>
      <c r="E21" s="60">
        <v>187.73406</v>
      </c>
      <c r="F21" s="10">
        <v>5.4385393062413501</v>
      </c>
    </row>
    <row r="22" spans="1:11" x14ac:dyDescent="0.2">
      <c r="A22" s="8" t="s">
        <v>34</v>
      </c>
      <c r="B22" s="9"/>
      <c r="C22" s="9"/>
      <c r="D22" s="9"/>
      <c r="E22" s="61">
        <f>SUM(E21:E21)</f>
        <v>187.73406</v>
      </c>
      <c r="F22" s="11">
        <f>SUM(F21:F21)</f>
        <v>5.4385393062413501</v>
      </c>
    </row>
    <row r="23" spans="1:11" x14ac:dyDescent="0.2">
      <c r="A23" s="9"/>
      <c r="B23" s="9"/>
      <c r="C23" s="9"/>
      <c r="D23" s="9"/>
      <c r="E23" s="60"/>
      <c r="F23" s="10"/>
    </row>
    <row r="24" spans="1:11" x14ac:dyDescent="0.2">
      <c r="A24" s="8" t="s">
        <v>34</v>
      </c>
      <c r="B24" s="9"/>
      <c r="C24" s="9"/>
      <c r="D24" s="9"/>
      <c r="E24" s="61">
        <f>E18+E22</f>
        <v>3262.1717399999998</v>
      </c>
      <c r="F24" s="11">
        <f>F18+F22</f>
        <v>94.503092468674808</v>
      </c>
      <c r="H24" s="50"/>
      <c r="I24" s="50"/>
      <c r="J24" s="23"/>
      <c r="K24" s="23"/>
    </row>
    <row r="25" spans="1:11" x14ac:dyDescent="0.2">
      <c r="A25" s="9"/>
      <c r="B25" s="9"/>
      <c r="C25" s="9"/>
      <c r="D25" s="9"/>
      <c r="E25" s="60"/>
      <c r="F25" s="10"/>
      <c r="H25" s="23"/>
      <c r="I25" s="23"/>
      <c r="J25" s="23"/>
      <c r="K25" s="23"/>
    </row>
    <row r="26" spans="1:11" x14ac:dyDescent="0.2">
      <c r="A26" s="8" t="s">
        <v>35</v>
      </c>
      <c r="B26" s="9"/>
      <c r="C26" s="9"/>
      <c r="D26" s="9"/>
      <c r="E26" s="61">
        <v>189.7506248</v>
      </c>
      <c r="F26" s="11">
        <v>5.5</v>
      </c>
      <c r="H26" s="23"/>
      <c r="I26" s="79"/>
      <c r="J26" s="23"/>
      <c r="K26" s="23"/>
    </row>
    <row r="27" spans="1:11" x14ac:dyDescent="0.2">
      <c r="A27" s="9"/>
      <c r="B27" s="9"/>
      <c r="C27" s="9"/>
      <c r="D27" s="9"/>
      <c r="E27" s="60"/>
      <c r="F27" s="10"/>
      <c r="H27" s="23"/>
      <c r="I27" s="23"/>
      <c r="J27" s="23"/>
      <c r="K27" s="23"/>
    </row>
    <row r="28" spans="1:11" x14ac:dyDescent="0.2">
      <c r="A28" s="12" t="s">
        <v>36</v>
      </c>
      <c r="B28" s="6"/>
      <c r="C28" s="6"/>
      <c r="D28" s="6"/>
      <c r="E28" s="66">
        <f>E24+E26</f>
        <v>3451.9223647999997</v>
      </c>
      <c r="F28" s="13">
        <f>F24+F26</f>
        <v>100.00309246867481</v>
      </c>
      <c r="H28" s="77"/>
      <c r="I28" s="77"/>
      <c r="J28" s="23"/>
      <c r="K28" s="23"/>
    </row>
    <row r="29" spans="1:11" x14ac:dyDescent="0.2">
      <c r="A29" s="1" t="s">
        <v>245</v>
      </c>
    </row>
    <row r="30" spans="1:11" x14ac:dyDescent="0.2">
      <c r="A30" s="1"/>
    </row>
    <row r="31" spans="1:11" x14ac:dyDescent="0.2">
      <c r="A31" s="1"/>
    </row>
    <row r="32" spans="1:11" x14ac:dyDescent="0.2">
      <c r="A32" s="1" t="s">
        <v>37</v>
      </c>
    </row>
    <row r="33" spans="1:5" x14ac:dyDescent="0.2">
      <c r="A33" s="1" t="s">
        <v>38</v>
      </c>
    </row>
    <row r="34" spans="1:5" x14ac:dyDescent="0.2">
      <c r="A34" s="1" t="s">
        <v>39</v>
      </c>
    </row>
    <row r="35" spans="1:5" x14ac:dyDescent="0.2">
      <c r="A35" s="3" t="s">
        <v>661</v>
      </c>
      <c r="D35" s="14">
        <v>10.6959</v>
      </c>
    </row>
    <row r="36" spans="1:5" x14ac:dyDescent="0.2">
      <c r="A36" s="3" t="s">
        <v>1364</v>
      </c>
      <c r="D36" s="14">
        <v>10.191599999999999</v>
      </c>
    </row>
    <row r="37" spans="1:5" x14ac:dyDescent="0.2">
      <c r="A37" s="3" t="s">
        <v>663</v>
      </c>
      <c r="D37" s="14">
        <v>10.7441</v>
      </c>
    </row>
    <row r="39" spans="1:5" x14ac:dyDescent="0.2">
      <c r="A39" s="1" t="s">
        <v>40</v>
      </c>
    </row>
    <row r="40" spans="1:5" x14ac:dyDescent="0.2">
      <c r="A40" s="3" t="s">
        <v>661</v>
      </c>
      <c r="D40" s="14">
        <v>11.1595</v>
      </c>
    </row>
    <row r="41" spans="1:5" x14ac:dyDescent="0.2">
      <c r="A41" s="3" t="s">
        <v>1364</v>
      </c>
      <c r="D41" s="14">
        <v>10.6332</v>
      </c>
    </row>
    <row r="42" spans="1:5" x14ac:dyDescent="0.2">
      <c r="A42" s="3" t="s">
        <v>663</v>
      </c>
      <c r="D42" s="14">
        <v>11.2098</v>
      </c>
    </row>
    <row r="44" spans="1:5" x14ac:dyDescent="0.2">
      <c r="A44" s="1" t="s">
        <v>41</v>
      </c>
      <c r="D44" s="15" t="s">
        <v>42</v>
      </c>
    </row>
    <row r="46" spans="1:5" x14ac:dyDescent="0.2">
      <c r="A46" s="1" t="s">
        <v>43</v>
      </c>
      <c r="D46" s="23">
        <v>1.1418334084110344</v>
      </c>
      <c r="E46" s="40" t="s">
        <v>671</v>
      </c>
    </row>
  </sheetData>
  <mergeCells count="1">
    <mergeCell ref="A1:F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EA5C2-DD79-4033-A03A-400891D3EDA5}">
  <dimension ref="A1:J67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27.140625" style="2" bestFit="1" customWidth="1"/>
    <col min="3" max="3" width="20" style="2" bestFit="1" customWidth="1"/>
    <col min="4" max="4" width="11.140625" style="2" bestFit="1" customWidth="1"/>
    <col min="5" max="5" width="24.140625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1391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234400</v>
      </c>
      <c r="E8" s="60">
        <v>4973.2647999999999</v>
      </c>
      <c r="F8" s="10">
        <v>9.2663006234127661</v>
      </c>
    </row>
    <row r="9" spans="1:6" x14ac:dyDescent="0.2">
      <c r="A9" s="10" t="s">
        <v>1392</v>
      </c>
      <c r="B9" s="10" t="s">
        <v>1393</v>
      </c>
      <c r="C9" s="10" t="s">
        <v>367</v>
      </c>
      <c r="D9" s="68">
        <v>150145</v>
      </c>
      <c r="E9" s="60">
        <v>4429.2775000000001</v>
      </c>
      <c r="F9" s="10">
        <v>8.2527310549637605</v>
      </c>
    </row>
    <row r="10" spans="1:6" x14ac:dyDescent="0.2">
      <c r="A10" s="10" t="s">
        <v>311</v>
      </c>
      <c r="B10" s="10" t="s">
        <v>312</v>
      </c>
      <c r="C10" s="10" t="s">
        <v>252</v>
      </c>
      <c r="D10" s="68">
        <v>1167550</v>
      </c>
      <c r="E10" s="60">
        <v>4204.9313249999996</v>
      </c>
      <c r="F10" s="10">
        <v>7.8347241349898287</v>
      </c>
    </row>
    <row r="11" spans="1:6" x14ac:dyDescent="0.2">
      <c r="A11" s="10" t="s">
        <v>724</v>
      </c>
      <c r="B11" s="10" t="s">
        <v>725</v>
      </c>
      <c r="C11" s="10" t="s">
        <v>294</v>
      </c>
      <c r="D11" s="68">
        <v>373800</v>
      </c>
      <c r="E11" s="60">
        <v>4191.2325000000001</v>
      </c>
      <c r="F11" s="10">
        <v>7.8092001712070207</v>
      </c>
    </row>
    <row r="12" spans="1:6" x14ac:dyDescent="0.2">
      <c r="A12" s="10" t="s">
        <v>255</v>
      </c>
      <c r="B12" s="10" t="s">
        <v>256</v>
      </c>
      <c r="C12" s="10" t="s">
        <v>257</v>
      </c>
      <c r="D12" s="68">
        <v>520746</v>
      </c>
      <c r="E12" s="60">
        <v>3431.4557669999999</v>
      </c>
      <c r="F12" s="10">
        <v>6.3935668000154404</v>
      </c>
    </row>
    <row r="13" spans="1:6" x14ac:dyDescent="0.2">
      <c r="A13" s="10" t="s">
        <v>1394</v>
      </c>
      <c r="B13" s="10" t="s">
        <v>1395</v>
      </c>
      <c r="C13" s="10" t="s">
        <v>1396</v>
      </c>
      <c r="D13" s="68">
        <v>457141</v>
      </c>
      <c r="E13" s="60">
        <v>3230.6154470000001</v>
      </c>
      <c r="F13" s="10">
        <v>6.0193565262286075</v>
      </c>
    </row>
    <row r="14" spans="1:6" x14ac:dyDescent="0.2">
      <c r="A14" s="10" t="s">
        <v>1397</v>
      </c>
      <c r="B14" s="10" t="s">
        <v>1398</v>
      </c>
      <c r="C14" s="10" t="s">
        <v>367</v>
      </c>
      <c r="D14" s="68">
        <v>259985</v>
      </c>
      <c r="E14" s="60">
        <v>2318.0262600000001</v>
      </c>
      <c r="F14" s="10">
        <v>4.3189994987045859</v>
      </c>
    </row>
    <row r="15" spans="1:6" x14ac:dyDescent="0.2">
      <c r="A15" s="10" t="s">
        <v>379</v>
      </c>
      <c r="B15" s="10" t="s">
        <v>380</v>
      </c>
      <c r="C15" s="10" t="s">
        <v>283</v>
      </c>
      <c r="D15" s="68">
        <v>922300</v>
      </c>
      <c r="E15" s="60">
        <v>2176.1668500000001</v>
      </c>
      <c r="F15" s="10">
        <v>4.0546838042497146</v>
      </c>
    </row>
    <row r="16" spans="1:6" x14ac:dyDescent="0.2">
      <c r="A16" s="10" t="s">
        <v>1399</v>
      </c>
      <c r="B16" s="10" t="s">
        <v>1400</v>
      </c>
      <c r="C16" s="10" t="s">
        <v>280</v>
      </c>
      <c r="D16" s="68">
        <v>228900</v>
      </c>
      <c r="E16" s="60">
        <v>1586.3914500000001</v>
      </c>
      <c r="F16" s="10">
        <v>2.955800801540204</v>
      </c>
    </row>
    <row r="17" spans="1:6" x14ac:dyDescent="0.2">
      <c r="A17" s="10" t="s">
        <v>1401</v>
      </c>
      <c r="B17" s="10" t="s">
        <v>1402</v>
      </c>
      <c r="C17" s="10" t="s">
        <v>291</v>
      </c>
      <c r="D17" s="68">
        <v>759100</v>
      </c>
      <c r="E17" s="60">
        <v>1534.9002</v>
      </c>
      <c r="F17" s="10">
        <v>2.8598611278724548</v>
      </c>
    </row>
    <row r="18" spans="1:6" x14ac:dyDescent="0.2">
      <c r="A18" s="10" t="s">
        <v>726</v>
      </c>
      <c r="B18" s="10" t="s">
        <v>727</v>
      </c>
      <c r="C18" s="10" t="s">
        <v>252</v>
      </c>
      <c r="D18" s="68">
        <v>809000</v>
      </c>
      <c r="E18" s="60">
        <v>1470.7619999999999</v>
      </c>
      <c r="F18" s="10">
        <v>2.7403573679591333</v>
      </c>
    </row>
    <row r="19" spans="1:6" x14ac:dyDescent="0.2">
      <c r="A19" s="10" t="s">
        <v>1403</v>
      </c>
      <c r="B19" s="10" t="s">
        <v>1404</v>
      </c>
      <c r="C19" s="10" t="s">
        <v>367</v>
      </c>
      <c r="D19" s="68">
        <v>1084661</v>
      </c>
      <c r="E19" s="60">
        <v>1357.4532415000001</v>
      </c>
      <c r="F19" s="10">
        <v>2.5292378998128413</v>
      </c>
    </row>
    <row r="20" spans="1:6" x14ac:dyDescent="0.2">
      <c r="A20" s="10" t="s">
        <v>1405</v>
      </c>
      <c r="B20" s="10" t="s">
        <v>1406</v>
      </c>
      <c r="C20" s="10" t="s">
        <v>274</v>
      </c>
      <c r="D20" s="68">
        <v>176563</v>
      </c>
      <c r="E20" s="60">
        <v>1259.8652864999999</v>
      </c>
      <c r="F20" s="10">
        <v>2.347409791996407</v>
      </c>
    </row>
    <row r="21" spans="1:6" x14ac:dyDescent="0.2">
      <c r="A21" s="10" t="s">
        <v>1407</v>
      </c>
      <c r="B21" s="10" t="s">
        <v>1408</v>
      </c>
      <c r="C21" s="10" t="s">
        <v>1409</v>
      </c>
      <c r="D21" s="68">
        <v>104800</v>
      </c>
      <c r="E21" s="60">
        <v>1243.3996</v>
      </c>
      <c r="F21" s="10">
        <v>2.3167305486390317</v>
      </c>
    </row>
    <row r="22" spans="1:6" x14ac:dyDescent="0.2">
      <c r="A22" s="10" t="s">
        <v>1410</v>
      </c>
      <c r="B22" s="10" t="s">
        <v>1411</v>
      </c>
      <c r="C22" s="10" t="s">
        <v>1412</v>
      </c>
      <c r="D22" s="68">
        <v>109433</v>
      </c>
      <c r="E22" s="60">
        <v>1219.0836200000001</v>
      </c>
      <c r="F22" s="10">
        <v>2.2714244590391188</v>
      </c>
    </row>
    <row r="23" spans="1:6" x14ac:dyDescent="0.2">
      <c r="A23" s="10" t="s">
        <v>1413</v>
      </c>
      <c r="B23" s="10" t="s">
        <v>1414</v>
      </c>
      <c r="C23" s="10" t="s">
        <v>280</v>
      </c>
      <c r="D23" s="68">
        <v>187122</v>
      </c>
      <c r="E23" s="60">
        <v>1177.0909409999999</v>
      </c>
      <c r="F23" s="10">
        <v>2.193182739918015</v>
      </c>
    </row>
    <row r="24" spans="1:6" x14ac:dyDescent="0.2">
      <c r="A24" s="10" t="s">
        <v>1415</v>
      </c>
      <c r="B24" s="10" t="s">
        <v>1416</v>
      </c>
      <c r="C24" s="10" t="s">
        <v>252</v>
      </c>
      <c r="D24" s="68">
        <v>1191750</v>
      </c>
      <c r="E24" s="60">
        <v>1111.306875</v>
      </c>
      <c r="F24" s="10">
        <v>2.0706123648624928</v>
      </c>
    </row>
    <row r="25" spans="1:6" x14ac:dyDescent="0.2">
      <c r="A25" s="10" t="s">
        <v>1417</v>
      </c>
      <c r="B25" s="10" t="s">
        <v>1418</v>
      </c>
      <c r="C25" s="10" t="s">
        <v>367</v>
      </c>
      <c r="D25" s="68">
        <v>721082</v>
      </c>
      <c r="E25" s="60">
        <v>1100.371132</v>
      </c>
      <c r="F25" s="10">
        <v>2.0502366386034807</v>
      </c>
    </row>
    <row r="26" spans="1:6" x14ac:dyDescent="0.2">
      <c r="A26" s="10" t="s">
        <v>322</v>
      </c>
      <c r="B26" s="10" t="s">
        <v>323</v>
      </c>
      <c r="C26" s="10" t="s">
        <v>324</v>
      </c>
      <c r="D26" s="68">
        <v>449300</v>
      </c>
      <c r="E26" s="60">
        <v>1081.68975</v>
      </c>
      <c r="F26" s="10">
        <v>2.0154290607578744</v>
      </c>
    </row>
    <row r="27" spans="1:6" x14ac:dyDescent="0.2">
      <c r="A27" s="10" t="s">
        <v>1419</v>
      </c>
      <c r="B27" s="10" t="s">
        <v>1420</v>
      </c>
      <c r="C27" s="10" t="s">
        <v>367</v>
      </c>
      <c r="D27" s="68">
        <v>572110</v>
      </c>
      <c r="E27" s="60">
        <v>1042.3844200000001</v>
      </c>
      <c r="F27" s="10">
        <v>1.9421944717043331</v>
      </c>
    </row>
    <row r="28" spans="1:6" x14ac:dyDescent="0.2">
      <c r="A28" s="10" t="s">
        <v>1421</v>
      </c>
      <c r="B28" s="10" t="s">
        <v>1422</v>
      </c>
      <c r="C28" s="10" t="s">
        <v>265</v>
      </c>
      <c r="D28" s="68">
        <v>484054</v>
      </c>
      <c r="E28" s="60">
        <v>908.08530399999995</v>
      </c>
      <c r="F28" s="10">
        <v>1.691965289796588</v>
      </c>
    </row>
    <row r="29" spans="1:6" x14ac:dyDescent="0.2">
      <c r="A29" s="10" t="s">
        <v>1423</v>
      </c>
      <c r="B29" s="10" t="s">
        <v>1424</v>
      </c>
      <c r="C29" s="10" t="s">
        <v>288</v>
      </c>
      <c r="D29" s="68">
        <v>1000000</v>
      </c>
      <c r="E29" s="60">
        <v>881.5</v>
      </c>
      <c r="F29" s="10">
        <v>1.642430943861737</v>
      </c>
    </row>
    <row r="30" spans="1:6" x14ac:dyDescent="0.2">
      <c r="A30" s="10" t="s">
        <v>278</v>
      </c>
      <c r="B30" s="10" t="s">
        <v>279</v>
      </c>
      <c r="C30" s="10" t="s">
        <v>280</v>
      </c>
      <c r="D30" s="68">
        <v>30000</v>
      </c>
      <c r="E30" s="60">
        <v>784.95</v>
      </c>
      <c r="F30" s="10">
        <v>1.462536777520443</v>
      </c>
    </row>
    <row r="31" spans="1:6" x14ac:dyDescent="0.2">
      <c r="A31" s="10" t="s">
        <v>1425</v>
      </c>
      <c r="B31" s="10" t="s">
        <v>1426</v>
      </c>
      <c r="C31" s="10" t="s">
        <v>1427</v>
      </c>
      <c r="D31" s="68">
        <v>854705</v>
      </c>
      <c r="E31" s="60">
        <v>757.69598250000001</v>
      </c>
      <c r="F31" s="10">
        <v>1.4117564693110847</v>
      </c>
    </row>
    <row r="32" spans="1:6" x14ac:dyDescent="0.2">
      <c r="A32" s="10" t="s">
        <v>1428</v>
      </c>
      <c r="B32" s="10" t="s">
        <v>1429</v>
      </c>
      <c r="C32" s="10" t="s">
        <v>262</v>
      </c>
      <c r="D32" s="68">
        <v>805448</v>
      </c>
      <c r="E32" s="60">
        <v>746.24757199999999</v>
      </c>
      <c r="F32" s="10">
        <v>1.3904255292506973</v>
      </c>
    </row>
    <row r="33" spans="1:10" x14ac:dyDescent="0.2">
      <c r="A33" s="10" t="s">
        <v>1430</v>
      </c>
      <c r="B33" s="10" t="s">
        <v>1431</v>
      </c>
      <c r="C33" s="10" t="s">
        <v>1432</v>
      </c>
      <c r="D33" s="68">
        <v>425242</v>
      </c>
      <c r="E33" s="60">
        <v>637.43775800000003</v>
      </c>
      <c r="F33" s="10">
        <v>1.1876885973057851</v>
      </c>
    </row>
    <row r="34" spans="1:10" x14ac:dyDescent="0.2">
      <c r="A34" s="10" t="s">
        <v>1433</v>
      </c>
      <c r="B34" s="10" t="s">
        <v>1434</v>
      </c>
      <c r="C34" s="10" t="s">
        <v>1435</v>
      </c>
      <c r="D34" s="68">
        <v>151400</v>
      </c>
      <c r="E34" s="60">
        <v>633.23050000000001</v>
      </c>
      <c r="F34" s="10">
        <v>1.1798495380567664</v>
      </c>
    </row>
    <row r="35" spans="1:10" x14ac:dyDescent="0.2">
      <c r="A35" s="10" t="s">
        <v>1436</v>
      </c>
      <c r="B35" s="10" t="s">
        <v>1437</v>
      </c>
      <c r="C35" s="10" t="s">
        <v>1435</v>
      </c>
      <c r="D35" s="68">
        <v>373400</v>
      </c>
      <c r="E35" s="60">
        <v>496.43529999999998</v>
      </c>
      <c r="F35" s="10">
        <v>0.92496959540020929</v>
      </c>
    </row>
    <row r="36" spans="1:10" x14ac:dyDescent="0.2">
      <c r="A36" s="10" t="s">
        <v>1438</v>
      </c>
      <c r="B36" s="10" t="s">
        <v>1439</v>
      </c>
      <c r="C36" s="10" t="s">
        <v>1427</v>
      </c>
      <c r="D36" s="68">
        <v>154809</v>
      </c>
      <c r="E36" s="60">
        <v>488.8094175</v>
      </c>
      <c r="F36" s="10">
        <v>0.91076087686106733</v>
      </c>
    </row>
    <row r="37" spans="1:10" x14ac:dyDescent="0.2">
      <c r="A37" s="10" t="s">
        <v>1440</v>
      </c>
      <c r="B37" s="10" t="s">
        <v>1441</v>
      </c>
      <c r="C37" s="10" t="s">
        <v>364</v>
      </c>
      <c r="D37" s="68">
        <v>710100</v>
      </c>
      <c r="E37" s="60">
        <v>471.50639999999999</v>
      </c>
      <c r="F37" s="10">
        <v>0.87852149924997136</v>
      </c>
    </row>
    <row r="38" spans="1:10" x14ac:dyDescent="0.2">
      <c r="A38" s="10" t="s">
        <v>281</v>
      </c>
      <c r="B38" s="10" t="s">
        <v>282</v>
      </c>
      <c r="C38" s="10" t="s">
        <v>283</v>
      </c>
      <c r="D38" s="68">
        <v>49800</v>
      </c>
      <c r="E38" s="60">
        <v>460.10219999999998</v>
      </c>
      <c r="F38" s="10">
        <v>0.8572729332034732</v>
      </c>
    </row>
    <row r="39" spans="1:10" x14ac:dyDescent="0.2">
      <c r="A39" s="11" t="s">
        <v>34</v>
      </c>
      <c r="B39" s="10"/>
      <c r="C39" s="10"/>
      <c r="D39" s="68"/>
      <c r="E39" s="61">
        <f>SUM(E8:E38)</f>
        <v>51405.669398999991</v>
      </c>
      <c r="F39" s="61">
        <f>SUM(F8:F38)</f>
        <v>95.780217936294946</v>
      </c>
    </row>
    <row r="40" spans="1:10" x14ac:dyDescent="0.2">
      <c r="A40" s="10"/>
      <c r="B40" s="10"/>
      <c r="C40" s="10"/>
      <c r="D40" s="68"/>
      <c r="E40" s="60"/>
      <c r="F40" s="10"/>
    </row>
    <row r="41" spans="1:10" x14ac:dyDescent="0.2">
      <c r="A41" s="11" t="s">
        <v>34</v>
      </c>
      <c r="B41" s="10"/>
      <c r="C41" s="10"/>
      <c r="D41" s="68"/>
      <c r="E41" s="61">
        <f>E39</f>
        <v>51405.669398999991</v>
      </c>
      <c r="F41" s="61">
        <f>F39</f>
        <v>95.780217936294946</v>
      </c>
      <c r="I41" s="99"/>
      <c r="J41" s="99"/>
    </row>
    <row r="42" spans="1:10" x14ac:dyDescent="0.2">
      <c r="A42" s="10"/>
      <c r="B42" s="10"/>
      <c r="C42" s="10"/>
      <c r="D42" s="68"/>
      <c r="E42" s="60"/>
      <c r="F42" s="10"/>
    </row>
    <row r="43" spans="1:10" x14ac:dyDescent="0.2">
      <c r="A43" s="11" t="s">
        <v>35</v>
      </c>
      <c r="B43" s="10"/>
      <c r="C43" s="10"/>
      <c r="D43" s="60"/>
      <c r="E43" s="61">
        <v>2264.7758208999999</v>
      </c>
      <c r="F43" s="11">
        <v>4.22</v>
      </c>
      <c r="I43" s="99"/>
      <c r="J43" s="99"/>
    </row>
    <row r="44" spans="1:10" x14ac:dyDescent="0.2">
      <c r="A44" s="10"/>
      <c r="B44" s="10"/>
      <c r="C44" s="10"/>
      <c r="D44" s="60"/>
      <c r="E44" s="60"/>
      <c r="F44" s="10"/>
    </row>
    <row r="45" spans="1:10" x14ac:dyDescent="0.2">
      <c r="A45" s="13" t="s">
        <v>36</v>
      </c>
      <c r="B45" s="7"/>
      <c r="C45" s="7"/>
      <c r="D45" s="62"/>
      <c r="E45" s="66">
        <f>E41+E43</f>
        <v>53670.445219899993</v>
      </c>
      <c r="F45" s="13">
        <f xml:space="preserve"> ROUND(SUM(F41:F44),2)</f>
        <v>100</v>
      </c>
      <c r="I45" s="99"/>
      <c r="J45" s="99"/>
    </row>
    <row r="47" spans="1:10" x14ac:dyDescent="0.2">
      <c r="A47" s="16" t="s">
        <v>37</v>
      </c>
    </row>
    <row r="48" spans="1:10" x14ac:dyDescent="0.2">
      <c r="A48" s="16" t="s">
        <v>38</v>
      </c>
    </row>
    <row r="49" spans="1:4" x14ac:dyDescent="0.2">
      <c r="A49" s="16" t="s">
        <v>39</v>
      </c>
    </row>
    <row r="50" spans="1:4" x14ac:dyDescent="0.2">
      <c r="A50" s="2" t="s">
        <v>661</v>
      </c>
      <c r="B50" s="14">
        <v>252.4194</v>
      </c>
    </row>
    <row r="51" spans="1:4" x14ac:dyDescent="0.2">
      <c r="A51" s="2" t="s">
        <v>662</v>
      </c>
      <c r="B51" s="14">
        <v>67.2226</v>
      </c>
    </row>
    <row r="52" spans="1:4" x14ac:dyDescent="0.2">
      <c r="A52" s="2" t="s">
        <v>663</v>
      </c>
      <c r="B52" s="14">
        <v>262.07139999999998</v>
      </c>
    </row>
    <row r="53" spans="1:4" x14ac:dyDescent="0.2">
      <c r="A53" s="2" t="s">
        <v>664</v>
      </c>
      <c r="B53" s="14">
        <v>70.338800000000006</v>
      </c>
    </row>
    <row r="55" spans="1:4" x14ac:dyDescent="0.2">
      <c r="A55" s="16" t="s">
        <v>40</v>
      </c>
    </row>
    <row r="56" spans="1:4" x14ac:dyDescent="0.2">
      <c r="A56" s="2" t="s">
        <v>661</v>
      </c>
      <c r="B56" s="14">
        <v>243.27080000000001</v>
      </c>
    </row>
    <row r="57" spans="1:4" x14ac:dyDescent="0.2">
      <c r="A57" s="2" t="s">
        <v>662</v>
      </c>
      <c r="B57" s="14">
        <v>58.299900000000001</v>
      </c>
    </row>
    <row r="58" spans="1:4" x14ac:dyDescent="0.2">
      <c r="A58" s="2" t="s">
        <v>663</v>
      </c>
      <c r="B58" s="14">
        <v>253.5419</v>
      </c>
    </row>
    <row r="59" spans="1:4" x14ac:dyDescent="0.2">
      <c r="A59" s="2" t="s">
        <v>664</v>
      </c>
      <c r="B59" s="14">
        <v>61.550699999999999</v>
      </c>
    </row>
    <row r="61" spans="1:4" x14ac:dyDescent="0.2">
      <c r="A61" s="16" t="s">
        <v>41</v>
      </c>
      <c r="B61" s="37"/>
    </row>
    <row r="62" spans="1:4" x14ac:dyDescent="0.2">
      <c r="A62" s="17" t="s">
        <v>665</v>
      </c>
      <c r="B62" s="18"/>
      <c r="C62" s="114" t="s">
        <v>666</v>
      </c>
      <c r="D62" s="114"/>
    </row>
    <row r="63" spans="1:4" x14ac:dyDescent="0.2">
      <c r="A63" s="115"/>
      <c r="B63" s="115"/>
      <c r="C63" s="19" t="s">
        <v>667</v>
      </c>
      <c r="D63" s="19" t="s">
        <v>668</v>
      </c>
    </row>
    <row r="64" spans="1:4" x14ac:dyDescent="0.2">
      <c r="A64" s="20" t="s">
        <v>662</v>
      </c>
      <c r="B64" s="21"/>
      <c r="C64" s="22">
        <v>5.7551550550000004</v>
      </c>
      <c r="D64" s="22">
        <v>5.7551550550000004</v>
      </c>
    </row>
    <row r="65" spans="1:4" x14ac:dyDescent="0.2">
      <c r="A65" s="20" t="s">
        <v>664</v>
      </c>
      <c r="B65" s="21"/>
      <c r="C65" s="22">
        <v>5.7551550550000004</v>
      </c>
      <c r="D65" s="22">
        <v>5.7551550550000004</v>
      </c>
    </row>
    <row r="67" spans="1:4" x14ac:dyDescent="0.2">
      <c r="A67" s="16" t="s">
        <v>761</v>
      </c>
      <c r="B67" s="100">
        <v>4.3594658080752101E-2</v>
      </c>
    </row>
  </sheetData>
  <mergeCells count="3">
    <mergeCell ref="A1:F1"/>
    <mergeCell ref="C62:D62"/>
    <mergeCell ref="A63:B6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07FAC-A822-4435-A812-BDC51667ECB0}">
  <dimension ref="A1:E2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3.5703125" style="2" bestFit="1" customWidth="1"/>
    <col min="3" max="3" width="12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5" x14ac:dyDescent="0.2">
      <c r="A1" s="120" t="s">
        <v>1442</v>
      </c>
      <c r="B1" s="120"/>
      <c r="C1" s="120"/>
      <c r="D1" s="120"/>
      <c r="E1" s="120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1443</v>
      </c>
      <c r="B5" s="10"/>
      <c r="C5" s="10"/>
      <c r="D5" s="11"/>
      <c r="E5" s="11"/>
    </row>
    <row r="6" spans="1:5" x14ac:dyDescent="0.2">
      <c r="A6" s="10" t="s">
        <v>1444</v>
      </c>
      <c r="B6" s="10" t="s">
        <v>1445</v>
      </c>
      <c r="C6" s="68">
        <v>2456319.4890000001</v>
      </c>
      <c r="D6" s="60">
        <v>65493.392690799999</v>
      </c>
      <c r="E6" s="10">
        <f>D6/$D$11*100</f>
        <v>99.722516894297769</v>
      </c>
    </row>
    <row r="7" spans="1:5" x14ac:dyDescent="0.2">
      <c r="A7" s="11" t="s">
        <v>34</v>
      </c>
      <c r="B7" s="10"/>
      <c r="C7" s="10"/>
      <c r="D7" s="61">
        <f>SUM(D6)</f>
        <v>65493.392690799999</v>
      </c>
      <c r="E7" s="11">
        <f>SUM(E6)</f>
        <v>99.722516894297769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1" t="s">
        <v>35</v>
      </c>
      <c r="B9" s="10"/>
      <c r="C9" s="10"/>
      <c r="D9" s="65">
        <v>182.23878189999999</v>
      </c>
      <c r="E9" s="65">
        <f>D9/$D$11*100</f>
        <v>0.27748310570223123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3" t="s">
        <v>36</v>
      </c>
      <c r="B11" s="7"/>
      <c r="C11" s="7"/>
      <c r="D11" s="66">
        <f>D7+D9</f>
        <v>65675.631472699999</v>
      </c>
      <c r="E11" s="13">
        <f>E7+E9</f>
        <v>100</v>
      </c>
    </row>
    <row r="13" spans="1:5" x14ac:dyDescent="0.2">
      <c r="A13" s="16" t="s">
        <v>37</v>
      </c>
    </row>
    <row r="14" spans="1:5" x14ac:dyDescent="0.2">
      <c r="A14" s="16" t="s">
        <v>38</v>
      </c>
    </row>
    <row r="15" spans="1:5" x14ac:dyDescent="0.2">
      <c r="A15" s="16" t="s">
        <v>39</v>
      </c>
    </row>
    <row r="16" spans="1:5" x14ac:dyDescent="0.2">
      <c r="A16" s="2" t="s">
        <v>661</v>
      </c>
      <c r="B16" s="14">
        <v>28.870899999999999</v>
      </c>
    </row>
    <row r="17" spans="1:2" x14ac:dyDescent="0.2">
      <c r="A17" s="2" t="s">
        <v>662</v>
      </c>
      <c r="B17" s="14">
        <v>28.870899999999999</v>
      </c>
    </row>
    <row r="18" spans="1:2" x14ac:dyDescent="0.2">
      <c r="A18" s="2" t="s">
        <v>663</v>
      </c>
      <c r="B18" s="14">
        <v>30.484100000000002</v>
      </c>
    </row>
    <row r="19" spans="1:2" x14ac:dyDescent="0.2">
      <c r="A19" s="2" t="s">
        <v>664</v>
      </c>
      <c r="B19" s="14">
        <v>30.484100000000002</v>
      </c>
    </row>
    <row r="21" spans="1:2" x14ac:dyDescent="0.2">
      <c r="A21" s="16" t="s">
        <v>40</v>
      </c>
    </row>
    <row r="22" spans="1:2" x14ac:dyDescent="0.2">
      <c r="A22" s="2" t="s">
        <v>661</v>
      </c>
      <c r="B22" s="14">
        <v>25.787800000000001</v>
      </c>
    </row>
    <row r="23" spans="1:2" x14ac:dyDescent="0.2">
      <c r="A23" s="2" t="s">
        <v>662</v>
      </c>
      <c r="B23" s="14">
        <v>25.787800000000001</v>
      </c>
    </row>
    <row r="24" spans="1:2" x14ac:dyDescent="0.2">
      <c r="A24" s="2" t="s">
        <v>663</v>
      </c>
      <c r="B24" s="14">
        <v>27.350100000000001</v>
      </c>
    </row>
    <row r="25" spans="1:2" x14ac:dyDescent="0.2">
      <c r="A25" s="2" t="s">
        <v>664</v>
      </c>
      <c r="B25" s="14">
        <v>27.350100000000001</v>
      </c>
    </row>
    <row r="27" spans="1:2" x14ac:dyDescent="0.2">
      <c r="A27" s="16" t="s">
        <v>41</v>
      </c>
      <c r="B27" s="37" t="s">
        <v>42</v>
      </c>
    </row>
    <row r="28" spans="1:2" x14ac:dyDescent="0.2">
      <c r="A28" s="16"/>
      <c r="B28" s="37"/>
    </row>
    <row r="29" spans="1:2" x14ac:dyDescent="0.2">
      <c r="A29" s="16" t="s">
        <v>761</v>
      </c>
      <c r="B29" s="100">
        <v>7.0051764537771177E-2</v>
      </c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3C125-AF94-4647-88D7-6C6B21964E14}">
  <dimension ref="A1:J91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28.85546875" style="2" bestFit="1" customWidth="1"/>
    <col min="3" max="3" width="35.7109375" style="2" bestFit="1" customWidth="1"/>
    <col min="4" max="4" width="11.140625" style="2" bestFit="1" customWidth="1"/>
    <col min="5" max="5" width="24.140625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1446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253</v>
      </c>
      <c r="B8" s="10" t="s">
        <v>254</v>
      </c>
      <c r="C8" s="10" t="s">
        <v>252</v>
      </c>
      <c r="D8" s="68">
        <v>4949477</v>
      </c>
      <c r="E8" s="60">
        <v>30681.807923</v>
      </c>
      <c r="F8" s="10">
        <v>8.1297265710119504</v>
      </c>
    </row>
    <row r="9" spans="1:6" x14ac:dyDescent="0.2">
      <c r="A9" s="10" t="s">
        <v>250</v>
      </c>
      <c r="B9" s="10" t="s">
        <v>251</v>
      </c>
      <c r="C9" s="10" t="s">
        <v>252</v>
      </c>
      <c r="D9" s="68">
        <v>1445052</v>
      </c>
      <c r="E9" s="60">
        <v>30659.668283999999</v>
      </c>
      <c r="F9" s="10">
        <v>8.1238602540105962</v>
      </c>
    </row>
    <row r="10" spans="1:6" x14ac:dyDescent="0.2">
      <c r="A10" s="10" t="s">
        <v>258</v>
      </c>
      <c r="B10" s="10" t="s">
        <v>259</v>
      </c>
      <c r="C10" s="10" t="s">
        <v>252</v>
      </c>
      <c r="D10" s="68">
        <v>1624652</v>
      </c>
      <c r="E10" s="60">
        <v>20413.752380000002</v>
      </c>
      <c r="F10" s="10">
        <v>5.4090106278690699</v>
      </c>
    </row>
    <row r="11" spans="1:6" x14ac:dyDescent="0.2">
      <c r="A11" s="10" t="s">
        <v>260</v>
      </c>
      <c r="B11" s="10" t="s">
        <v>261</v>
      </c>
      <c r="C11" s="10" t="s">
        <v>262</v>
      </c>
      <c r="D11" s="68">
        <v>1959699</v>
      </c>
      <c r="E11" s="60">
        <v>15753.0404115</v>
      </c>
      <c r="F11" s="10">
        <v>4.1740666498206265</v>
      </c>
    </row>
    <row r="12" spans="1:6" x14ac:dyDescent="0.2">
      <c r="A12" s="10" t="s">
        <v>289</v>
      </c>
      <c r="B12" s="10" t="s">
        <v>290</v>
      </c>
      <c r="C12" s="10" t="s">
        <v>291</v>
      </c>
      <c r="D12" s="68">
        <v>6549242</v>
      </c>
      <c r="E12" s="60">
        <v>14814.385404000001</v>
      </c>
      <c r="F12" s="10">
        <v>3.9253522137405503</v>
      </c>
    </row>
    <row r="13" spans="1:6" x14ac:dyDescent="0.2">
      <c r="A13" s="10" t="s">
        <v>311</v>
      </c>
      <c r="B13" s="10" t="s">
        <v>312</v>
      </c>
      <c r="C13" s="10" t="s">
        <v>252</v>
      </c>
      <c r="D13" s="68">
        <v>4013153</v>
      </c>
      <c r="E13" s="60">
        <v>14453.3705295</v>
      </c>
      <c r="F13" s="10">
        <v>3.8296944798443326</v>
      </c>
    </row>
    <row r="14" spans="1:6" x14ac:dyDescent="0.2">
      <c r="A14" s="10" t="s">
        <v>275</v>
      </c>
      <c r="B14" s="10" t="s">
        <v>276</v>
      </c>
      <c r="C14" s="10" t="s">
        <v>277</v>
      </c>
      <c r="D14" s="68">
        <v>6423306</v>
      </c>
      <c r="E14" s="60">
        <v>12759.897369</v>
      </c>
      <c r="F14" s="10">
        <v>3.3809766668404926</v>
      </c>
    </row>
    <row r="15" spans="1:6" x14ac:dyDescent="0.2">
      <c r="A15" s="10" t="s">
        <v>272</v>
      </c>
      <c r="B15" s="10" t="s">
        <v>273</v>
      </c>
      <c r="C15" s="10" t="s">
        <v>274</v>
      </c>
      <c r="D15" s="68">
        <v>1431440</v>
      </c>
      <c r="E15" s="60">
        <v>11817.968639999999</v>
      </c>
      <c r="F15" s="10">
        <v>3.1313947961968651</v>
      </c>
    </row>
    <row r="16" spans="1:6" x14ac:dyDescent="0.2">
      <c r="A16" s="10" t="s">
        <v>255</v>
      </c>
      <c r="B16" s="10" t="s">
        <v>256</v>
      </c>
      <c r="C16" s="10" t="s">
        <v>257</v>
      </c>
      <c r="D16" s="68">
        <v>1721884</v>
      </c>
      <c r="E16" s="60">
        <v>11346.354617999999</v>
      </c>
      <c r="F16" s="10">
        <v>3.0064317218064196</v>
      </c>
    </row>
    <row r="17" spans="1:6" x14ac:dyDescent="0.2">
      <c r="A17" s="10" t="s">
        <v>344</v>
      </c>
      <c r="B17" s="10" t="s">
        <v>345</v>
      </c>
      <c r="C17" s="10" t="s">
        <v>294</v>
      </c>
      <c r="D17" s="68">
        <v>6110124</v>
      </c>
      <c r="E17" s="60">
        <v>8373.9249419999996</v>
      </c>
      <c r="F17" s="10">
        <v>2.2188301378943192</v>
      </c>
    </row>
    <row r="18" spans="1:6" x14ac:dyDescent="0.2">
      <c r="A18" s="10" t="s">
        <v>346</v>
      </c>
      <c r="B18" s="10" t="s">
        <v>347</v>
      </c>
      <c r="C18" s="10" t="s">
        <v>271</v>
      </c>
      <c r="D18" s="68">
        <v>3578627</v>
      </c>
      <c r="E18" s="60">
        <v>8021.4924204999998</v>
      </c>
      <c r="F18" s="10">
        <v>2.1254464611006361</v>
      </c>
    </row>
    <row r="19" spans="1:6" x14ac:dyDescent="0.2">
      <c r="A19" s="10" t="s">
        <v>354</v>
      </c>
      <c r="B19" s="10" t="s">
        <v>355</v>
      </c>
      <c r="C19" s="10" t="s">
        <v>356</v>
      </c>
      <c r="D19" s="68">
        <v>1460704</v>
      </c>
      <c r="E19" s="60">
        <v>7610.998192</v>
      </c>
      <c r="F19" s="10">
        <v>2.0166782345000831</v>
      </c>
    </row>
    <row r="20" spans="1:6" x14ac:dyDescent="0.2">
      <c r="A20" s="10" t="s">
        <v>266</v>
      </c>
      <c r="B20" s="10" t="s">
        <v>267</v>
      </c>
      <c r="C20" s="10" t="s">
        <v>268</v>
      </c>
      <c r="D20" s="68">
        <v>2371971</v>
      </c>
      <c r="E20" s="60">
        <v>7412.4093750000002</v>
      </c>
      <c r="F20" s="10">
        <v>1.964058363261646</v>
      </c>
    </row>
    <row r="21" spans="1:6" x14ac:dyDescent="0.2">
      <c r="A21" s="10" t="s">
        <v>352</v>
      </c>
      <c r="B21" s="10" t="s">
        <v>353</v>
      </c>
      <c r="C21" s="10" t="s">
        <v>277</v>
      </c>
      <c r="D21" s="68">
        <v>4780035</v>
      </c>
      <c r="E21" s="60">
        <v>7124.6421675000001</v>
      </c>
      <c r="F21" s="10">
        <v>1.8878089871183019</v>
      </c>
    </row>
    <row r="22" spans="1:6" x14ac:dyDescent="0.2">
      <c r="A22" s="10" t="s">
        <v>302</v>
      </c>
      <c r="B22" s="10" t="s">
        <v>303</v>
      </c>
      <c r="C22" s="10" t="s">
        <v>265</v>
      </c>
      <c r="D22" s="68">
        <v>511834</v>
      </c>
      <c r="E22" s="60">
        <v>7047.9541799999997</v>
      </c>
      <c r="F22" s="10">
        <v>1.8674890512390074</v>
      </c>
    </row>
    <row r="23" spans="1:6" x14ac:dyDescent="0.2">
      <c r="A23" s="10" t="s">
        <v>357</v>
      </c>
      <c r="B23" s="10" t="s">
        <v>358</v>
      </c>
      <c r="C23" s="10" t="s">
        <v>294</v>
      </c>
      <c r="D23" s="68">
        <v>2697704</v>
      </c>
      <c r="E23" s="60">
        <v>6831.9353799999999</v>
      </c>
      <c r="F23" s="10">
        <v>1.8102507756261277</v>
      </c>
    </row>
    <row r="24" spans="1:6" x14ac:dyDescent="0.2">
      <c r="A24" s="10" t="s">
        <v>350</v>
      </c>
      <c r="B24" s="10" t="s">
        <v>351</v>
      </c>
      <c r="C24" s="10" t="s">
        <v>257</v>
      </c>
      <c r="D24" s="68">
        <v>922467</v>
      </c>
      <c r="E24" s="60">
        <v>6670.8201104999998</v>
      </c>
      <c r="F24" s="10">
        <v>1.7675602310944276</v>
      </c>
    </row>
    <row r="25" spans="1:6" x14ac:dyDescent="0.2">
      <c r="A25" s="10" t="s">
        <v>373</v>
      </c>
      <c r="B25" s="10" t="s">
        <v>374</v>
      </c>
      <c r="C25" s="10" t="s">
        <v>367</v>
      </c>
      <c r="D25" s="68">
        <v>1238759</v>
      </c>
      <c r="E25" s="60">
        <v>6518.3498579999996</v>
      </c>
      <c r="F25" s="10">
        <v>1.7271603476798341</v>
      </c>
    </row>
    <row r="26" spans="1:6" x14ac:dyDescent="0.2">
      <c r="A26" s="10" t="s">
        <v>278</v>
      </c>
      <c r="B26" s="10" t="s">
        <v>279</v>
      </c>
      <c r="C26" s="10" t="s">
        <v>280</v>
      </c>
      <c r="D26" s="68">
        <v>242107</v>
      </c>
      <c r="E26" s="60">
        <v>6334.7296550000001</v>
      </c>
      <c r="F26" s="10">
        <v>1.6785066944449909</v>
      </c>
    </row>
    <row r="27" spans="1:6" x14ac:dyDescent="0.2">
      <c r="A27" s="10" t="s">
        <v>370</v>
      </c>
      <c r="B27" s="10" t="s">
        <v>371</v>
      </c>
      <c r="C27" s="10" t="s">
        <v>372</v>
      </c>
      <c r="D27" s="68">
        <v>649808</v>
      </c>
      <c r="E27" s="60">
        <v>6049.7124800000001</v>
      </c>
      <c r="F27" s="10">
        <v>1.6029859915383253</v>
      </c>
    </row>
    <row r="28" spans="1:6" x14ac:dyDescent="0.2">
      <c r="A28" s="10" t="s">
        <v>738</v>
      </c>
      <c r="B28" s="10" t="s">
        <v>739</v>
      </c>
      <c r="C28" s="10" t="s">
        <v>265</v>
      </c>
      <c r="D28" s="68">
        <v>330103</v>
      </c>
      <c r="E28" s="60">
        <v>6006.7192395000002</v>
      </c>
      <c r="F28" s="10">
        <v>1.5915941175475901</v>
      </c>
    </row>
    <row r="29" spans="1:6" x14ac:dyDescent="0.2">
      <c r="A29" s="10" t="s">
        <v>304</v>
      </c>
      <c r="B29" s="10" t="s">
        <v>305</v>
      </c>
      <c r="C29" s="10" t="s">
        <v>265</v>
      </c>
      <c r="D29" s="68">
        <v>440701</v>
      </c>
      <c r="E29" s="60">
        <v>5921.0382854999998</v>
      </c>
      <c r="F29" s="10">
        <v>1.5688913247359155</v>
      </c>
    </row>
    <row r="30" spans="1:6" x14ac:dyDescent="0.2">
      <c r="A30" s="10" t="s">
        <v>375</v>
      </c>
      <c r="B30" s="10" t="s">
        <v>376</v>
      </c>
      <c r="C30" s="10" t="s">
        <v>297</v>
      </c>
      <c r="D30" s="68">
        <v>2116044</v>
      </c>
      <c r="E30" s="60">
        <v>5438.23308</v>
      </c>
      <c r="F30" s="10">
        <v>1.4409629341525863</v>
      </c>
    </row>
    <row r="31" spans="1:6" x14ac:dyDescent="0.2">
      <c r="A31" s="10" t="s">
        <v>368</v>
      </c>
      <c r="B31" s="10" t="s">
        <v>369</v>
      </c>
      <c r="C31" s="10" t="s">
        <v>262</v>
      </c>
      <c r="D31" s="68">
        <v>197369</v>
      </c>
      <c r="E31" s="60">
        <v>5368.7328534999997</v>
      </c>
      <c r="F31" s="10">
        <v>1.4225475317914742</v>
      </c>
    </row>
    <row r="32" spans="1:6" x14ac:dyDescent="0.2">
      <c r="A32" s="10" t="s">
        <v>269</v>
      </c>
      <c r="B32" s="10" t="s">
        <v>270</v>
      </c>
      <c r="C32" s="10" t="s">
        <v>271</v>
      </c>
      <c r="D32" s="68">
        <v>2995176</v>
      </c>
      <c r="E32" s="60">
        <v>5267.0169960000003</v>
      </c>
      <c r="F32" s="10">
        <v>1.3955959873620756</v>
      </c>
    </row>
    <row r="33" spans="1:6" x14ac:dyDescent="0.2">
      <c r="A33" s="10" t="s">
        <v>348</v>
      </c>
      <c r="B33" s="10" t="s">
        <v>349</v>
      </c>
      <c r="C33" s="10" t="s">
        <v>265</v>
      </c>
      <c r="D33" s="68">
        <v>44826</v>
      </c>
      <c r="E33" s="60">
        <v>4968.8948609999998</v>
      </c>
      <c r="F33" s="10">
        <v>1.3166028769039571</v>
      </c>
    </row>
    <row r="34" spans="1:6" x14ac:dyDescent="0.2">
      <c r="A34" s="10" t="s">
        <v>263</v>
      </c>
      <c r="B34" s="10" t="s">
        <v>264</v>
      </c>
      <c r="C34" s="10" t="s">
        <v>265</v>
      </c>
      <c r="D34" s="68">
        <v>881052</v>
      </c>
      <c r="E34" s="60">
        <v>4323.7626899999996</v>
      </c>
      <c r="F34" s="10">
        <v>1.1456628799664981</v>
      </c>
    </row>
    <row r="35" spans="1:6" x14ac:dyDescent="0.2">
      <c r="A35" s="10" t="s">
        <v>318</v>
      </c>
      <c r="B35" s="10" t="s">
        <v>319</v>
      </c>
      <c r="C35" s="10" t="s">
        <v>262</v>
      </c>
      <c r="D35" s="68">
        <v>2446634</v>
      </c>
      <c r="E35" s="60">
        <v>4225.336918</v>
      </c>
      <c r="F35" s="10">
        <v>1.1195831060526236</v>
      </c>
    </row>
    <row r="36" spans="1:6" x14ac:dyDescent="0.2">
      <c r="A36" s="10" t="s">
        <v>286</v>
      </c>
      <c r="B36" s="10" t="s">
        <v>287</v>
      </c>
      <c r="C36" s="10" t="s">
        <v>288</v>
      </c>
      <c r="D36" s="68">
        <v>750000</v>
      </c>
      <c r="E36" s="60">
        <v>4151.25</v>
      </c>
      <c r="F36" s="10">
        <v>1.0999523728396217</v>
      </c>
    </row>
    <row r="37" spans="1:6" x14ac:dyDescent="0.2">
      <c r="A37" s="10" t="s">
        <v>752</v>
      </c>
      <c r="B37" s="10" t="s">
        <v>753</v>
      </c>
      <c r="C37" s="10" t="s">
        <v>271</v>
      </c>
      <c r="D37" s="68">
        <v>1146089</v>
      </c>
      <c r="E37" s="60">
        <v>4129.3586670000004</v>
      </c>
      <c r="F37" s="10">
        <v>1.0941518492195141</v>
      </c>
    </row>
    <row r="38" spans="1:6" x14ac:dyDescent="0.2">
      <c r="A38" s="10" t="s">
        <v>1447</v>
      </c>
      <c r="B38" s="10" t="s">
        <v>1448</v>
      </c>
      <c r="C38" s="10" t="s">
        <v>283</v>
      </c>
      <c r="D38" s="68">
        <v>1500000</v>
      </c>
      <c r="E38" s="60">
        <v>4019.25</v>
      </c>
      <c r="F38" s="10">
        <v>1.0649764708306293</v>
      </c>
    </row>
    <row r="39" spans="1:6" x14ac:dyDescent="0.2">
      <c r="A39" s="10" t="s">
        <v>315</v>
      </c>
      <c r="B39" s="10" t="s">
        <v>316</v>
      </c>
      <c r="C39" s="10" t="s">
        <v>317</v>
      </c>
      <c r="D39" s="68">
        <v>1875124</v>
      </c>
      <c r="E39" s="60">
        <v>3797.1261</v>
      </c>
      <c r="F39" s="10">
        <v>1.0061205332529379</v>
      </c>
    </row>
    <row r="40" spans="1:6" x14ac:dyDescent="0.2">
      <c r="A40" s="10" t="s">
        <v>281</v>
      </c>
      <c r="B40" s="10" t="s">
        <v>282</v>
      </c>
      <c r="C40" s="10" t="s">
        <v>283</v>
      </c>
      <c r="D40" s="68">
        <v>402972</v>
      </c>
      <c r="E40" s="60">
        <v>3723.0583080000001</v>
      </c>
      <c r="F40" s="10">
        <v>0.98649486783616191</v>
      </c>
    </row>
    <row r="41" spans="1:6" x14ac:dyDescent="0.2">
      <c r="A41" s="10" t="s">
        <v>313</v>
      </c>
      <c r="B41" s="10" t="s">
        <v>314</v>
      </c>
      <c r="C41" s="10" t="s">
        <v>252</v>
      </c>
      <c r="D41" s="68">
        <v>1235519</v>
      </c>
      <c r="E41" s="60">
        <v>3655.900721</v>
      </c>
      <c r="F41" s="10">
        <v>0.9687001922144014</v>
      </c>
    </row>
    <row r="42" spans="1:6" x14ac:dyDescent="0.2">
      <c r="A42" s="10" t="s">
        <v>308</v>
      </c>
      <c r="B42" s="10" t="s">
        <v>309</v>
      </c>
      <c r="C42" s="10" t="s">
        <v>310</v>
      </c>
      <c r="D42" s="68">
        <v>3057159</v>
      </c>
      <c r="E42" s="60">
        <v>3569.2331325</v>
      </c>
      <c r="F42" s="10">
        <v>0.9457359718906766</v>
      </c>
    </row>
    <row r="43" spans="1:6" x14ac:dyDescent="0.2">
      <c r="A43" s="10" t="s">
        <v>1449</v>
      </c>
      <c r="B43" s="10" t="s">
        <v>1450</v>
      </c>
      <c r="C43" s="10" t="s">
        <v>265</v>
      </c>
      <c r="D43" s="68">
        <v>546279</v>
      </c>
      <c r="E43" s="60">
        <v>3473.2418819999998</v>
      </c>
      <c r="F43" s="10">
        <v>0.9203012705936412</v>
      </c>
    </row>
    <row r="44" spans="1:6" x14ac:dyDescent="0.2">
      <c r="A44" s="10" t="s">
        <v>292</v>
      </c>
      <c r="B44" s="10" t="s">
        <v>293</v>
      </c>
      <c r="C44" s="10" t="s">
        <v>294</v>
      </c>
      <c r="D44" s="68">
        <v>919031</v>
      </c>
      <c r="E44" s="60">
        <v>3333.7849525000001</v>
      </c>
      <c r="F44" s="10">
        <v>0.88334951377040671</v>
      </c>
    </row>
    <row r="45" spans="1:6" x14ac:dyDescent="0.2">
      <c r="A45" s="10" t="s">
        <v>298</v>
      </c>
      <c r="B45" s="10" t="s">
        <v>299</v>
      </c>
      <c r="C45" s="10" t="s">
        <v>280</v>
      </c>
      <c r="D45" s="68">
        <v>920735</v>
      </c>
      <c r="E45" s="60">
        <v>3208.3011074999999</v>
      </c>
      <c r="F45" s="10">
        <v>0.8501001905398643</v>
      </c>
    </row>
    <row r="46" spans="1:6" x14ac:dyDescent="0.2">
      <c r="A46" s="10" t="s">
        <v>1451</v>
      </c>
      <c r="B46" s="10" t="s">
        <v>1452</v>
      </c>
      <c r="C46" s="10" t="s">
        <v>297</v>
      </c>
      <c r="D46" s="68">
        <v>163295</v>
      </c>
      <c r="E46" s="60">
        <v>3114.4438875000001</v>
      </c>
      <c r="F46" s="10">
        <v>0.82523094107352746</v>
      </c>
    </row>
    <row r="47" spans="1:6" x14ac:dyDescent="0.2">
      <c r="A47" s="10" t="s">
        <v>359</v>
      </c>
      <c r="B47" s="10" t="s">
        <v>360</v>
      </c>
      <c r="C47" s="10" t="s">
        <v>1453</v>
      </c>
      <c r="D47" s="68">
        <v>1950966</v>
      </c>
      <c r="E47" s="60">
        <v>2881.5767820000001</v>
      </c>
      <c r="F47" s="10">
        <v>0.76352838756530239</v>
      </c>
    </row>
    <row r="48" spans="1:6" x14ac:dyDescent="0.2">
      <c r="A48" s="10" t="s">
        <v>306</v>
      </c>
      <c r="B48" s="10" t="s">
        <v>307</v>
      </c>
      <c r="C48" s="10" t="s">
        <v>283</v>
      </c>
      <c r="D48" s="68">
        <v>381779</v>
      </c>
      <c r="E48" s="60">
        <v>2836.0453014999998</v>
      </c>
      <c r="F48" s="10">
        <v>0.75146395877520877</v>
      </c>
    </row>
    <row r="49" spans="1:6" x14ac:dyDescent="0.2">
      <c r="A49" s="10" t="s">
        <v>284</v>
      </c>
      <c r="B49" s="10" t="s">
        <v>285</v>
      </c>
      <c r="C49" s="10" t="s">
        <v>265</v>
      </c>
      <c r="D49" s="68">
        <v>200000</v>
      </c>
      <c r="E49" s="60">
        <v>2746.1</v>
      </c>
      <c r="F49" s="10">
        <v>0.7276312462643505</v>
      </c>
    </row>
    <row r="50" spans="1:6" x14ac:dyDescent="0.2">
      <c r="A50" s="10" t="s">
        <v>1454</v>
      </c>
      <c r="B50" s="10" t="s">
        <v>1455</v>
      </c>
      <c r="C50" s="10" t="s">
        <v>257</v>
      </c>
      <c r="D50" s="68">
        <v>381063</v>
      </c>
      <c r="E50" s="60">
        <v>2362.5906</v>
      </c>
      <c r="F50" s="10">
        <v>0.62601316146186947</v>
      </c>
    </row>
    <row r="51" spans="1:6" x14ac:dyDescent="0.2">
      <c r="A51" s="10" t="s">
        <v>362</v>
      </c>
      <c r="B51" s="10" t="s">
        <v>363</v>
      </c>
      <c r="C51" s="10" t="s">
        <v>364</v>
      </c>
      <c r="D51" s="68">
        <v>1078633</v>
      </c>
      <c r="E51" s="60">
        <v>2301.2635055000001</v>
      </c>
      <c r="F51" s="10">
        <v>0.60976338534271635</v>
      </c>
    </row>
    <row r="52" spans="1:6" x14ac:dyDescent="0.2">
      <c r="A52" s="10" t="s">
        <v>1403</v>
      </c>
      <c r="B52" s="10" t="s">
        <v>1404</v>
      </c>
      <c r="C52" s="10" t="s">
        <v>367</v>
      </c>
      <c r="D52" s="68">
        <v>1695647</v>
      </c>
      <c r="E52" s="60">
        <v>2122.1022204999999</v>
      </c>
      <c r="F52" s="10">
        <v>0.56229120694904067</v>
      </c>
    </row>
    <row r="53" spans="1:6" x14ac:dyDescent="0.2">
      <c r="A53" s="10" t="s">
        <v>1456</v>
      </c>
      <c r="B53" s="10" t="s">
        <v>1457</v>
      </c>
      <c r="C53" s="10" t="s">
        <v>367</v>
      </c>
      <c r="D53" s="68">
        <v>515206</v>
      </c>
      <c r="E53" s="60">
        <v>2056.4447489999998</v>
      </c>
      <c r="F53" s="10">
        <v>0.54489401536311466</v>
      </c>
    </row>
    <row r="54" spans="1:6" x14ac:dyDescent="0.2">
      <c r="A54" s="10" t="s">
        <v>365</v>
      </c>
      <c r="B54" s="10" t="s">
        <v>366</v>
      </c>
      <c r="C54" s="10" t="s">
        <v>367</v>
      </c>
      <c r="D54" s="68">
        <v>221951</v>
      </c>
      <c r="E54" s="60">
        <v>2049.6065094999999</v>
      </c>
      <c r="F54" s="10">
        <v>0.54308209419140241</v>
      </c>
    </row>
    <row r="55" spans="1:6" x14ac:dyDescent="0.2">
      <c r="A55" s="10" t="s">
        <v>746</v>
      </c>
      <c r="B55" s="10" t="s">
        <v>747</v>
      </c>
      <c r="C55" s="10" t="s">
        <v>277</v>
      </c>
      <c r="D55" s="68">
        <v>2624428</v>
      </c>
      <c r="E55" s="60">
        <v>2015.560704</v>
      </c>
      <c r="F55" s="10">
        <v>0.53406101269909023</v>
      </c>
    </row>
    <row r="56" spans="1:6" x14ac:dyDescent="0.2">
      <c r="A56" s="10" t="s">
        <v>1458</v>
      </c>
      <c r="B56" s="10" t="s">
        <v>1459</v>
      </c>
      <c r="C56" s="10" t="s">
        <v>1427</v>
      </c>
      <c r="D56" s="68">
        <v>1774842</v>
      </c>
      <c r="E56" s="60">
        <v>1821.875313</v>
      </c>
      <c r="F56" s="10">
        <v>0.48274039712189787</v>
      </c>
    </row>
    <row r="57" spans="1:6" x14ac:dyDescent="0.2">
      <c r="A57" s="10" t="s">
        <v>1428</v>
      </c>
      <c r="B57" s="10" t="s">
        <v>1429</v>
      </c>
      <c r="C57" s="10" t="s">
        <v>262</v>
      </c>
      <c r="D57" s="68">
        <v>1791828</v>
      </c>
      <c r="E57" s="60">
        <v>1660.1286419999999</v>
      </c>
      <c r="F57" s="10">
        <v>0.43988255079480132</v>
      </c>
    </row>
    <row r="58" spans="1:6" x14ac:dyDescent="0.2">
      <c r="A58" s="10" t="s">
        <v>740</v>
      </c>
      <c r="B58" s="10" t="s">
        <v>741</v>
      </c>
      <c r="C58" s="10" t="s">
        <v>262</v>
      </c>
      <c r="D58" s="68">
        <v>21647</v>
      </c>
      <c r="E58" s="60">
        <v>1616.056785</v>
      </c>
      <c r="F58" s="10">
        <v>0.42820487691763209</v>
      </c>
    </row>
    <row r="59" spans="1:6" x14ac:dyDescent="0.2">
      <c r="A59" s="10" t="s">
        <v>1460</v>
      </c>
      <c r="B59" s="10" t="s">
        <v>1461</v>
      </c>
      <c r="C59" s="10" t="s">
        <v>367</v>
      </c>
      <c r="D59" s="68">
        <v>160000</v>
      </c>
      <c r="E59" s="60">
        <v>1578.72</v>
      </c>
      <c r="F59" s="10">
        <v>0.4183117880275502</v>
      </c>
    </row>
    <row r="60" spans="1:6" x14ac:dyDescent="0.2">
      <c r="A60" s="10" t="s">
        <v>300</v>
      </c>
      <c r="B60" s="10" t="s">
        <v>301</v>
      </c>
      <c r="C60" s="10" t="s">
        <v>262</v>
      </c>
      <c r="D60" s="68">
        <v>265282</v>
      </c>
      <c r="E60" s="60">
        <v>1515.423425</v>
      </c>
      <c r="F60" s="10">
        <v>0.40154016071918014</v>
      </c>
    </row>
    <row r="61" spans="1:6" x14ac:dyDescent="0.2">
      <c r="A61" s="11" t="s">
        <v>34</v>
      </c>
      <c r="B61" s="10"/>
      <c r="C61" s="10"/>
      <c r="D61" s="60"/>
      <c r="E61" s="61">
        <f xml:space="preserve"> SUM(E8:E60)</f>
        <v>351955.39253800007</v>
      </c>
      <c r="F61" s="11">
        <f>SUM(F8:F60)</f>
        <v>93.25725243140586</v>
      </c>
    </row>
    <row r="62" spans="1:6" x14ac:dyDescent="0.2">
      <c r="A62" s="10"/>
      <c r="B62" s="10"/>
      <c r="C62" s="10"/>
      <c r="D62" s="10"/>
      <c r="E62" s="10"/>
      <c r="F62" s="10"/>
    </row>
    <row r="63" spans="1:6" x14ac:dyDescent="0.2">
      <c r="A63" s="11" t="s">
        <v>1222</v>
      </c>
      <c r="B63" s="10"/>
      <c r="C63" s="10"/>
      <c r="D63" s="10"/>
      <c r="E63" s="10"/>
      <c r="F63" s="10"/>
    </row>
    <row r="64" spans="1:6" x14ac:dyDescent="0.2">
      <c r="A64" s="10" t="s">
        <v>381</v>
      </c>
      <c r="B64" s="10" t="s">
        <v>382</v>
      </c>
      <c r="C64" s="10" t="s">
        <v>257</v>
      </c>
      <c r="D64" s="68">
        <v>30000</v>
      </c>
      <c r="E64" s="10">
        <v>3.0000000000000001E-3</v>
      </c>
      <c r="F64" s="101" t="s">
        <v>1221</v>
      </c>
    </row>
    <row r="65" spans="1:10" x14ac:dyDescent="0.2">
      <c r="A65" s="10" t="s">
        <v>1462</v>
      </c>
      <c r="B65" s="10" t="s">
        <v>1463</v>
      </c>
      <c r="C65" s="10" t="s">
        <v>367</v>
      </c>
      <c r="D65" s="68">
        <v>3500</v>
      </c>
      <c r="E65" s="10">
        <v>3.5E-4</v>
      </c>
      <c r="F65" s="101" t="s">
        <v>1221</v>
      </c>
    </row>
    <row r="66" spans="1:10" x14ac:dyDescent="0.2">
      <c r="A66" s="10" t="s">
        <v>383</v>
      </c>
      <c r="B66" s="10" t="s">
        <v>384</v>
      </c>
      <c r="C66" s="10" t="s">
        <v>367</v>
      </c>
      <c r="D66" s="68">
        <v>2900</v>
      </c>
      <c r="E66" s="10">
        <v>2.9E-4</v>
      </c>
      <c r="F66" s="101" t="s">
        <v>1221</v>
      </c>
    </row>
    <row r="67" spans="1:10" x14ac:dyDescent="0.2">
      <c r="A67" s="11" t="s">
        <v>34</v>
      </c>
      <c r="B67" s="10"/>
      <c r="C67" s="10"/>
      <c r="D67" s="10"/>
      <c r="E67" s="11">
        <f>SUM(E64:E66)</f>
        <v>3.64E-3</v>
      </c>
      <c r="F67" s="102" t="s">
        <v>1221</v>
      </c>
    </row>
    <row r="68" spans="1:10" x14ac:dyDescent="0.2">
      <c r="A68" s="10"/>
      <c r="B68" s="10"/>
      <c r="C68" s="10"/>
      <c r="D68" s="10"/>
      <c r="E68" s="10"/>
      <c r="F68" s="10"/>
    </row>
    <row r="69" spans="1:10" x14ac:dyDescent="0.2">
      <c r="A69" s="11" t="s">
        <v>34</v>
      </c>
      <c r="B69" s="10"/>
      <c r="C69" s="10"/>
      <c r="D69" s="10"/>
      <c r="E69" s="61">
        <v>351955.39617800008</v>
      </c>
      <c r="F69" s="11">
        <v>93.257253395892846</v>
      </c>
      <c r="G69" s="59"/>
      <c r="H69" s="59"/>
      <c r="I69" s="2"/>
      <c r="J69" s="2"/>
    </row>
    <row r="70" spans="1:10" x14ac:dyDescent="0.2">
      <c r="A70" s="10"/>
      <c r="B70" s="10"/>
      <c r="C70" s="10"/>
      <c r="D70" s="10"/>
      <c r="E70" s="60"/>
      <c r="F70" s="10"/>
    </row>
    <row r="71" spans="1:10" x14ac:dyDescent="0.2">
      <c r="A71" s="11" t="s">
        <v>35</v>
      </c>
      <c r="B71" s="10"/>
      <c r="C71" s="10"/>
      <c r="D71" s="10"/>
      <c r="E71" s="61">
        <v>25447.308021199999</v>
      </c>
      <c r="F71" s="11">
        <v>6.74</v>
      </c>
      <c r="G71" s="23"/>
      <c r="I71" s="2"/>
      <c r="J71" s="2"/>
    </row>
    <row r="72" spans="1:10" x14ac:dyDescent="0.2">
      <c r="A72" s="10"/>
      <c r="B72" s="10"/>
      <c r="C72" s="10"/>
      <c r="D72" s="10"/>
      <c r="E72" s="60"/>
      <c r="F72" s="10"/>
    </row>
    <row r="73" spans="1:10" x14ac:dyDescent="0.2">
      <c r="A73" s="13" t="s">
        <v>36</v>
      </c>
      <c r="B73" s="7"/>
      <c r="C73" s="7"/>
      <c r="D73" s="7"/>
      <c r="E73" s="66">
        <v>377402.70419920009</v>
      </c>
      <c r="F73" s="13">
        <f xml:space="preserve"> ROUND(SUM(F69:F72),2)</f>
        <v>100</v>
      </c>
      <c r="G73" s="23"/>
      <c r="I73" s="2"/>
      <c r="J73" s="2"/>
    </row>
    <row r="74" spans="1:10" x14ac:dyDescent="0.2">
      <c r="E74" s="123" t="s">
        <v>1464</v>
      </c>
      <c r="F74" s="123"/>
    </row>
    <row r="75" spans="1:10" x14ac:dyDescent="0.2">
      <c r="A75" s="16" t="s">
        <v>37</v>
      </c>
    </row>
    <row r="76" spans="1:10" x14ac:dyDescent="0.2">
      <c r="A76" s="16" t="s">
        <v>38</v>
      </c>
    </row>
    <row r="77" spans="1:10" x14ac:dyDescent="0.2">
      <c r="A77" s="16" t="s">
        <v>39</v>
      </c>
    </row>
    <row r="78" spans="1:10" x14ac:dyDescent="0.2">
      <c r="A78" s="2" t="s">
        <v>661</v>
      </c>
      <c r="B78" s="14">
        <v>549.12509999999997</v>
      </c>
    </row>
    <row r="79" spans="1:10" x14ac:dyDescent="0.2">
      <c r="A79" s="2" t="s">
        <v>662</v>
      </c>
      <c r="B79" s="14">
        <v>43.464799999999997</v>
      </c>
    </row>
    <row r="80" spans="1:10" x14ac:dyDescent="0.2">
      <c r="A80" s="2" t="s">
        <v>663</v>
      </c>
      <c r="B80" s="14">
        <v>575.78549999999996</v>
      </c>
    </row>
    <row r="81" spans="1:2" x14ac:dyDescent="0.2">
      <c r="A81" s="2" t="s">
        <v>664</v>
      </c>
      <c r="B81" s="14">
        <v>46.122999999999998</v>
      </c>
    </row>
    <row r="83" spans="1:2" x14ac:dyDescent="0.2">
      <c r="A83" s="16" t="s">
        <v>40</v>
      </c>
    </row>
    <row r="84" spans="1:2" x14ac:dyDescent="0.2">
      <c r="A84" s="2" t="s">
        <v>661</v>
      </c>
      <c r="B84" s="14">
        <v>548.33190000000002</v>
      </c>
    </row>
    <row r="85" spans="1:2" x14ac:dyDescent="0.2">
      <c r="A85" s="2" t="s">
        <v>662</v>
      </c>
      <c r="B85" s="14">
        <v>43.402000000000001</v>
      </c>
    </row>
    <row r="86" spans="1:2" x14ac:dyDescent="0.2">
      <c r="A86" s="2" t="s">
        <v>663</v>
      </c>
      <c r="B86" s="14">
        <v>577.7364</v>
      </c>
    </row>
    <row r="87" spans="1:2" x14ac:dyDescent="0.2">
      <c r="A87" s="2" t="s">
        <v>664</v>
      </c>
      <c r="B87" s="14">
        <v>46.2789</v>
      </c>
    </row>
    <row r="89" spans="1:2" x14ac:dyDescent="0.2">
      <c r="A89" s="16" t="s">
        <v>41</v>
      </c>
      <c r="B89" s="37" t="s">
        <v>42</v>
      </c>
    </row>
    <row r="91" spans="1:2" x14ac:dyDescent="0.2">
      <c r="A91" s="16" t="s">
        <v>761</v>
      </c>
      <c r="B91" s="100">
        <v>0.12357738585036167</v>
      </c>
    </row>
  </sheetData>
  <mergeCells count="2">
    <mergeCell ref="A1:F1"/>
    <mergeCell ref="E74:F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E1DF-B7A5-4B8E-83F0-8B06D8EEF61E}">
  <dimension ref="A1:I7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140625" style="3" bestFit="1" customWidth="1"/>
    <col min="3" max="3" width="11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8" width="9.140625" style="3"/>
    <col min="9" max="9" width="9.140625" style="49"/>
    <col min="10" max="16384" width="9.140625" style="3"/>
  </cols>
  <sheetData>
    <row r="1" spans="1:9" ht="15" customHeight="1" x14ac:dyDescent="0.2">
      <c r="A1" s="109" t="s">
        <v>527</v>
      </c>
      <c r="B1" s="109"/>
      <c r="C1" s="109"/>
      <c r="D1" s="109"/>
      <c r="E1" s="109"/>
      <c r="F1" s="109"/>
    </row>
    <row r="3" spans="1:9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  <c r="I3" s="56"/>
    </row>
    <row r="4" spans="1:9" x14ac:dyDescent="0.2">
      <c r="A4" s="6"/>
      <c r="B4" s="6"/>
      <c r="C4" s="6"/>
      <c r="D4" s="6"/>
      <c r="E4" s="7"/>
      <c r="F4" s="7"/>
    </row>
    <row r="5" spans="1:9" x14ac:dyDescent="0.2">
      <c r="A5" s="8" t="s">
        <v>397</v>
      </c>
      <c r="B5" s="9"/>
      <c r="C5" s="9"/>
      <c r="D5" s="9"/>
      <c r="E5" s="10"/>
      <c r="F5" s="10"/>
    </row>
    <row r="6" spans="1:9" x14ac:dyDescent="0.2">
      <c r="A6" s="8" t="s">
        <v>398</v>
      </c>
      <c r="B6" s="9"/>
      <c r="C6" s="9"/>
      <c r="D6" s="9"/>
      <c r="E6" s="10"/>
      <c r="F6" s="10"/>
    </row>
    <row r="7" spans="1:9" x14ac:dyDescent="0.2">
      <c r="A7" s="9" t="s">
        <v>528</v>
      </c>
      <c r="B7" s="9" t="s">
        <v>948</v>
      </c>
      <c r="C7" s="9" t="s">
        <v>392</v>
      </c>
      <c r="D7" s="70">
        <v>5000</v>
      </c>
      <c r="E7" s="60">
        <v>4938.8249999999998</v>
      </c>
      <c r="F7" s="10">
        <v>10.796963935167</v>
      </c>
    </row>
    <row r="8" spans="1:9" x14ac:dyDescent="0.2">
      <c r="A8" s="9" t="s">
        <v>529</v>
      </c>
      <c r="B8" s="9" t="s">
        <v>1072</v>
      </c>
      <c r="C8" s="9" t="s">
        <v>392</v>
      </c>
      <c r="D8" s="70">
        <v>5000</v>
      </c>
      <c r="E8" s="60">
        <v>4664.13</v>
      </c>
      <c r="F8" s="10">
        <v>10.196442149485099</v>
      </c>
    </row>
    <row r="9" spans="1:9" x14ac:dyDescent="0.2">
      <c r="A9" s="9" t="s">
        <v>530</v>
      </c>
      <c r="B9" s="9" t="s">
        <v>1060</v>
      </c>
      <c r="C9" s="9" t="s">
        <v>392</v>
      </c>
      <c r="D9" s="70">
        <v>2500</v>
      </c>
      <c r="E9" s="60">
        <v>2467.08</v>
      </c>
      <c r="F9" s="10">
        <v>5.3933827955377804</v>
      </c>
    </row>
    <row r="10" spans="1:9" x14ac:dyDescent="0.2">
      <c r="A10" s="9" t="s">
        <v>531</v>
      </c>
      <c r="B10" s="9" t="s">
        <v>1061</v>
      </c>
      <c r="C10" s="9" t="s">
        <v>392</v>
      </c>
      <c r="D10" s="70">
        <v>2500</v>
      </c>
      <c r="E10" s="60">
        <v>2425.2775000000001</v>
      </c>
      <c r="F10" s="10">
        <v>5.3019966693033398</v>
      </c>
    </row>
    <row r="11" spans="1:9" x14ac:dyDescent="0.2">
      <c r="A11" s="9" t="s">
        <v>532</v>
      </c>
      <c r="B11" s="9" t="s">
        <v>1062</v>
      </c>
      <c r="C11" s="9" t="s">
        <v>392</v>
      </c>
      <c r="D11" s="70">
        <v>2500</v>
      </c>
      <c r="E11" s="60">
        <v>2414.4299999999998</v>
      </c>
      <c r="F11" s="10">
        <v>5.2782825133478797</v>
      </c>
    </row>
    <row r="12" spans="1:9" x14ac:dyDescent="0.2">
      <c r="A12" s="8" t="s">
        <v>34</v>
      </c>
      <c r="B12" s="9"/>
      <c r="C12" s="9"/>
      <c r="D12" s="70"/>
      <c r="E12" s="61">
        <f>SUM(E7:E11)</f>
        <v>16909.7425</v>
      </c>
      <c r="F12" s="11">
        <f>SUM(F7:F11)</f>
        <v>36.967068062841101</v>
      </c>
      <c r="H12" s="50"/>
      <c r="I12" s="57"/>
    </row>
    <row r="13" spans="1:9" x14ac:dyDescent="0.2">
      <c r="A13" s="9"/>
      <c r="B13" s="9"/>
      <c r="C13" s="9"/>
      <c r="D13" s="70"/>
      <c r="E13" s="60"/>
      <c r="F13" s="10"/>
    </row>
    <row r="14" spans="1:9" x14ac:dyDescent="0.2">
      <c r="A14" s="8" t="s">
        <v>390</v>
      </c>
      <c r="B14" s="9"/>
      <c r="C14" s="9"/>
      <c r="D14" s="70"/>
      <c r="E14" s="60"/>
      <c r="F14" s="10"/>
    </row>
    <row r="15" spans="1:9" x14ac:dyDescent="0.2">
      <c r="A15" s="9" t="s">
        <v>533</v>
      </c>
      <c r="B15" s="9" t="s">
        <v>1063</v>
      </c>
      <c r="C15" s="9" t="s">
        <v>444</v>
      </c>
      <c r="D15" s="70">
        <v>1000</v>
      </c>
      <c r="E15" s="60">
        <v>4943.4650000000001</v>
      </c>
      <c r="F15" s="10">
        <v>10.807107625753201</v>
      </c>
    </row>
    <row r="16" spans="1:9" x14ac:dyDescent="0.2">
      <c r="A16" s="9" t="s">
        <v>534</v>
      </c>
      <c r="B16" s="9" t="s">
        <v>1064</v>
      </c>
      <c r="C16" s="9" t="s">
        <v>401</v>
      </c>
      <c r="D16" s="70">
        <v>800</v>
      </c>
      <c r="E16" s="60">
        <v>3941.86</v>
      </c>
      <c r="F16" s="10">
        <v>8.6174586581783199</v>
      </c>
    </row>
    <row r="17" spans="1:9" x14ac:dyDescent="0.2">
      <c r="A17" s="9" t="s">
        <v>535</v>
      </c>
      <c r="B17" s="9" t="s">
        <v>1065</v>
      </c>
      <c r="C17" s="9" t="s">
        <v>392</v>
      </c>
      <c r="D17" s="70">
        <v>500</v>
      </c>
      <c r="E17" s="60">
        <v>2466.4074999999998</v>
      </c>
      <c r="F17" s="10">
        <v>5.3919126162448601</v>
      </c>
    </row>
    <row r="18" spans="1:9" x14ac:dyDescent="0.2">
      <c r="A18" s="9" t="s">
        <v>536</v>
      </c>
      <c r="B18" s="9" t="s">
        <v>1066</v>
      </c>
      <c r="C18" s="9" t="s">
        <v>392</v>
      </c>
      <c r="D18" s="70">
        <v>500</v>
      </c>
      <c r="E18" s="60">
        <v>2463.9775</v>
      </c>
      <c r="F18" s="10">
        <v>5.3866002955283996</v>
      </c>
    </row>
    <row r="19" spans="1:9" x14ac:dyDescent="0.2">
      <c r="A19" s="9" t="s">
        <v>537</v>
      </c>
      <c r="B19" s="9" t="s">
        <v>1067</v>
      </c>
      <c r="C19" s="9" t="s">
        <v>444</v>
      </c>
      <c r="D19" s="70">
        <v>500</v>
      </c>
      <c r="E19" s="60">
        <v>2458.6950000000002</v>
      </c>
      <c r="F19" s="10">
        <v>5.3750520098556898</v>
      </c>
    </row>
    <row r="20" spans="1:9" x14ac:dyDescent="0.2">
      <c r="A20" s="9" t="s">
        <v>462</v>
      </c>
      <c r="B20" s="9" t="s">
        <v>1068</v>
      </c>
      <c r="C20" s="9" t="s">
        <v>455</v>
      </c>
      <c r="D20" s="70">
        <v>500</v>
      </c>
      <c r="E20" s="60">
        <v>2380.6624999999999</v>
      </c>
      <c r="F20" s="10">
        <v>5.2044620237211499</v>
      </c>
    </row>
    <row r="21" spans="1:9" x14ac:dyDescent="0.2">
      <c r="A21" s="9" t="s">
        <v>451</v>
      </c>
      <c r="B21" s="9" t="s">
        <v>1069</v>
      </c>
      <c r="C21" s="9" t="s">
        <v>401</v>
      </c>
      <c r="D21" s="70">
        <v>500</v>
      </c>
      <c r="E21" s="60">
        <v>2326.8175000000001</v>
      </c>
      <c r="F21" s="10">
        <v>5.0867493039772702</v>
      </c>
    </row>
    <row r="22" spans="1:9" x14ac:dyDescent="0.2">
      <c r="A22" s="9" t="s">
        <v>538</v>
      </c>
      <c r="B22" s="9" t="s">
        <v>972</v>
      </c>
      <c r="C22" s="9" t="s">
        <v>453</v>
      </c>
      <c r="D22" s="70">
        <v>440</v>
      </c>
      <c r="E22" s="60">
        <v>2168.3508000000002</v>
      </c>
      <c r="F22" s="10">
        <v>4.7403188787597497</v>
      </c>
    </row>
    <row r="23" spans="1:9" x14ac:dyDescent="0.2">
      <c r="A23" s="9" t="s">
        <v>510</v>
      </c>
      <c r="B23" s="9" t="s">
        <v>982</v>
      </c>
      <c r="C23" s="9" t="s">
        <v>392</v>
      </c>
      <c r="D23" s="70">
        <v>420</v>
      </c>
      <c r="E23" s="60">
        <v>2078.9412000000002</v>
      </c>
      <c r="F23" s="10">
        <v>4.5448569568131898</v>
      </c>
    </row>
    <row r="24" spans="1:9" x14ac:dyDescent="0.2">
      <c r="A24" s="9" t="s">
        <v>449</v>
      </c>
      <c r="B24" s="9" t="s">
        <v>1070</v>
      </c>
      <c r="C24" s="9" t="s">
        <v>401</v>
      </c>
      <c r="D24" s="70">
        <v>400</v>
      </c>
      <c r="E24" s="60">
        <v>1940.692</v>
      </c>
      <c r="F24" s="10">
        <v>4.2426248213425604</v>
      </c>
    </row>
    <row r="25" spans="1:9" x14ac:dyDescent="0.2">
      <c r="A25" s="9" t="s">
        <v>539</v>
      </c>
      <c r="B25" s="9" t="s">
        <v>1071</v>
      </c>
      <c r="C25" s="9" t="s">
        <v>392</v>
      </c>
      <c r="D25" s="70">
        <v>200</v>
      </c>
      <c r="E25" s="60">
        <v>984.60400000000004</v>
      </c>
      <c r="F25" s="10">
        <v>2.1524823978215899</v>
      </c>
    </row>
    <row r="26" spans="1:9" x14ac:dyDescent="0.2">
      <c r="A26" s="8" t="s">
        <v>34</v>
      </c>
      <c r="B26" s="9"/>
      <c r="C26" s="9"/>
      <c r="D26" s="9"/>
      <c r="E26" s="61">
        <f>SUM(E15:E25)</f>
        <v>28154.472999999998</v>
      </c>
      <c r="F26" s="11">
        <f>SUM(F15:F25)</f>
        <v>61.549625587995976</v>
      </c>
      <c r="H26" s="50"/>
      <c r="I26" s="57"/>
    </row>
    <row r="27" spans="1:9" x14ac:dyDescent="0.2">
      <c r="A27" s="9"/>
      <c r="B27" s="9"/>
      <c r="C27" s="9"/>
      <c r="D27" s="9"/>
      <c r="E27" s="60"/>
      <c r="F27" s="10"/>
    </row>
    <row r="28" spans="1:9" x14ac:dyDescent="0.2">
      <c r="A28" s="8" t="s">
        <v>34</v>
      </c>
      <c r="B28" s="9"/>
      <c r="C28" s="9"/>
      <c r="D28" s="9"/>
      <c r="E28" s="61">
        <f>E12+E26</f>
        <v>45064.215499999998</v>
      </c>
      <c r="F28" s="11">
        <f>F12+F26</f>
        <v>98.516693650837084</v>
      </c>
      <c r="H28" s="23"/>
    </row>
    <row r="29" spans="1:9" x14ac:dyDescent="0.2">
      <c r="A29" s="9"/>
      <c r="B29" s="9"/>
      <c r="C29" s="9"/>
      <c r="D29" s="9"/>
      <c r="E29" s="60"/>
      <c r="F29" s="10"/>
    </row>
    <row r="30" spans="1:9" x14ac:dyDescent="0.2">
      <c r="A30" s="8" t="s">
        <v>35</v>
      </c>
      <c r="B30" s="9"/>
      <c r="C30" s="9"/>
      <c r="D30" s="9"/>
      <c r="E30" s="61">
        <v>678.50017260000004</v>
      </c>
      <c r="F30" s="11">
        <v>1.48</v>
      </c>
      <c r="H30" s="2"/>
    </row>
    <row r="31" spans="1:9" x14ac:dyDescent="0.2">
      <c r="A31" s="9"/>
      <c r="B31" s="9"/>
      <c r="C31" s="9"/>
      <c r="D31" s="9"/>
      <c r="E31" s="60"/>
      <c r="F31" s="10"/>
    </row>
    <row r="32" spans="1:9" x14ac:dyDescent="0.2">
      <c r="A32" s="12" t="s">
        <v>36</v>
      </c>
      <c r="B32" s="6"/>
      <c r="C32" s="6"/>
      <c r="D32" s="6"/>
      <c r="E32" s="66">
        <f>E28+E30</f>
        <v>45742.715672599996</v>
      </c>
      <c r="F32" s="13">
        <f>F28+F30</f>
        <v>99.996693650837088</v>
      </c>
      <c r="H32" s="52"/>
      <c r="I32" s="54"/>
    </row>
    <row r="33" spans="1:4" x14ac:dyDescent="0.2">
      <c r="A33" s="1" t="s">
        <v>245</v>
      </c>
    </row>
    <row r="34" spans="1:4" x14ac:dyDescent="0.2">
      <c r="A34" s="1"/>
    </row>
    <row r="36" spans="1:4" x14ac:dyDescent="0.2">
      <c r="A36" s="1" t="s">
        <v>37</v>
      </c>
    </row>
    <row r="37" spans="1:4" x14ac:dyDescent="0.2">
      <c r="A37" s="1" t="s">
        <v>38</v>
      </c>
    </row>
    <row r="38" spans="1:4" x14ac:dyDescent="0.2">
      <c r="A38" s="26" t="s">
        <v>39</v>
      </c>
      <c r="B38" s="27"/>
      <c r="C38" s="27"/>
      <c r="D38" s="27"/>
    </row>
    <row r="39" spans="1:4" x14ac:dyDescent="0.2">
      <c r="A39" s="27" t="s">
        <v>705</v>
      </c>
      <c r="B39" s="27"/>
      <c r="C39" s="27"/>
      <c r="D39" s="29">
        <v>32.2864</v>
      </c>
    </row>
    <row r="40" spans="1:4" x14ac:dyDescent="0.2">
      <c r="A40" s="27" t="s">
        <v>706</v>
      </c>
      <c r="B40" s="27"/>
      <c r="C40" s="27"/>
      <c r="D40" s="29">
        <v>10</v>
      </c>
    </row>
    <row r="41" spans="1:4" x14ac:dyDescent="0.2">
      <c r="A41" s="27" t="s">
        <v>707</v>
      </c>
      <c r="B41" s="27"/>
      <c r="C41" s="27"/>
      <c r="D41" s="29">
        <v>10.104900000000001</v>
      </c>
    </row>
    <row r="42" spans="1:4" x14ac:dyDescent="0.2">
      <c r="A42" s="27" t="s">
        <v>708</v>
      </c>
      <c r="B42" s="27"/>
      <c r="C42" s="27"/>
      <c r="D42" s="29">
        <v>10.8569</v>
      </c>
    </row>
    <row r="43" spans="1:4" x14ac:dyDescent="0.2">
      <c r="A43" s="27" t="s">
        <v>709</v>
      </c>
      <c r="B43" s="27"/>
      <c r="C43" s="27"/>
      <c r="D43" s="29">
        <v>32.988100000000003</v>
      </c>
    </row>
    <row r="44" spans="1:4" x14ac:dyDescent="0.2">
      <c r="A44" s="27" t="s">
        <v>710</v>
      </c>
      <c r="B44" s="27"/>
      <c r="C44" s="27"/>
      <c r="D44" s="29">
        <v>10.0052</v>
      </c>
    </row>
    <row r="45" spans="1:4" x14ac:dyDescent="0.2">
      <c r="A45" s="27" t="s">
        <v>711</v>
      </c>
      <c r="B45" s="27"/>
      <c r="C45" s="27"/>
      <c r="D45" s="29">
        <v>10.3515</v>
      </c>
    </row>
    <row r="46" spans="1:4" x14ac:dyDescent="0.2">
      <c r="A46" s="27" t="s">
        <v>712</v>
      </c>
      <c r="B46" s="27"/>
      <c r="C46" s="27"/>
      <c r="D46" s="29">
        <v>11.1416</v>
      </c>
    </row>
    <row r="47" spans="1:4" x14ac:dyDescent="0.2">
      <c r="A47" s="27" t="s">
        <v>713</v>
      </c>
      <c r="B47" s="27"/>
      <c r="C47" s="27"/>
      <c r="D47" s="29">
        <v>10.3659</v>
      </c>
    </row>
    <row r="49" spans="1:4" x14ac:dyDescent="0.2">
      <c r="A49" s="26" t="s">
        <v>40</v>
      </c>
      <c r="B49" s="27"/>
      <c r="C49" s="27"/>
      <c r="D49" s="27"/>
    </row>
    <row r="50" spans="1:4" x14ac:dyDescent="0.2">
      <c r="A50" s="27" t="s">
        <v>705</v>
      </c>
      <c r="B50" s="27"/>
      <c r="C50" s="27"/>
      <c r="D50" s="29">
        <v>33.573</v>
      </c>
    </row>
    <row r="51" spans="1:4" x14ac:dyDescent="0.2">
      <c r="A51" s="27" t="s">
        <v>706</v>
      </c>
      <c r="B51" s="27"/>
      <c r="C51" s="27"/>
      <c r="D51" s="29">
        <v>10</v>
      </c>
    </row>
    <row r="52" spans="1:4" x14ac:dyDescent="0.2">
      <c r="A52" s="27" t="s">
        <v>707</v>
      </c>
      <c r="B52" s="27"/>
      <c r="C52" s="27"/>
      <c r="D52" s="29">
        <v>10.166600000000001</v>
      </c>
    </row>
    <row r="53" spans="1:4" x14ac:dyDescent="0.2">
      <c r="A53" s="27" t="s">
        <v>708</v>
      </c>
      <c r="B53" s="27"/>
      <c r="C53" s="27"/>
      <c r="D53" s="29">
        <v>10.843999999999999</v>
      </c>
    </row>
    <row r="54" spans="1:4" x14ac:dyDescent="0.2">
      <c r="A54" s="27" t="s">
        <v>709</v>
      </c>
      <c r="B54" s="27"/>
      <c r="C54" s="27"/>
      <c r="D54" s="29">
        <v>34.337499999999999</v>
      </c>
    </row>
    <row r="55" spans="1:4" x14ac:dyDescent="0.2">
      <c r="A55" s="27" t="s">
        <v>710</v>
      </c>
      <c r="B55" s="27"/>
      <c r="C55" s="27"/>
      <c r="D55" s="29">
        <v>10.001200000000001</v>
      </c>
    </row>
    <row r="56" spans="1:4" x14ac:dyDescent="0.2">
      <c r="A56" s="27" t="s">
        <v>711</v>
      </c>
      <c r="B56" s="27"/>
      <c r="C56" s="27"/>
      <c r="D56" s="29">
        <v>10.4336</v>
      </c>
    </row>
    <row r="57" spans="1:4" x14ac:dyDescent="0.2">
      <c r="A57" s="27" t="s">
        <v>712</v>
      </c>
      <c r="B57" s="27"/>
      <c r="C57" s="27"/>
      <c r="D57" s="29">
        <v>11.151400000000001</v>
      </c>
    </row>
    <row r="58" spans="1:4" x14ac:dyDescent="0.2">
      <c r="A58" s="27" t="s">
        <v>713</v>
      </c>
      <c r="B58" s="27"/>
      <c r="C58" s="27"/>
      <c r="D58" s="29">
        <v>10.3588</v>
      </c>
    </row>
    <row r="59" spans="1:4" x14ac:dyDescent="0.2">
      <c r="A59" s="27"/>
      <c r="B59" s="27"/>
      <c r="C59" s="27"/>
      <c r="D59" s="27"/>
    </row>
    <row r="60" spans="1:4" x14ac:dyDescent="0.2">
      <c r="A60" s="26" t="s">
        <v>41</v>
      </c>
      <c r="B60" s="27"/>
      <c r="C60" s="27"/>
      <c r="D60" s="30" t="s">
        <v>383</v>
      </c>
    </row>
    <row r="61" spans="1:4" x14ac:dyDescent="0.2">
      <c r="A61" s="17" t="s">
        <v>665</v>
      </c>
      <c r="B61" s="18"/>
      <c r="C61" s="114" t="s">
        <v>666</v>
      </c>
      <c r="D61" s="114"/>
    </row>
    <row r="62" spans="1:4" x14ac:dyDescent="0.2">
      <c r="A62" s="115"/>
      <c r="B62" s="115"/>
      <c r="C62" s="19" t="s">
        <v>667</v>
      </c>
      <c r="D62" s="19" t="s">
        <v>668</v>
      </c>
    </row>
    <row r="63" spans="1:4" x14ac:dyDescent="0.2">
      <c r="A63" s="20" t="s">
        <v>706</v>
      </c>
      <c r="B63" s="21"/>
      <c r="C63" s="22">
        <v>0.28154940319999999</v>
      </c>
      <c r="D63" s="22">
        <v>0.26071615039999996</v>
      </c>
    </row>
    <row r="64" spans="1:4" x14ac:dyDescent="0.2">
      <c r="A64" s="20" t="s">
        <v>707</v>
      </c>
      <c r="B64" s="21"/>
      <c r="C64" s="22">
        <v>0.24130810450000001</v>
      </c>
      <c r="D64" s="22">
        <v>0.22345250750000004</v>
      </c>
    </row>
    <row r="65" spans="1:5" x14ac:dyDescent="0.2">
      <c r="A65" s="20" t="s">
        <v>708</v>
      </c>
      <c r="B65" s="21"/>
      <c r="C65" s="22">
        <v>0.31694198800000001</v>
      </c>
      <c r="D65" s="22">
        <v>0.29348986040000002</v>
      </c>
    </row>
    <row r="66" spans="1:5" x14ac:dyDescent="0.2">
      <c r="A66" s="20" t="s">
        <v>710</v>
      </c>
      <c r="B66" s="21"/>
      <c r="C66" s="22">
        <v>0.29173430320000004</v>
      </c>
      <c r="D66" s="22">
        <v>0.27014741850000001</v>
      </c>
    </row>
    <row r="67" spans="1:5" x14ac:dyDescent="0.2">
      <c r="A67" s="20" t="s">
        <v>711</v>
      </c>
      <c r="B67" s="21"/>
      <c r="C67" s="22">
        <v>0.24130810450000001</v>
      </c>
      <c r="D67" s="22">
        <v>0.22345250750000004</v>
      </c>
    </row>
    <row r="68" spans="1:5" x14ac:dyDescent="0.2">
      <c r="A68" s="20" t="s">
        <v>712</v>
      </c>
      <c r="B68" s="21"/>
      <c r="C68" s="22">
        <v>0.31694198800000001</v>
      </c>
      <c r="D68" s="22">
        <v>0.29348986040000002</v>
      </c>
    </row>
    <row r="69" spans="1:5" x14ac:dyDescent="0.2">
      <c r="A69" s="20" t="s">
        <v>713</v>
      </c>
      <c r="B69" s="21"/>
      <c r="C69" s="22">
        <v>0.27862082010000006</v>
      </c>
      <c r="D69" s="22">
        <v>0.25800426830000001</v>
      </c>
    </row>
    <row r="70" spans="1:5" x14ac:dyDescent="0.2">
      <c r="A70" s="27"/>
      <c r="B70" s="27"/>
      <c r="C70" s="27"/>
      <c r="D70" s="27"/>
    </row>
    <row r="71" spans="1:5" x14ac:dyDescent="0.2">
      <c r="A71" s="1" t="s">
        <v>43</v>
      </c>
      <c r="D71" s="31">
        <v>0.33989174066877154</v>
      </c>
      <c r="E71" s="28" t="s">
        <v>671</v>
      </c>
    </row>
  </sheetData>
  <mergeCells count="3">
    <mergeCell ref="A1:F1"/>
    <mergeCell ref="C61:D61"/>
    <mergeCell ref="A62:B6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D2F82-A3BD-4FE3-B0D0-88D0EE1537D8}">
  <dimension ref="A1:J71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7.7109375" style="2" bestFit="1" customWidth="1"/>
    <col min="3" max="3" width="19.140625" style="2" bestFit="1" customWidth="1"/>
    <col min="4" max="4" width="10.710937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1465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255</v>
      </c>
      <c r="B8" s="10" t="s">
        <v>256</v>
      </c>
      <c r="C8" s="10" t="s">
        <v>257</v>
      </c>
      <c r="D8" s="68">
        <v>755196</v>
      </c>
      <c r="E8" s="60">
        <v>4976.3640420000002</v>
      </c>
      <c r="F8" s="10">
        <f>E8/$E$49*100</f>
        <v>22.147561297145788</v>
      </c>
    </row>
    <row r="9" spans="1:6" x14ac:dyDescent="0.2">
      <c r="A9" s="10" t="s">
        <v>1466</v>
      </c>
      <c r="B9" s="10" t="s">
        <v>1467</v>
      </c>
      <c r="C9" s="10" t="s">
        <v>257</v>
      </c>
      <c r="D9" s="68">
        <v>206795</v>
      </c>
      <c r="E9" s="60">
        <v>1994.2275830000001</v>
      </c>
      <c r="F9" s="10">
        <f t="shared" ref="F9:F22" si="0">E9/$E$49*100</f>
        <v>8.8754112967186707</v>
      </c>
    </row>
    <row r="10" spans="1:6" x14ac:dyDescent="0.2">
      <c r="A10" s="10" t="s">
        <v>350</v>
      </c>
      <c r="B10" s="10" t="s">
        <v>351</v>
      </c>
      <c r="C10" s="10" t="s">
        <v>257</v>
      </c>
      <c r="D10" s="68">
        <v>266902</v>
      </c>
      <c r="E10" s="60">
        <v>1930.101813</v>
      </c>
      <c r="F10" s="10">
        <f t="shared" si="0"/>
        <v>8.5900162955059223</v>
      </c>
    </row>
    <row r="11" spans="1:6" x14ac:dyDescent="0.2">
      <c r="A11" s="10" t="s">
        <v>1468</v>
      </c>
      <c r="B11" s="10" t="s">
        <v>1469</v>
      </c>
      <c r="C11" s="10" t="s">
        <v>257</v>
      </c>
      <c r="D11" s="68">
        <v>97942</v>
      </c>
      <c r="E11" s="60">
        <v>1854.0910309999999</v>
      </c>
      <c r="F11" s="10">
        <f t="shared" si="0"/>
        <v>8.2517264438429763</v>
      </c>
    </row>
    <row r="12" spans="1:6" x14ac:dyDescent="0.2">
      <c r="A12" s="10" t="s">
        <v>266</v>
      </c>
      <c r="B12" s="10" t="s">
        <v>267</v>
      </c>
      <c r="C12" s="10" t="s">
        <v>268</v>
      </c>
      <c r="D12" s="68">
        <v>324366</v>
      </c>
      <c r="E12" s="60">
        <v>1013.64375</v>
      </c>
      <c r="F12" s="10">
        <f t="shared" si="0"/>
        <v>4.5112730694780865</v>
      </c>
    </row>
    <row r="13" spans="1:6" x14ac:dyDescent="0.2">
      <c r="A13" s="10" t="s">
        <v>1470</v>
      </c>
      <c r="B13" s="10" t="s">
        <v>1471</v>
      </c>
      <c r="C13" s="10" t="s">
        <v>257</v>
      </c>
      <c r="D13" s="68">
        <v>87502</v>
      </c>
      <c r="E13" s="60">
        <v>940.07773699999996</v>
      </c>
      <c r="F13" s="10">
        <f t="shared" si="0"/>
        <v>4.1838637866055048</v>
      </c>
    </row>
    <row r="14" spans="1:6" x14ac:dyDescent="0.2">
      <c r="A14" s="10" t="s">
        <v>1472</v>
      </c>
      <c r="B14" s="10" t="s">
        <v>1473</v>
      </c>
      <c r="C14" s="10" t="s">
        <v>257</v>
      </c>
      <c r="D14" s="68">
        <v>55000</v>
      </c>
      <c r="E14" s="60">
        <v>792.35749999999996</v>
      </c>
      <c r="F14" s="10">
        <f t="shared" si="0"/>
        <v>3.5264273578848417</v>
      </c>
    </row>
    <row r="15" spans="1:6" x14ac:dyDescent="0.2">
      <c r="A15" s="10" t="s">
        <v>1454</v>
      </c>
      <c r="B15" s="10" t="s">
        <v>1455</v>
      </c>
      <c r="C15" s="10" t="s">
        <v>257</v>
      </c>
      <c r="D15" s="68">
        <v>106143</v>
      </c>
      <c r="E15" s="60">
        <v>658.08659999999998</v>
      </c>
      <c r="F15" s="10">
        <f t="shared" si="0"/>
        <v>2.9288478875979829</v>
      </c>
    </row>
    <row r="16" spans="1:6" x14ac:dyDescent="0.2">
      <c r="A16" s="10" t="s">
        <v>1474</v>
      </c>
      <c r="B16" s="10" t="s">
        <v>1475</v>
      </c>
      <c r="C16" s="10" t="s">
        <v>257</v>
      </c>
      <c r="D16" s="68">
        <v>15000</v>
      </c>
      <c r="E16" s="60">
        <v>556.16250000000002</v>
      </c>
      <c r="F16" s="10">
        <f t="shared" si="0"/>
        <v>2.475229496066647</v>
      </c>
    </row>
    <row r="17" spans="1:6" x14ac:dyDescent="0.2">
      <c r="A17" s="10" t="s">
        <v>308</v>
      </c>
      <c r="B17" s="10" t="s">
        <v>309</v>
      </c>
      <c r="C17" s="10" t="s">
        <v>310</v>
      </c>
      <c r="D17" s="68">
        <v>428519</v>
      </c>
      <c r="E17" s="60">
        <v>500.29593249999999</v>
      </c>
      <c r="F17" s="10">
        <f t="shared" si="0"/>
        <v>2.2265924956935579</v>
      </c>
    </row>
    <row r="18" spans="1:6" x14ac:dyDescent="0.2">
      <c r="A18" s="10" t="s">
        <v>1476</v>
      </c>
      <c r="B18" s="10" t="s">
        <v>1477</v>
      </c>
      <c r="C18" s="10" t="s">
        <v>257</v>
      </c>
      <c r="D18" s="68">
        <v>57000</v>
      </c>
      <c r="E18" s="60">
        <v>492.76499999999999</v>
      </c>
      <c r="F18" s="10">
        <f t="shared" si="0"/>
        <v>2.1930756975331516</v>
      </c>
    </row>
    <row r="19" spans="1:6" x14ac:dyDescent="0.2">
      <c r="A19" s="10" t="s">
        <v>728</v>
      </c>
      <c r="B19" s="10" t="s">
        <v>729</v>
      </c>
      <c r="C19" s="10" t="s">
        <v>268</v>
      </c>
      <c r="D19" s="68">
        <v>952876</v>
      </c>
      <c r="E19" s="60">
        <v>359.71069</v>
      </c>
      <c r="F19" s="10">
        <f t="shared" si="0"/>
        <v>1.6009107229244799</v>
      </c>
    </row>
    <row r="20" spans="1:6" x14ac:dyDescent="0.2">
      <c r="A20" s="10" t="s">
        <v>1478</v>
      </c>
      <c r="B20" s="10" t="s">
        <v>1479</v>
      </c>
      <c r="C20" s="10" t="s">
        <v>310</v>
      </c>
      <c r="D20" s="68">
        <v>70683</v>
      </c>
      <c r="E20" s="60">
        <v>221.9799615</v>
      </c>
      <c r="F20" s="10">
        <f t="shared" si="0"/>
        <v>0.98793310991039263</v>
      </c>
    </row>
    <row r="21" spans="1:6" x14ac:dyDescent="0.2">
      <c r="A21" s="10" t="s">
        <v>1480</v>
      </c>
      <c r="B21" s="10" t="s">
        <v>1481</v>
      </c>
      <c r="C21" s="10" t="s">
        <v>257</v>
      </c>
      <c r="D21" s="68">
        <v>41262</v>
      </c>
      <c r="E21" s="60">
        <v>113.367345</v>
      </c>
      <c r="F21" s="10">
        <f t="shared" si="0"/>
        <v>0.50454713547706598</v>
      </c>
    </row>
    <row r="22" spans="1:6" x14ac:dyDescent="0.2">
      <c r="A22" s="10" t="s">
        <v>1482</v>
      </c>
      <c r="B22" s="10" t="s">
        <v>1483</v>
      </c>
      <c r="C22" s="10" t="s">
        <v>310</v>
      </c>
      <c r="D22" s="68">
        <v>254904</v>
      </c>
      <c r="E22" s="60">
        <v>97.500780000000006</v>
      </c>
      <c r="F22" s="10">
        <f t="shared" si="0"/>
        <v>0.43393218087430391</v>
      </c>
    </row>
    <row r="23" spans="1:6" x14ac:dyDescent="0.2">
      <c r="A23" s="11" t="s">
        <v>34</v>
      </c>
      <c r="B23" s="10"/>
      <c r="C23" s="10"/>
      <c r="D23" s="68"/>
      <c r="E23" s="61">
        <f xml:space="preserve"> SUM(E8:E22)</f>
        <v>16500.732264999995</v>
      </c>
      <c r="F23" s="11">
        <f>SUM(F8:F22)</f>
        <v>73.437348273259374</v>
      </c>
    </row>
    <row r="24" spans="1:6" x14ac:dyDescent="0.2">
      <c r="A24" s="11"/>
      <c r="B24" s="10"/>
      <c r="C24" s="10"/>
      <c r="D24" s="68"/>
      <c r="E24" s="61"/>
      <c r="F24" s="11"/>
    </row>
    <row r="25" spans="1:6" x14ac:dyDescent="0.2">
      <c r="A25" s="11" t="s">
        <v>1222</v>
      </c>
      <c r="B25" s="10"/>
      <c r="C25" s="10"/>
      <c r="D25" s="68"/>
      <c r="E25" s="61"/>
      <c r="F25" s="61"/>
    </row>
    <row r="26" spans="1:6" x14ac:dyDescent="0.2">
      <c r="A26" s="10" t="s">
        <v>383</v>
      </c>
      <c r="B26" s="10" t="s">
        <v>1484</v>
      </c>
      <c r="C26" s="10" t="s">
        <v>257</v>
      </c>
      <c r="D26" s="68">
        <v>970000</v>
      </c>
      <c r="E26" s="60">
        <v>9.7000000000000003E-2</v>
      </c>
      <c r="F26" s="101" t="s">
        <v>1221</v>
      </c>
    </row>
    <row r="27" spans="1:6" x14ac:dyDescent="0.2">
      <c r="A27" s="11" t="s">
        <v>34</v>
      </c>
      <c r="B27" s="10"/>
      <c r="C27" s="10"/>
      <c r="D27" s="68"/>
      <c r="E27" s="61">
        <f>SUM(E26)</f>
        <v>9.7000000000000003E-2</v>
      </c>
      <c r="F27" s="102" t="s">
        <v>1221</v>
      </c>
    </row>
    <row r="28" spans="1:6" x14ac:dyDescent="0.2">
      <c r="A28" s="11" t="s">
        <v>1485</v>
      </c>
      <c r="B28" s="10"/>
      <c r="C28" s="10"/>
      <c r="D28" s="68"/>
      <c r="E28" s="60"/>
      <c r="F28" s="10"/>
    </row>
    <row r="29" spans="1:6" x14ac:dyDescent="0.2">
      <c r="A29" s="10"/>
      <c r="B29" s="10"/>
      <c r="C29" s="10"/>
      <c r="D29" s="68"/>
      <c r="E29" s="60"/>
      <c r="F29" s="10"/>
    </row>
    <row r="30" spans="1:6" x14ac:dyDescent="0.2">
      <c r="A30" s="10" t="s">
        <v>1486</v>
      </c>
      <c r="B30" s="10" t="str">
        <f>VLOOKUP(A30,[2]FITF!$A$30:$B$37,2,0)</f>
        <v>Cognizant Technology Solutions Corp.</v>
      </c>
      <c r="C30" s="10" t="s">
        <v>257</v>
      </c>
      <c r="D30" s="68">
        <v>35000</v>
      </c>
      <c r="E30" s="60">
        <v>1551.2005080000001</v>
      </c>
      <c r="F30" s="10">
        <v>6.9036968658577367</v>
      </c>
    </row>
    <row r="31" spans="1:6" x14ac:dyDescent="0.2">
      <c r="A31" s="10" t="s">
        <v>1487</v>
      </c>
      <c r="B31" s="10" t="str">
        <f>VLOOKUP(A31,[2]FITF!$A$30:$B$37,2,0)</f>
        <v>Samsung Electronics Co. Ltd.</v>
      </c>
      <c r="C31" s="10" t="s">
        <v>1488</v>
      </c>
      <c r="D31" s="68">
        <v>17000</v>
      </c>
      <c r="E31" s="60">
        <v>411.91761630000002</v>
      </c>
      <c r="F31" s="10">
        <v>1.8332603309345357</v>
      </c>
    </row>
    <row r="32" spans="1:6" x14ac:dyDescent="0.2">
      <c r="A32" s="10" t="s">
        <v>1489</v>
      </c>
      <c r="B32" s="10" t="str">
        <f>VLOOKUP(A32,[2]FITF!$A$30:$B$37,2,0)</f>
        <v>Twitter Inc.</v>
      </c>
      <c r="C32" s="10" t="s">
        <v>257</v>
      </c>
      <c r="D32" s="68">
        <v>14500</v>
      </c>
      <c r="E32" s="60">
        <v>290.94958489999999</v>
      </c>
      <c r="F32" s="10">
        <v>1.2948859461028099</v>
      </c>
    </row>
    <row r="33" spans="1:10" x14ac:dyDescent="0.2">
      <c r="A33" s="10" t="s">
        <v>1490</v>
      </c>
      <c r="B33" s="10" t="str">
        <f>VLOOKUP(A33,[2]FITF!$A$30:$B$37,2,0)</f>
        <v>Tencent Holdings Ltd.</v>
      </c>
      <c r="C33" s="10" t="s">
        <v>257</v>
      </c>
      <c r="D33" s="68">
        <v>10000</v>
      </c>
      <c r="E33" s="60">
        <v>279.91003660000001</v>
      </c>
      <c r="F33" s="10">
        <v>1.2457538741326561</v>
      </c>
    </row>
    <row r="34" spans="1:10" x14ac:dyDescent="0.2">
      <c r="A34" s="10" t="s">
        <v>1491</v>
      </c>
      <c r="B34" s="10" t="str">
        <f>VLOOKUP(A34,[2]FITF!$A$30:$B$37,2,0)</f>
        <v>Taiwan Semiconductor Manufacturing Co. Ltd.</v>
      </c>
      <c r="C34" s="10" t="s">
        <v>1488</v>
      </c>
      <c r="D34" s="68">
        <v>44000</v>
      </c>
      <c r="E34" s="60">
        <v>226.60428390000001</v>
      </c>
      <c r="F34" s="10">
        <v>1.0085139067981577</v>
      </c>
    </row>
    <row r="35" spans="1:10" x14ac:dyDescent="0.2">
      <c r="A35" s="10" t="s">
        <v>1492</v>
      </c>
      <c r="B35" s="10" t="str">
        <f>VLOOKUP(A35,[2]FITF!$A$30:$B$37,2,0)</f>
        <v>Facebook Inc.</v>
      </c>
      <c r="C35" s="10" t="s">
        <v>257</v>
      </c>
      <c r="D35" s="68">
        <v>2400</v>
      </c>
      <c r="E35" s="60">
        <v>219.65635929999999</v>
      </c>
      <c r="F35" s="10">
        <v>0.97759181449747867</v>
      </c>
    </row>
    <row r="36" spans="1:10" x14ac:dyDescent="0.2">
      <c r="A36" s="10" t="s">
        <v>1493</v>
      </c>
      <c r="B36" s="10" t="s">
        <v>1494</v>
      </c>
      <c r="C36" s="10" t="s">
        <v>1488</v>
      </c>
      <c r="D36" s="68">
        <v>35000</v>
      </c>
      <c r="E36" s="60">
        <v>217.15313660000001</v>
      </c>
      <c r="F36" s="10">
        <v>0.96645109437818533</v>
      </c>
    </row>
    <row r="37" spans="1:10" x14ac:dyDescent="0.2">
      <c r="A37" s="10" t="s">
        <v>1495</v>
      </c>
      <c r="B37" s="10" t="str">
        <f>VLOOKUP(A37,[2]FITF!$A$30:$B$37,2,0)</f>
        <v>Microsoft Corp.</v>
      </c>
      <c r="C37" s="10" t="s">
        <v>257</v>
      </c>
      <c r="D37" s="68">
        <v>3000</v>
      </c>
      <c r="E37" s="60">
        <v>212.7402587</v>
      </c>
      <c r="F37" s="10">
        <v>0.94681135652964477</v>
      </c>
    </row>
    <row r="38" spans="1:10" x14ac:dyDescent="0.2">
      <c r="A38" s="10" t="s">
        <v>1496</v>
      </c>
      <c r="B38" s="10" t="str">
        <f>VLOOKUP(A38,[2]FITF!$A$30:$B$37,2,0)</f>
        <v>General Electric Co.</v>
      </c>
      <c r="C38" s="10" t="s">
        <v>297</v>
      </c>
      <c r="D38" s="68">
        <v>30000</v>
      </c>
      <c r="E38" s="60">
        <v>158.5550614</v>
      </c>
      <c r="F38" s="10">
        <v>0.70565737621139368</v>
      </c>
    </row>
    <row r="39" spans="1:10" x14ac:dyDescent="0.2">
      <c r="A39" s="11" t="s">
        <v>34</v>
      </c>
      <c r="B39" s="10"/>
      <c r="C39" s="10"/>
      <c r="D39" s="68"/>
      <c r="E39" s="61">
        <f>SUM(E30:E38)</f>
        <v>3568.6868457</v>
      </c>
      <c r="F39" s="11">
        <f>SUM(F30:F38)</f>
        <v>15.882622565442597</v>
      </c>
    </row>
    <row r="40" spans="1:10" x14ac:dyDescent="0.2">
      <c r="A40" s="11"/>
      <c r="B40" s="10"/>
      <c r="C40" s="10"/>
      <c r="D40" s="68"/>
      <c r="E40" s="61"/>
      <c r="F40" s="11"/>
    </row>
    <row r="41" spans="1:10" x14ac:dyDescent="0.2">
      <c r="A41" s="65" t="s">
        <v>1497</v>
      </c>
      <c r="B41" s="10"/>
      <c r="C41" s="10"/>
      <c r="D41" s="68"/>
      <c r="E41" s="61"/>
      <c r="F41" s="61"/>
    </row>
    <row r="42" spans="1:10" x14ac:dyDescent="0.2">
      <c r="A42" s="10" t="s">
        <v>1498</v>
      </c>
      <c r="B42" s="10" t="s">
        <v>1499</v>
      </c>
      <c r="C42" s="10" t="s">
        <v>1443</v>
      </c>
      <c r="D42" s="68">
        <v>102868.481</v>
      </c>
      <c r="E42" s="60">
        <v>1735.889009</v>
      </c>
      <c r="F42" s="10">
        <f t="shared" ref="F42" si="1">E42/$E$49*100</f>
        <v>7.7256623324562543</v>
      </c>
    </row>
    <row r="43" spans="1:10" x14ac:dyDescent="0.2">
      <c r="A43" s="11" t="s">
        <v>34</v>
      </c>
      <c r="B43" s="10"/>
      <c r="C43" s="10"/>
      <c r="D43" s="68"/>
      <c r="E43" s="61">
        <f>SUM(E42)</f>
        <v>1735.889009</v>
      </c>
      <c r="F43" s="102">
        <f>SUM(F42)</f>
        <v>7.7256623324562543</v>
      </c>
    </row>
    <row r="44" spans="1:10" x14ac:dyDescent="0.2">
      <c r="A44" s="11"/>
      <c r="B44" s="10"/>
      <c r="C44" s="10"/>
      <c r="D44" s="68"/>
      <c r="E44" s="61"/>
      <c r="F44" s="11"/>
    </row>
    <row r="45" spans="1:10" x14ac:dyDescent="0.2">
      <c r="A45" s="11" t="s">
        <v>34</v>
      </c>
      <c r="B45" s="10"/>
      <c r="C45" s="10"/>
      <c r="D45" s="10"/>
      <c r="E45" s="61">
        <f>E23+E27+E39+E43</f>
        <v>21805.405119699994</v>
      </c>
      <c r="F45" s="11">
        <v>97.045633171158229</v>
      </c>
      <c r="I45" s="2"/>
      <c r="J45" s="2"/>
    </row>
    <row r="46" spans="1:10" x14ac:dyDescent="0.2">
      <c r="A46" s="10"/>
      <c r="B46" s="10"/>
      <c r="C46" s="10"/>
      <c r="D46" s="10"/>
      <c r="E46" s="60"/>
      <c r="F46" s="10"/>
    </row>
    <row r="47" spans="1:10" x14ac:dyDescent="0.2">
      <c r="A47" s="11" t="s">
        <v>35</v>
      </c>
      <c r="B47" s="10"/>
      <c r="C47" s="10"/>
      <c r="D47" s="10"/>
      <c r="E47" s="61">
        <v>663.72353620000001</v>
      </c>
      <c r="F47" s="11">
        <f t="shared" ref="F47" si="2">E47/$E$49*100</f>
        <v>2.9539353588850363</v>
      </c>
      <c r="I47" s="2"/>
      <c r="J47" s="2"/>
    </row>
    <row r="48" spans="1:10" x14ac:dyDescent="0.2">
      <c r="A48" s="10"/>
      <c r="B48" s="10"/>
      <c r="C48" s="10"/>
      <c r="D48" s="10"/>
      <c r="E48" s="60"/>
      <c r="F48" s="10"/>
    </row>
    <row r="49" spans="1:10" x14ac:dyDescent="0.2">
      <c r="A49" s="13" t="s">
        <v>36</v>
      </c>
      <c r="B49" s="7"/>
      <c r="C49" s="7"/>
      <c r="D49" s="7"/>
      <c r="E49" s="66">
        <f>E45+E47</f>
        <v>22469.128655899993</v>
      </c>
      <c r="F49" s="13">
        <f xml:space="preserve"> ROUND(SUM(F45:F48),2)</f>
        <v>100</v>
      </c>
      <c r="I49" s="2"/>
      <c r="J49" s="2"/>
    </row>
    <row r="50" spans="1:10" x14ac:dyDescent="0.2">
      <c r="E50" s="123" t="s">
        <v>1464</v>
      </c>
      <c r="F50" s="123"/>
    </row>
    <row r="51" spans="1:10" x14ac:dyDescent="0.2">
      <c r="A51" s="16" t="s">
        <v>37</v>
      </c>
    </row>
    <row r="52" spans="1:10" x14ac:dyDescent="0.2">
      <c r="A52" s="16" t="s">
        <v>38</v>
      </c>
    </row>
    <row r="53" spans="1:10" x14ac:dyDescent="0.2">
      <c r="A53" s="16" t="s">
        <v>39</v>
      </c>
    </row>
    <row r="54" spans="1:10" x14ac:dyDescent="0.2">
      <c r="A54" s="2" t="s">
        <v>661</v>
      </c>
      <c r="B54" s="14">
        <v>153.75540000000001</v>
      </c>
    </row>
    <row r="55" spans="1:10" x14ac:dyDescent="0.2">
      <c r="A55" s="2" t="s">
        <v>662</v>
      </c>
      <c r="B55" s="14">
        <v>26.632100000000001</v>
      </c>
    </row>
    <row r="56" spans="1:10" x14ac:dyDescent="0.2">
      <c r="A56" s="2" t="s">
        <v>663</v>
      </c>
      <c r="B56" s="14">
        <v>158.63829999999999</v>
      </c>
    </row>
    <row r="57" spans="1:10" x14ac:dyDescent="0.2">
      <c r="A57" s="2" t="s">
        <v>664</v>
      </c>
      <c r="B57" s="14">
        <v>27.539100000000001</v>
      </c>
    </row>
    <row r="59" spans="1:10" x14ac:dyDescent="0.2">
      <c r="A59" s="16" t="s">
        <v>40</v>
      </c>
    </row>
    <row r="60" spans="1:10" x14ac:dyDescent="0.2">
      <c r="A60" s="2" t="s">
        <v>661</v>
      </c>
      <c r="B60" s="14">
        <v>147.7876</v>
      </c>
    </row>
    <row r="61" spans="1:10" x14ac:dyDescent="0.2">
      <c r="A61" s="2" t="s">
        <v>662</v>
      </c>
      <c r="B61" s="14">
        <v>23.409700000000001</v>
      </c>
    </row>
    <row r="62" spans="1:10" x14ac:dyDescent="0.2">
      <c r="A62" s="2" t="s">
        <v>663</v>
      </c>
      <c r="B62" s="14">
        <v>152.9264</v>
      </c>
    </row>
    <row r="63" spans="1:10" x14ac:dyDescent="0.2">
      <c r="A63" s="2" t="s">
        <v>664</v>
      </c>
      <c r="B63" s="14">
        <v>24.348299999999998</v>
      </c>
    </row>
    <row r="65" spans="1:4" x14ac:dyDescent="0.2">
      <c r="A65" s="16" t="s">
        <v>41</v>
      </c>
      <c r="B65" s="37"/>
    </row>
    <row r="66" spans="1:4" x14ac:dyDescent="0.2">
      <c r="A66" s="17" t="s">
        <v>665</v>
      </c>
      <c r="B66" s="18"/>
      <c r="C66" s="114" t="s">
        <v>666</v>
      </c>
      <c r="D66" s="114"/>
    </row>
    <row r="67" spans="1:4" x14ac:dyDescent="0.2">
      <c r="A67" s="115"/>
      <c r="B67" s="115"/>
      <c r="C67" s="19" t="s">
        <v>667</v>
      </c>
      <c r="D67" s="19" t="s">
        <v>668</v>
      </c>
    </row>
    <row r="68" spans="1:4" x14ac:dyDescent="0.2">
      <c r="A68" s="20" t="s">
        <v>662</v>
      </c>
      <c r="B68" s="21"/>
      <c r="C68" s="22">
        <v>1.9921690575000002</v>
      </c>
      <c r="D68" s="22">
        <v>1.9921690575000002</v>
      </c>
    </row>
    <row r="69" spans="1:4" x14ac:dyDescent="0.2">
      <c r="A69" s="20" t="s">
        <v>664</v>
      </c>
      <c r="B69" s="21"/>
      <c r="C69" s="22">
        <v>1.9921690575000002</v>
      </c>
      <c r="D69" s="22">
        <v>1.9921690575000002</v>
      </c>
    </row>
    <row r="71" spans="1:4" x14ac:dyDescent="0.2">
      <c r="A71" s="16" t="s">
        <v>761</v>
      </c>
      <c r="B71" s="100">
        <v>8.5222192983929232E-2</v>
      </c>
    </row>
  </sheetData>
  <mergeCells count="4">
    <mergeCell ref="A1:F1"/>
    <mergeCell ref="E50:F50"/>
    <mergeCell ref="C66:D66"/>
    <mergeCell ref="A67:B67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CB9-6946-4977-B6C6-995564C4D2F4}">
  <dimension ref="A1:F108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2.7109375" style="2" bestFit="1" customWidth="1"/>
    <col min="3" max="3" width="22.28515625" style="2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1500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1383653</v>
      </c>
      <c r="E8" s="60">
        <v>29356.965701000001</v>
      </c>
      <c r="F8" s="10">
        <f t="shared" ref="F8:F71" si="0">E8/$E$90*100</f>
        <v>4.204219426497005</v>
      </c>
    </row>
    <row r="9" spans="1:6" x14ac:dyDescent="0.2">
      <c r="A9" s="10" t="s">
        <v>1410</v>
      </c>
      <c r="B9" s="10" t="s">
        <v>1411</v>
      </c>
      <c r="C9" s="10" t="s">
        <v>1412</v>
      </c>
      <c r="D9" s="68">
        <v>1655675</v>
      </c>
      <c r="E9" s="60">
        <v>18444.219499999999</v>
      </c>
      <c r="F9" s="10">
        <f t="shared" si="0"/>
        <v>2.6414019322791753</v>
      </c>
    </row>
    <row r="10" spans="1:6" x14ac:dyDescent="0.2">
      <c r="A10" s="10" t="s">
        <v>1454</v>
      </c>
      <c r="B10" s="10" t="s">
        <v>1455</v>
      </c>
      <c r="C10" s="10" t="s">
        <v>257</v>
      </c>
      <c r="D10" s="68">
        <v>2844726</v>
      </c>
      <c r="E10" s="60">
        <v>17637.301200000002</v>
      </c>
      <c r="F10" s="10">
        <f t="shared" si="0"/>
        <v>2.5258429325171403</v>
      </c>
    </row>
    <row r="11" spans="1:6" x14ac:dyDescent="0.2">
      <c r="A11" s="10" t="s">
        <v>1501</v>
      </c>
      <c r="B11" s="10" t="s">
        <v>1502</v>
      </c>
      <c r="C11" s="10" t="s">
        <v>297</v>
      </c>
      <c r="D11" s="68">
        <v>3843709</v>
      </c>
      <c r="E11" s="60">
        <v>17458.126278</v>
      </c>
      <c r="F11" s="10">
        <f t="shared" si="0"/>
        <v>2.5001832408621598</v>
      </c>
    </row>
    <row r="12" spans="1:6" x14ac:dyDescent="0.2">
      <c r="A12" s="10" t="s">
        <v>1470</v>
      </c>
      <c r="B12" s="10" t="s">
        <v>1471</v>
      </c>
      <c r="C12" s="10" t="s">
        <v>257</v>
      </c>
      <c r="D12" s="68">
        <v>1401949</v>
      </c>
      <c r="E12" s="60">
        <v>15061.8390815</v>
      </c>
      <c r="F12" s="10">
        <f t="shared" si="0"/>
        <v>2.1570102683690195</v>
      </c>
    </row>
    <row r="13" spans="1:6" x14ac:dyDescent="0.2">
      <c r="A13" s="10" t="s">
        <v>357</v>
      </c>
      <c r="B13" s="10" t="s">
        <v>358</v>
      </c>
      <c r="C13" s="10" t="s">
        <v>294</v>
      </c>
      <c r="D13" s="68">
        <v>5516937</v>
      </c>
      <c r="E13" s="60">
        <v>13971.6429525</v>
      </c>
      <c r="F13" s="10">
        <f t="shared" si="0"/>
        <v>2.0008829699651005</v>
      </c>
    </row>
    <row r="14" spans="1:6" x14ac:dyDescent="0.2">
      <c r="A14" s="10" t="s">
        <v>286</v>
      </c>
      <c r="B14" s="10" t="s">
        <v>287</v>
      </c>
      <c r="C14" s="10" t="s">
        <v>288</v>
      </c>
      <c r="D14" s="68">
        <v>2521141</v>
      </c>
      <c r="E14" s="60">
        <v>13954.515434999999</v>
      </c>
      <c r="F14" s="10">
        <f t="shared" si="0"/>
        <v>1.9984301333015788</v>
      </c>
    </row>
    <row r="15" spans="1:6" x14ac:dyDescent="0.2">
      <c r="A15" s="10" t="s">
        <v>1456</v>
      </c>
      <c r="B15" s="10" t="s">
        <v>1457</v>
      </c>
      <c r="C15" s="10" t="s">
        <v>367</v>
      </c>
      <c r="D15" s="68">
        <v>3465705</v>
      </c>
      <c r="E15" s="60">
        <v>13833.3615075</v>
      </c>
      <c r="F15" s="10">
        <f t="shared" si="0"/>
        <v>1.9810796448083294</v>
      </c>
    </row>
    <row r="16" spans="1:6" x14ac:dyDescent="0.2">
      <c r="A16" s="10" t="s">
        <v>320</v>
      </c>
      <c r="B16" s="10" t="s">
        <v>321</v>
      </c>
      <c r="C16" s="10" t="s">
        <v>252</v>
      </c>
      <c r="D16" s="68">
        <v>15445372</v>
      </c>
      <c r="E16" s="60">
        <v>13746.381079999999</v>
      </c>
      <c r="F16" s="10">
        <f t="shared" si="0"/>
        <v>1.9686231529915319</v>
      </c>
    </row>
    <row r="17" spans="1:6" x14ac:dyDescent="0.2">
      <c r="A17" s="10" t="s">
        <v>1503</v>
      </c>
      <c r="B17" s="10" t="s">
        <v>1504</v>
      </c>
      <c r="C17" s="10" t="s">
        <v>1435</v>
      </c>
      <c r="D17" s="68">
        <v>6263287</v>
      </c>
      <c r="E17" s="60">
        <v>13650.834016500001</v>
      </c>
      <c r="F17" s="10">
        <f t="shared" si="0"/>
        <v>1.9549398307911809</v>
      </c>
    </row>
    <row r="18" spans="1:6" x14ac:dyDescent="0.2">
      <c r="A18" s="10" t="s">
        <v>1505</v>
      </c>
      <c r="B18" s="10" t="s">
        <v>1506</v>
      </c>
      <c r="C18" s="10" t="s">
        <v>1396</v>
      </c>
      <c r="D18" s="68">
        <v>385642</v>
      </c>
      <c r="E18" s="60">
        <v>13254.322719</v>
      </c>
      <c r="F18" s="10">
        <f t="shared" si="0"/>
        <v>1.8981553348472335</v>
      </c>
    </row>
    <row r="19" spans="1:6" x14ac:dyDescent="0.2">
      <c r="A19" s="10" t="s">
        <v>1507</v>
      </c>
      <c r="B19" s="10" t="s">
        <v>1508</v>
      </c>
      <c r="C19" s="10" t="s">
        <v>1509</v>
      </c>
      <c r="D19" s="68">
        <v>1450571</v>
      </c>
      <c r="E19" s="60">
        <v>13204.547812999999</v>
      </c>
      <c r="F19" s="10">
        <f t="shared" si="0"/>
        <v>1.8910270563702065</v>
      </c>
    </row>
    <row r="20" spans="1:6" x14ac:dyDescent="0.2">
      <c r="A20" s="10" t="s">
        <v>1510</v>
      </c>
      <c r="B20" s="10" t="s">
        <v>1511</v>
      </c>
      <c r="C20" s="10" t="s">
        <v>1512</v>
      </c>
      <c r="D20" s="68">
        <v>2824663</v>
      </c>
      <c r="E20" s="60">
        <v>12445.465178</v>
      </c>
      <c r="F20" s="10">
        <f t="shared" si="0"/>
        <v>1.7823186158287909</v>
      </c>
    </row>
    <row r="21" spans="1:6" x14ac:dyDescent="0.2">
      <c r="A21" s="10" t="s">
        <v>1513</v>
      </c>
      <c r="B21" s="10" t="s">
        <v>1514</v>
      </c>
      <c r="C21" s="10" t="s">
        <v>1396</v>
      </c>
      <c r="D21" s="68">
        <v>5578251</v>
      </c>
      <c r="E21" s="60">
        <v>12333.512961</v>
      </c>
      <c r="F21" s="10">
        <f t="shared" si="0"/>
        <v>1.7662859069192738</v>
      </c>
    </row>
    <row r="22" spans="1:6" x14ac:dyDescent="0.2">
      <c r="A22" s="10" t="s">
        <v>1515</v>
      </c>
      <c r="B22" s="10" t="s">
        <v>1516</v>
      </c>
      <c r="C22" s="10" t="s">
        <v>294</v>
      </c>
      <c r="D22" s="68">
        <v>1497004</v>
      </c>
      <c r="E22" s="60">
        <v>12293.396848</v>
      </c>
      <c r="F22" s="10">
        <f t="shared" si="0"/>
        <v>1.7605408669410991</v>
      </c>
    </row>
    <row r="23" spans="1:6" x14ac:dyDescent="0.2">
      <c r="A23" s="10" t="s">
        <v>1478</v>
      </c>
      <c r="B23" s="10" t="s">
        <v>1479</v>
      </c>
      <c r="C23" s="10" t="s">
        <v>310</v>
      </c>
      <c r="D23" s="68">
        <v>3907435</v>
      </c>
      <c r="E23" s="60">
        <v>12271.299617500001</v>
      </c>
      <c r="F23" s="10">
        <f t="shared" si="0"/>
        <v>1.7573763162621876</v>
      </c>
    </row>
    <row r="24" spans="1:6" x14ac:dyDescent="0.2">
      <c r="A24" s="10" t="s">
        <v>1517</v>
      </c>
      <c r="B24" s="10" t="s">
        <v>1518</v>
      </c>
      <c r="C24" s="10" t="s">
        <v>297</v>
      </c>
      <c r="D24" s="68">
        <v>215105</v>
      </c>
      <c r="E24" s="60">
        <v>12256.1451375</v>
      </c>
      <c r="F24" s="10">
        <f t="shared" si="0"/>
        <v>1.7552060388614721</v>
      </c>
    </row>
    <row r="25" spans="1:6" x14ac:dyDescent="0.2">
      <c r="A25" s="10" t="s">
        <v>1403</v>
      </c>
      <c r="B25" s="10" t="s">
        <v>1404</v>
      </c>
      <c r="C25" s="10" t="s">
        <v>367</v>
      </c>
      <c r="D25" s="68">
        <v>9772603</v>
      </c>
      <c r="E25" s="60">
        <v>12230.4126545</v>
      </c>
      <c r="F25" s="10">
        <f t="shared" si="0"/>
        <v>1.7515208826357753</v>
      </c>
    </row>
    <row r="26" spans="1:6" x14ac:dyDescent="0.2">
      <c r="A26" s="10" t="s">
        <v>253</v>
      </c>
      <c r="B26" s="10" t="s">
        <v>254</v>
      </c>
      <c r="C26" s="10" t="s">
        <v>252</v>
      </c>
      <c r="D26" s="68">
        <v>1959054</v>
      </c>
      <c r="E26" s="60">
        <v>12144.175746000001</v>
      </c>
      <c r="F26" s="10">
        <f t="shared" si="0"/>
        <v>1.7391708703869146</v>
      </c>
    </row>
    <row r="27" spans="1:6" x14ac:dyDescent="0.2">
      <c r="A27" s="10" t="s">
        <v>1519</v>
      </c>
      <c r="B27" s="10" t="s">
        <v>1520</v>
      </c>
      <c r="C27" s="10" t="s">
        <v>265</v>
      </c>
      <c r="D27" s="68">
        <v>5663234</v>
      </c>
      <c r="E27" s="60">
        <v>12102.331058</v>
      </c>
      <c r="F27" s="10">
        <f t="shared" si="0"/>
        <v>1.7331782806902445</v>
      </c>
    </row>
    <row r="28" spans="1:6" x14ac:dyDescent="0.2">
      <c r="A28" s="10" t="s">
        <v>255</v>
      </c>
      <c r="B28" s="10" t="s">
        <v>256</v>
      </c>
      <c r="C28" s="10" t="s">
        <v>257</v>
      </c>
      <c r="D28" s="68">
        <v>1733149</v>
      </c>
      <c r="E28" s="60">
        <v>11420.5853355</v>
      </c>
      <c r="F28" s="10">
        <f t="shared" si="0"/>
        <v>1.6355452814335092</v>
      </c>
    </row>
    <row r="29" spans="1:6" x14ac:dyDescent="0.2">
      <c r="A29" s="10" t="s">
        <v>1521</v>
      </c>
      <c r="B29" s="10" t="s">
        <v>1522</v>
      </c>
      <c r="C29" s="10" t="s">
        <v>265</v>
      </c>
      <c r="D29" s="68">
        <v>3428963</v>
      </c>
      <c r="E29" s="60">
        <v>11325.864788999999</v>
      </c>
      <c r="F29" s="10">
        <f t="shared" si="0"/>
        <v>1.6219803249683333</v>
      </c>
    </row>
    <row r="30" spans="1:6" x14ac:dyDescent="0.2">
      <c r="A30" s="10" t="s">
        <v>1523</v>
      </c>
      <c r="B30" s="10" t="s">
        <v>1524</v>
      </c>
      <c r="C30" s="10" t="s">
        <v>1435</v>
      </c>
      <c r="D30" s="68">
        <v>2324335</v>
      </c>
      <c r="E30" s="60">
        <v>10582.697254999999</v>
      </c>
      <c r="F30" s="10">
        <f t="shared" si="0"/>
        <v>1.5155510905778651</v>
      </c>
    </row>
    <row r="31" spans="1:6" x14ac:dyDescent="0.2">
      <c r="A31" s="10" t="s">
        <v>1525</v>
      </c>
      <c r="B31" s="10" t="s">
        <v>1526</v>
      </c>
      <c r="C31" s="10" t="s">
        <v>1435</v>
      </c>
      <c r="D31" s="68">
        <v>3223420</v>
      </c>
      <c r="E31" s="60">
        <v>10524.4663</v>
      </c>
      <c r="F31" s="10">
        <f t="shared" si="0"/>
        <v>1.5072118189130781</v>
      </c>
    </row>
    <row r="32" spans="1:6" x14ac:dyDescent="0.2">
      <c r="A32" s="10" t="s">
        <v>1527</v>
      </c>
      <c r="B32" s="10" t="s">
        <v>1528</v>
      </c>
      <c r="C32" s="10" t="s">
        <v>280</v>
      </c>
      <c r="D32" s="68">
        <v>3428185</v>
      </c>
      <c r="E32" s="60">
        <v>10486.817915</v>
      </c>
      <c r="F32" s="10">
        <f t="shared" si="0"/>
        <v>1.5018201829652305</v>
      </c>
    </row>
    <row r="33" spans="1:6" x14ac:dyDescent="0.2">
      <c r="A33" s="10" t="s">
        <v>1460</v>
      </c>
      <c r="B33" s="10" t="s">
        <v>1461</v>
      </c>
      <c r="C33" s="10" t="s">
        <v>367</v>
      </c>
      <c r="D33" s="68">
        <v>1054044</v>
      </c>
      <c r="E33" s="60">
        <v>10400.252148</v>
      </c>
      <c r="F33" s="10">
        <f t="shared" si="0"/>
        <v>1.4894230747968407</v>
      </c>
    </row>
    <row r="34" spans="1:6" x14ac:dyDescent="0.2">
      <c r="A34" s="10" t="s">
        <v>1529</v>
      </c>
      <c r="B34" s="10" t="s">
        <v>1530</v>
      </c>
      <c r="C34" s="10" t="s">
        <v>372</v>
      </c>
      <c r="D34" s="68">
        <v>1952419</v>
      </c>
      <c r="E34" s="60">
        <v>10082.291716</v>
      </c>
      <c r="F34" s="10">
        <f t="shared" si="0"/>
        <v>1.4438878706927514</v>
      </c>
    </row>
    <row r="35" spans="1:6" x14ac:dyDescent="0.2">
      <c r="A35" s="10" t="s">
        <v>1531</v>
      </c>
      <c r="B35" s="10" t="s">
        <v>1532</v>
      </c>
      <c r="C35" s="10" t="s">
        <v>1435</v>
      </c>
      <c r="D35" s="68">
        <v>1980000</v>
      </c>
      <c r="E35" s="60">
        <v>9763.3799999999992</v>
      </c>
      <c r="F35" s="10">
        <f t="shared" si="0"/>
        <v>1.3982164329358504</v>
      </c>
    </row>
    <row r="36" spans="1:6" x14ac:dyDescent="0.2">
      <c r="A36" s="10" t="s">
        <v>1533</v>
      </c>
      <c r="B36" s="10" t="s">
        <v>1534</v>
      </c>
      <c r="C36" s="10" t="s">
        <v>252</v>
      </c>
      <c r="D36" s="68">
        <v>5762931</v>
      </c>
      <c r="E36" s="60">
        <v>9753.7607174999994</v>
      </c>
      <c r="F36" s="10">
        <f t="shared" si="0"/>
        <v>1.3968388527469657</v>
      </c>
    </row>
    <row r="37" spans="1:6" x14ac:dyDescent="0.2">
      <c r="A37" s="10" t="s">
        <v>1535</v>
      </c>
      <c r="B37" s="10" t="s">
        <v>1536</v>
      </c>
      <c r="C37" s="10" t="s">
        <v>252</v>
      </c>
      <c r="D37" s="68">
        <v>4931960</v>
      </c>
      <c r="E37" s="60">
        <v>9619.7879799999992</v>
      </c>
      <c r="F37" s="10">
        <f t="shared" si="0"/>
        <v>1.377652578819504</v>
      </c>
    </row>
    <row r="38" spans="1:6" x14ac:dyDescent="0.2">
      <c r="A38" s="10" t="s">
        <v>1537</v>
      </c>
      <c r="B38" s="10" t="s">
        <v>1538</v>
      </c>
      <c r="C38" s="10" t="s">
        <v>367</v>
      </c>
      <c r="D38" s="68">
        <v>1924002</v>
      </c>
      <c r="E38" s="60">
        <v>9402.5977739999998</v>
      </c>
      <c r="F38" s="10">
        <f t="shared" si="0"/>
        <v>1.346548707506299</v>
      </c>
    </row>
    <row r="39" spans="1:6" x14ac:dyDescent="0.2">
      <c r="A39" s="10" t="s">
        <v>354</v>
      </c>
      <c r="B39" s="10" t="s">
        <v>355</v>
      </c>
      <c r="C39" s="10" t="s">
        <v>356</v>
      </c>
      <c r="D39" s="68">
        <v>1802195</v>
      </c>
      <c r="E39" s="60">
        <v>9390.3370474999992</v>
      </c>
      <c r="F39" s="10">
        <f t="shared" si="0"/>
        <v>1.3447928453692077</v>
      </c>
    </row>
    <row r="40" spans="1:6" x14ac:dyDescent="0.2">
      <c r="A40" s="10" t="s">
        <v>1539</v>
      </c>
      <c r="B40" s="10" t="s">
        <v>1540</v>
      </c>
      <c r="C40" s="10" t="s">
        <v>310</v>
      </c>
      <c r="D40" s="68">
        <v>8789361</v>
      </c>
      <c r="E40" s="60">
        <v>9281.5652160000009</v>
      </c>
      <c r="F40" s="10">
        <f t="shared" si="0"/>
        <v>1.3292156003737423</v>
      </c>
    </row>
    <row r="41" spans="1:6" x14ac:dyDescent="0.2">
      <c r="A41" s="10" t="s">
        <v>1541</v>
      </c>
      <c r="B41" s="10" t="s">
        <v>1542</v>
      </c>
      <c r="C41" s="10" t="s">
        <v>1512</v>
      </c>
      <c r="D41" s="68">
        <v>323284</v>
      </c>
      <c r="E41" s="60">
        <v>9257.8839079999998</v>
      </c>
      <c r="F41" s="10">
        <f t="shared" si="0"/>
        <v>1.3258241935045008</v>
      </c>
    </row>
    <row r="42" spans="1:6" x14ac:dyDescent="0.2">
      <c r="A42" s="10" t="s">
        <v>1543</v>
      </c>
      <c r="B42" s="10" t="s">
        <v>1544</v>
      </c>
      <c r="C42" s="10" t="s">
        <v>297</v>
      </c>
      <c r="D42" s="68">
        <v>2534305</v>
      </c>
      <c r="E42" s="60">
        <v>8998.0499025000008</v>
      </c>
      <c r="F42" s="10">
        <f t="shared" si="0"/>
        <v>1.288613291508917</v>
      </c>
    </row>
    <row r="43" spans="1:6" x14ac:dyDescent="0.2">
      <c r="A43" s="10" t="s">
        <v>1545</v>
      </c>
      <c r="B43" s="10" t="s">
        <v>1546</v>
      </c>
      <c r="C43" s="10" t="s">
        <v>367</v>
      </c>
      <c r="D43" s="68">
        <v>1324301</v>
      </c>
      <c r="E43" s="60">
        <v>8874.8031515000002</v>
      </c>
      <c r="F43" s="10">
        <f t="shared" si="0"/>
        <v>1.2709630891656551</v>
      </c>
    </row>
    <row r="44" spans="1:6" x14ac:dyDescent="0.2">
      <c r="A44" s="10" t="s">
        <v>1547</v>
      </c>
      <c r="B44" s="10" t="s">
        <v>1548</v>
      </c>
      <c r="C44" s="10" t="s">
        <v>280</v>
      </c>
      <c r="D44" s="68">
        <v>1096154</v>
      </c>
      <c r="E44" s="60">
        <v>8792.2512339999994</v>
      </c>
      <c r="F44" s="10">
        <f t="shared" si="0"/>
        <v>1.2591408055283426</v>
      </c>
    </row>
    <row r="45" spans="1:6" x14ac:dyDescent="0.2">
      <c r="A45" s="10" t="s">
        <v>258</v>
      </c>
      <c r="B45" s="10" t="s">
        <v>259</v>
      </c>
      <c r="C45" s="10" t="s">
        <v>252</v>
      </c>
      <c r="D45" s="68">
        <v>673158</v>
      </c>
      <c r="E45" s="60">
        <v>8458.23027</v>
      </c>
      <c r="F45" s="10">
        <f t="shared" si="0"/>
        <v>1.21130556805834</v>
      </c>
    </row>
    <row r="46" spans="1:6" x14ac:dyDescent="0.2">
      <c r="A46" s="10" t="s">
        <v>1549</v>
      </c>
      <c r="B46" s="10" t="s">
        <v>1550</v>
      </c>
      <c r="C46" s="10" t="s">
        <v>310</v>
      </c>
      <c r="D46" s="68">
        <v>2240543</v>
      </c>
      <c r="E46" s="60">
        <v>8356.1051184999997</v>
      </c>
      <c r="F46" s="10">
        <f t="shared" si="0"/>
        <v>1.1966801960003679</v>
      </c>
    </row>
    <row r="47" spans="1:6" x14ac:dyDescent="0.2">
      <c r="A47" s="10" t="s">
        <v>1551</v>
      </c>
      <c r="B47" s="10" t="s">
        <v>1552</v>
      </c>
      <c r="C47" s="10" t="s">
        <v>1553</v>
      </c>
      <c r="D47" s="68">
        <v>959761</v>
      </c>
      <c r="E47" s="60">
        <v>8277.4587444999997</v>
      </c>
      <c r="F47" s="10">
        <f t="shared" si="0"/>
        <v>1.1854172263609992</v>
      </c>
    </row>
    <row r="48" spans="1:6" x14ac:dyDescent="0.2">
      <c r="A48" s="10" t="s">
        <v>1554</v>
      </c>
      <c r="B48" s="10" t="s">
        <v>1555</v>
      </c>
      <c r="C48" s="10" t="s">
        <v>1556</v>
      </c>
      <c r="D48" s="68">
        <v>7456827</v>
      </c>
      <c r="E48" s="60">
        <v>8239.7938350000004</v>
      </c>
      <c r="F48" s="10">
        <f t="shared" si="0"/>
        <v>1.1800232239347963</v>
      </c>
    </row>
    <row r="49" spans="1:6" x14ac:dyDescent="0.2">
      <c r="A49" s="10" t="s">
        <v>1557</v>
      </c>
      <c r="B49" s="10" t="s">
        <v>1558</v>
      </c>
      <c r="C49" s="10" t="s">
        <v>324</v>
      </c>
      <c r="D49" s="68">
        <v>9028098</v>
      </c>
      <c r="E49" s="60">
        <v>8053.063416</v>
      </c>
      <c r="F49" s="10">
        <f t="shared" si="0"/>
        <v>1.1532815074006866</v>
      </c>
    </row>
    <row r="50" spans="1:6" x14ac:dyDescent="0.2">
      <c r="A50" s="10" t="s">
        <v>1559</v>
      </c>
      <c r="B50" s="10" t="s">
        <v>1560</v>
      </c>
      <c r="C50" s="10" t="s">
        <v>288</v>
      </c>
      <c r="D50" s="68">
        <v>6313159</v>
      </c>
      <c r="E50" s="60">
        <v>7853.5697959999998</v>
      </c>
      <c r="F50" s="10">
        <f t="shared" si="0"/>
        <v>1.124711969213106</v>
      </c>
    </row>
    <row r="51" spans="1:6" x14ac:dyDescent="0.2">
      <c r="A51" s="10" t="s">
        <v>1561</v>
      </c>
      <c r="B51" s="10" t="s">
        <v>1562</v>
      </c>
      <c r="C51" s="10" t="s">
        <v>1435</v>
      </c>
      <c r="D51" s="68">
        <v>324989</v>
      </c>
      <c r="E51" s="60">
        <v>7712.9639370000004</v>
      </c>
      <c r="F51" s="10">
        <f t="shared" si="0"/>
        <v>1.1045757640648008</v>
      </c>
    </row>
    <row r="52" spans="1:6" x14ac:dyDescent="0.2">
      <c r="A52" s="10" t="s">
        <v>1563</v>
      </c>
      <c r="B52" s="10" t="s">
        <v>1564</v>
      </c>
      <c r="C52" s="10" t="s">
        <v>297</v>
      </c>
      <c r="D52" s="68">
        <v>1382743</v>
      </c>
      <c r="E52" s="60">
        <v>7529.7270065000002</v>
      </c>
      <c r="F52" s="10">
        <f t="shared" si="0"/>
        <v>1.078334351014625</v>
      </c>
    </row>
    <row r="53" spans="1:6" x14ac:dyDescent="0.2">
      <c r="A53" s="10" t="s">
        <v>1565</v>
      </c>
      <c r="B53" s="10" t="s">
        <v>1566</v>
      </c>
      <c r="C53" s="10" t="s">
        <v>1553</v>
      </c>
      <c r="D53" s="68">
        <v>4183258</v>
      </c>
      <c r="E53" s="60">
        <v>7473.3904169999996</v>
      </c>
      <c r="F53" s="10">
        <f t="shared" si="0"/>
        <v>1.0702663719730983</v>
      </c>
    </row>
    <row r="54" spans="1:6" x14ac:dyDescent="0.2">
      <c r="A54" s="10" t="s">
        <v>1567</v>
      </c>
      <c r="B54" s="10" t="s">
        <v>1568</v>
      </c>
      <c r="C54" s="10" t="s">
        <v>297</v>
      </c>
      <c r="D54" s="68">
        <v>1140000</v>
      </c>
      <c r="E54" s="60">
        <v>7388.34</v>
      </c>
      <c r="F54" s="10">
        <f t="shared" si="0"/>
        <v>1.0580862775101718</v>
      </c>
    </row>
    <row r="55" spans="1:6" x14ac:dyDescent="0.2">
      <c r="A55" s="10" t="s">
        <v>1569</v>
      </c>
      <c r="B55" s="10" t="s">
        <v>1570</v>
      </c>
      <c r="C55" s="10" t="s">
        <v>297</v>
      </c>
      <c r="D55" s="68">
        <v>1349476</v>
      </c>
      <c r="E55" s="60">
        <v>7254.7829760000004</v>
      </c>
      <c r="F55" s="10">
        <f t="shared" si="0"/>
        <v>1.0389595380315479</v>
      </c>
    </row>
    <row r="56" spans="1:6" x14ac:dyDescent="0.2">
      <c r="A56" s="10" t="s">
        <v>1571</v>
      </c>
      <c r="B56" s="10" t="s">
        <v>1572</v>
      </c>
      <c r="C56" s="10" t="s">
        <v>372</v>
      </c>
      <c r="D56" s="68">
        <v>1124602</v>
      </c>
      <c r="E56" s="60">
        <v>7005.1458579999999</v>
      </c>
      <c r="F56" s="10">
        <f t="shared" si="0"/>
        <v>1.0032089352015499</v>
      </c>
    </row>
    <row r="57" spans="1:6" x14ac:dyDescent="0.2">
      <c r="A57" s="10" t="s">
        <v>1573</v>
      </c>
      <c r="B57" s="10" t="s">
        <v>1574</v>
      </c>
      <c r="C57" s="10" t="s">
        <v>274</v>
      </c>
      <c r="D57" s="68">
        <v>2345030</v>
      </c>
      <c r="E57" s="60">
        <v>6870.9378999999999</v>
      </c>
      <c r="F57" s="10">
        <f t="shared" si="0"/>
        <v>0.98398897527923157</v>
      </c>
    </row>
    <row r="58" spans="1:6" x14ac:dyDescent="0.2">
      <c r="A58" s="10" t="s">
        <v>1575</v>
      </c>
      <c r="B58" s="10" t="s">
        <v>1576</v>
      </c>
      <c r="C58" s="10" t="s">
        <v>1396</v>
      </c>
      <c r="D58" s="68">
        <v>5188821</v>
      </c>
      <c r="E58" s="60">
        <v>6818.1107940000002</v>
      </c>
      <c r="F58" s="10">
        <f t="shared" si="0"/>
        <v>0.97642359037014848</v>
      </c>
    </row>
    <row r="59" spans="1:6" x14ac:dyDescent="0.2">
      <c r="A59" s="10" t="s">
        <v>362</v>
      </c>
      <c r="B59" s="10" t="s">
        <v>363</v>
      </c>
      <c r="C59" s="10" t="s">
        <v>364</v>
      </c>
      <c r="D59" s="68">
        <v>3158590</v>
      </c>
      <c r="E59" s="60">
        <v>6738.8517650000003</v>
      </c>
      <c r="F59" s="10">
        <f t="shared" si="0"/>
        <v>0.96507288223358723</v>
      </c>
    </row>
    <row r="60" spans="1:6" x14ac:dyDescent="0.2">
      <c r="A60" s="10" t="s">
        <v>1577</v>
      </c>
      <c r="B60" s="10" t="s">
        <v>1578</v>
      </c>
      <c r="C60" s="10" t="s">
        <v>1396</v>
      </c>
      <c r="D60" s="68">
        <v>2736227</v>
      </c>
      <c r="E60" s="60">
        <v>6711.9648310000002</v>
      </c>
      <c r="F60" s="10">
        <f t="shared" si="0"/>
        <v>0.96122239675109422</v>
      </c>
    </row>
    <row r="61" spans="1:6" x14ac:dyDescent="0.2">
      <c r="A61" s="10" t="s">
        <v>1579</v>
      </c>
      <c r="B61" s="10" t="s">
        <v>1580</v>
      </c>
      <c r="C61" s="10" t="s">
        <v>1509</v>
      </c>
      <c r="D61" s="68">
        <v>2979897</v>
      </c>
      <c r="E61" s="60">
        <v>5827.1885835000003</v>
      </c>
      <c r="F61" s="10">
        <f t="shared" si="0"/>
        <v>0.83451333813350304</v>
      </c>
    </row>
    <row r="62" spans="1:6" x14ac:dyDescent="0.2">
      <c r="A62" s="10" t="s">
        <v>1581</v>
      </c>
      <c r="B62" s="10" t="s">
        <v>1582</v>
      </c>
      <c r="C62" s="10" t="s">
        <v>288</v>
      </c>
      <c r="D62" s="68">
        <v>2103095</v>
      </c>
      <c r="E62" s="60">
        <v>5558.4800850000001</v>
      </c>
      <c r="F62" s="10">
        <f t="shared" si="0"/>
        <v>0.79603151746563827</v>
      </c>
    </row>
    <row r="63" spans="1:6" x14ac:dyDescent="0.2">
      <c r="A63" s="10" t="s">
        <v>1451</v>
      </c>
      <c r="B63" s="10" t="s">
        <v>1452</v>
      </c>
      <c r="C63" s="10" t="s">
        <v>297</v>
      </c>
      <c r="D63" s="68">
        <v>289935</v>
      </c>
      <c r="E63" s="60">
        <v>5529.7852874999999</v>
      </c>
      <c r="F63" s="10">
        <f t="shared" si="0"/>
        <v>0.79192212733596323</v>
      </c>
    </row>
    <row r="64" spans="1:6" x14ac:dyDescent="0.2">
      <c r="A64" s="10" t="s">
        <v>726</v>
      </c>
      <c r="B64" s="10" t="s">
        <v>727</v>
      </c>
      <c r="C64" s="10" t="s">
        <v>252</v>
      </c>
      <c r="D64" s="68">
        <v>3011706</v>
      </c>
      <c r="E64" s="60">
        <v>5475.281508</v>
      </c>
      <c r="F64" s="10">
        <f t="shared" si="0"/>
        <v>0.78411662553699479</v>
      </c>
    </row>
    <row r="65" spans="1:6" x14ac:dyDescent="0.2">
      <c r="A65" s="10" t="s">
        <v>1583</v>
      </c>
      <c r="B65" s="10" t="s">
        <v>1584</v>
      </c>
      <c r="C65" s="10" t="s">
        <v>1435</v>
      </c>
      <c r="D65" s="68">
        <v>2429126</v>
      </c>
      <c r="E65" s="60">
        <v>5177.6820690000004</v>
      </c>
      <c r="F65" s="10">
        <f t="shared" si="0"/>
        <v>0.74149732504451271</v>
      </c>
    </row>
    <row r="66" spans="1:6" x14ac:dyDescent="0.2">
      <c r="A66" s="10" t="s">
        <v>1585</v>
      </c>
      <c r="B66" s="10" t="s">
        <v>1586</v>
      </c>
      <c r="C66" s="10" t="s">
        <v>356</v>
      </c>
      <c r="D66" s="68">
        <v>970012</v>
      </c>
      <c r="E66" s="60">
        <v>5093.048006</v>
      </c>
      <c r="F66" s="10">
        <f t="shared" si="0"/>
        <v>0.72937685675661157</v>
      </c>
    </row>
    <row r="67" spans="1:6" x14ac:dyDescent="0.2">
      <c r="A67" s="10" t="s">
        <v>1587</v>
      </c>
      <c r="B67" s="10" t="s">
        <v>1588</v>
      </c>
      <c r="C67" s="10" t="s">
        <v>1556</v>
      </c>
      <c r="D67" s="68">
        <v>83766</v>
      </c>
      <c r="E67" s="60">
        <v>4807.1632079999999</v>
      </c>
      <c r="F67" s="10">
        <f t="shared" si="0"/>
        <v>0.68843521334109903</v>
      </c>
    </row>
    <row r="68" spans="1:6" x14ac:dyDescent="0.2">
      <c r="A68" s="10" t="s">
        <v>728</v>
      </c>
      <c r="B68" s="10" t="s">
        <v>729</v>
      </c>
      <c r="C68" s="10" t="s">
        <v>268</v>
      </c>
      <c r="D68" s="68">
        <v>12152660</v>
      </c>
      <c r="E68" s="60">
        <v>4587.6291499999998</v>
      </c>
      <c r="F68" s="10">
        <f t="shared" si="0"/>
        <v>0.65699567831483852</v>
      </c>
    </row>
    <row r="69" spans="1:6" x14ac:dyDescent="0.2">
      <c r="A69" s="10" t="s">
        <v>1428</v>
      </c>
      <c r="B69" s="10" t="s">
        <v>1429</v>
      </c>
      <c r="C69" s="10" t="s">
        <v>262</v>
      </c>
      <c r="D69" s="68">
        <v>4933939</v>
      </c>
      <c r="E69" s="60">
        <v>4571.2944834999998</v>
      </c>
      <c r="F69" s="10">
        <f t="shared" si="0"/>
        <v>0.65465638606903553</v>
      </c>
    </row>
    <row r="70" spans="1:6" x14ac:dyDescent="0.2">
      <c r="A70" s="10" t="s">
        <v>1589</v>
      </c>
      <c r="B70" s="10" t="s">
        <v>1590</v>
      </c>
      <c r="C70" s="10" t="s">
        <v>310</v>
      </c>
      <c r="D70" s="68">
        <v>11046869</v>
      </c>
      <c r="E70" s="60">
        <v>4396.6538620000001</v>
      </c>
      <c r="F70" s="10">
        <f t="shared" si="0"/>
        <v>0.62964605288120212</v>
      </c>
    </row>
    <row r="71" spans="1:6" x14ac:dyDescent="0.2">
      <c r="A71" s="10" t="s">
        <v>1591</v>
      </c>
      <c r="B71" s="10" t="s">
        <v>1592</v>
      </c>
      <c r="C71" s="10" t="s">
        <v>297</v>
      </c>
      <c r="D71" s="68">
        <v>3701644</v>
      </c>
      <c r="E71" s="60">
        <v>4060.7034680000002</v>
      </c>
      <c r="F71" s="10">
        <f t="shared" si="0"/>
        <v>0.58153450119089878</v>
      </c>
    </row>
    <row r="72" spans="1:6" x14ac:dyDescent="0.2">
      <c r="A72" s="10" t="s">
        <v>1593</v>
      </c>
      <c r="B72" s="10" t="s">
        <v>1594</v>
      </c>
      <c r="C72" s="10" t="s">
        <v>274</v>
      </c>
      <c r="D72" s="68">
        <v>6232431</v>
      </c>
      <c r="E72" s="60">
        <v>3786.2018324999999</v>
      </c>
      <c r="F72" s="10">
        <f t="shared" ref="F72:F83" si="1">E72/$E$90*100</f>
        <v>0.54222304372188024</v>
      </c>
    </row>
    <row r="73" spans="1:6" x14ac:dyDescent="0.2">
      <c r="A73" s="10" t="s">
        <v>1595</v>
      </c>
      <c r="B73" s="10" t="s">
        <v>1596</v>
      </c>
      <c r="C73" s="10" t="s">
        <v>372</v>
      </c>
      <c r="D73" s="68">
        <v>198857</v>
      </c>
      <c r="E73" s="60">
        <v>3620.6888275000001</v>
      </c>
      <c r="F73" s="10">
        <f t="shared" si="1"/>
        <v>0.51851987909491759</v>
      </c>
    </row>
    <row r="74" spans="1:6" x14ac:dyDescent="0.2">
      <c r="A74" s="10" t="s">
        <v>1597</v>
      </c>
      <c r="B74" s="10" t="s">
        <v>1598</v>
      </c>
      <c r="C74" s="10" t="s">
        <v>283</v>
      </c>
      <c r="D74" s="68">
        <v>1918887</v>
      </c>
      <c r="E74" s="60">
        <v>3533.6304104999999</v>
      </c>
      <c r="F74" s="10">
        <f t="shared" si="1"/>
        <v>0.50605221837959347</v>
      </c>
    </row>
    <row r="75" spans="1:6" x14ac:dyDescent="0.2">
      <c r="A75" s="10" t="s">
        <v>1599</v>
      </c>
      <c r="B75" s="10" t="s">
        <v>1600</v>
      </c>
      <c r="C75" s="10" t="s">
        <v>372</v>
      </c>
      <c r="D75" s="68">
        <v>580666</v>
      </c>
      <c r="E75" s="60">
        <v>3182.0496800000001</v>
      </c>
      <c r="F75" s="10">
        <f t="shared" si="1"/>
        <v>0.45570224174356266</v>
      </c>
    </row>
    <row r="76" spans="1:6" x14ac:dyDescent="0.2">
      <c r="A76" s="10" t="s">
        <v>1601</v>
      </c>
      <c r="B76" s="10" t="s">
        <v>1602</v>
      </c>
      <c r="C76" s="10" t="s">
        <v>356</v>
      </c>
      <c r="D76" s="68">
        <v>8689354</v>
      </c>
      <c r="E76" s="60">
        <v>3162.9248560000001</v>
      </c>
      <c r="F76" s="10">
        <f t="shared" si="1"/>
        <v>0.45296337024682631</v>
      </c>
    </row>
    <row r="77" spans="1:6" x14ac:dyDescent="0.2">
      <c r="A77" s="10" t="s">
        <v>1603</v>
      </c>
      <c r="B77" s="10" t="s">
        <v>1604</v>
      </c>
      <c r="C77" s="10" t="s">
        <v>310</v>
      </c>
      <c r="D77" s="68">
        <v>484563</v>
      </c>
      <c r="E77" s="60">
        <v>2983.4543910000002</v>
      </c>
      <c r="F77" s="10">
        <f t="shared" si="1"/>
        <v>0.42726135379456914</v>
      </c>
    </row>
    <row r="78" spans="1:6" x14ac:dyDescent="0.2">
      <c r="A78" s="10" t="s">
        <v>1605</v>
      </c>
      <c r="B78" s="10" t="s">
        <v>1606</v>
      </c>
      <c r="C78" s="10" t="s">
        <v>271</v>
      </c>
      <c r="D78" s="68">
        <v>319014</v>
      </c>
      <c r="E78" s="60">
        <v>2885.1626160000001</v>
      </c>
      <c r="F78" s="10">
        <f t="shared" si="1"/>
        <v>0.41318496067789917</v>
      </c>
    </row>
    <row r="79" spans="1:6" x14ac:dyDescent="0.2">
      <c r="A79" s="10" t="s">
        <v>1458</v>
      </c>
      <c r="B79" s="10" t="s">
        <v>1459</v>
      </c>
      <c r="C79" s="10" t="s">
        <v>1427</v>
      </c>
      <c r="D79" s="68">
        <v>2043119</v>
      </c>
      <c r="E79" s="60">
        <v>2097.2616535000002</v>
      </c>
      <c r="F79" s="10">
        <f t="shared" si="1"/>
        <v>0.30034943924029528</v>
      </c>
    </row>
    <row r="80" spans="1:6" x14ac:dyDescent="0.2">
      <c r="A80" s="10" t="s">
        <v>308</v>
      </c>
      <c r="B80" s="10" t="s">
        <v>309</v>
      </c>
      <c r="C80" s="10" t="s">
        <v>310</v>
      </c>
      <c r="D80" s="68">
        <v>1330705</v>
      </c>
      <c r="E80" s="60">
        <v>1553.5980875</v>
      </c>
      <c r="F80" s="10">
        <f t="shared" si="1"/>
        <v>0.22249122497743704</v>
      </c>
    </row>
    <row r="81" spans="1:6" x14ac:dyDescent="0.2">
      <c r="A81" s="10" t="s">
        <v>1607</v>
      </c>
      <c r="B81" s="10" t="s">
        <v>1608</v>
      </c>
      <c r="C81" s="10" t="s">
        <v>1427</v>
      </c>
      <c r="D81" s="68">
        <v>753057</v>
      </c>
      <c r="E81" s="60">
        <v>975.20881499999996</v>
      </c>
      <c r="F81" s="10">
        <f t="shared" si="1"/>
        <v>0.1396599323878511</v>
      </c>
    </row>
    <row r="82" spans="1:6" x14ac:dyDescent="0.2">
      <c r="A82" s="10" t="s">
        <v>1609</v>
      </c>
      <c r="B82" s="10" t="s">
        <v>1610</v>
      </c>
      <c r="C82" s="10" t="s">
        <v>367</v>
      </c>
      <c r="D82" s="68">
        <v>192304</v>
      </c>
      <c r="E82" s="60">
        <v>499.60579200000001</v>
      </c>
      <c r="F82" s="10">
        <f t="shared" si="1"/>
        <v>7.1548687889268936E-2</v>
      </c>
    </row>
    <row r="83" spans="1:6" x14ac:dyDescent="0.2">
      <c r="A83" s="10" t="s">
        <v>1611</v>
      </c>
      <c r="B83" s="10" t="s">
        <v>1612</v>
      </c>
      <c r="C83" s="10" t="s">
        <v>1435</v>
      </c>
      <c r="D83" s="68">
        <v>2334565</v>
      </c>
      <c r="E83" s="60">
        <v>51.360430000000001</v>
      </c>
      <c r="F83" s="10">
        <f t="shared" si="1"/>
        <v>7.3553418210344614E-3</v>
      </c>
    </row>
    <row r="84" spans="1:6" x14ac:dyDescent="0.2">
      <c r="A84" s="11" t="s">
        <v>34</v>
      </c>
      <c r="B84" s="10"/>
      <c r="C84" s="10"/>
      <c r="D84" s="68"/>
      <c r="E84" s="61">
        <f>SUM(E8:E83)</f>
        <v>663766.68264050048</v>
      </c>
      <c r="F84" s="11">
        <f>SUM(F8:F83)</f>
        <v>95.058215833375613</v>
      </c>
    </row>
    <row r="85" spans="1:6" x14ac:dyDescent="0.2">
      <c r="A85" s="10"/>
      <c r="B85" s="10"/>
      <c r="C85" s="10"/>
      <c r="D85" s="68"/>
      <c r="E85" s="60"/>
      <c r="F85" s="10"/>
    </row>
    <row r="86" spans="1:6" x14ac:dyDescent="0.2">
      <c r="A86" s="11" t="s">
        <v>34</v>
      </c>
      <c r="B86" s="10"/>
      <c r="C86" s="10"/>
      <c r="D86" s="68"/>
      <c r="E86" s="61">
        <f>E84</f>
        <v>663766.68264050048</v>
      </c>
      <c r="F86" s="11">
        <f>F84</f>
        <v>95.058215833375613</v>
      </c>
    </row>
    <row r="87" spans="1:6" x14ac:dyDescent="0.2">
      <c r="A87" s="10"/>
      <c r="B87" s="10"/>
      <c r="C87" s="10"/>
      <c r="D87" s="10"/>
      <c r="E87" s="60"/>
      <c r="F87" s="10"/>
    </row>
    <row r="88" spans="1:6" x14ac:dyDescent="0.2">
      <c r="A88" s="11" t="s">
        <v>35</v>
      </c>
      <c r="B88" s="10"/>
      <c r="C88" s="10"/>
      <c r="D88" s="10"/>
      <c r="E88" s="61">
        <v>34507.187557099998</v>
      </c>
      <c r="F88" s="11">
        <f t="shared" ref="F88" si="2">E88/$E$90*100</f>
        <v>4.9417841666243376</v>
      </c>
    </row>
    <row r="89" spans="1:6" x14ac:dyDescent="0.2">
      <c r="A89" s="10"/>
      <c r="B89" s="10"/>
      <c r="C89" s="10"/>
      <c r="D89" s="10"/>
      <c r="E89" s="60"/>
      <c r="F89" s="10"/>
    </row>
    <row r="90" spans="1:6" x14ac:dyDescent="0.2">
      <c r="A90" s="13" t="s">
        <v>36</v>
      </c>
      <c r="B90" s="7"/>
      <c r="C90" s="7"/>
      <c r="D90" s="7"/>
      <c r="E90" s="66">
        <f>E86+E88</f>
        <v>698273.87019760045</v>
      </c>
      <c r="F90" s="13">
        <f xml:space="preserve"> ROUND(SUM(F86:F89),2)</f>
        <v>100</v>
      </c>
    </row>
    <row r="92" spans="1:6" x14ac:dyDescent="0.2">
      <c r="A92" s="16" t="s">
        <v>37</v>
      </c>
    </row>
    <row r="93" spans="1:6" x14ac:dyDescent="0.2">
      <c r="A93" s="16" t="s">
        <v>38</v>
      </c>
    </row>
    <row r="94" spans="1:6" x14ac:dyDescent="0.2">
      <c r="A94" s="16" t="s">
        <v>39</v>
      </c>
    </row>
    <row r="95" spans="1:6" x14ac:dyDescent="0.2">
      <c r="A95" s="2" t="s">
        <v>661</v>
      </c>
      <c r="B95" s="14">
        <v>56.758600000000001</v>
      </c>
    </row>
    <row r="96" spans="1:6" x14ac:dyDescent="0.2">
      <c r="A96" s="2" t="s">
        <v>662</v>
      </c>
      <c r="B96" s="14">
        <v>27.7865</v>
      </c>
    </row>
    <row r="97" spans="1:2" x14ac:dyDescent="0.2">
      <c r="A97" s="2" t="s">
        <v>663</v>
      </c>
      <c r="B97" s="14">
        <v>60.3384</v>
      </c>
    </row>
    <row r="98" spans="1:2" x14ac:dyDescent="0.2">
      <c r="A98" s="2" t="s">
        <v>664</v>
      </c>
      <c r="B98" s="14">
        <v>30.018899999999999</v>
      </c>
    </row>
    <row r="100" spans="1:2" x14ac:dyDescent="0.2">
      <c r="A100" s="16" t="s">
        <v>40</v>
      </c>
    </row>
    <row r="101" spans="1:2" x14ac:dyDescent="0.2">
      <c r="A101" s="2" t="s">
        <v>661</v>
      </c>
      <c r="B101" s="14">
        <v>52.485999999999997</v>
      </c>
    </row>
    <row r="102" spans="1:2" x14ac:dyDescent="0.2">
      <c r="A102" s="2" t="s">
        <v>662</v>
      </c>
      <c r="B102" s="14">
        <v>25.6951</v>
      </c>
    </row>
    <row r="103" spans="1:2" x14ac:dyDescent="0.2">
      <c r="A103" s="2" t="s">
        <v>663</v>
      </c>
      <c r="B103" s="14">
        <v>56.110100000000003</v>
      </c>
    </row>
    <row r="104" spans="1:2" x14ac:dyDescent="0.2">
      <c r="A104" s="2" t="s">
        <v>664</v>
      </c>
      <c r="B104" s="14">
        <v>27.915299999999998</v>
      </c>
    </row>
    <row r="106" spans="1:2" x14ac:dyDescent="0.2">
      <c r="A106" s="16" t="s">
        <v>41</v>
      </c>
      <c r="B106" s="37" t="s">
        <v>42</v>
      </c>
    </row>
    <row r="108" spans="1:2" x14ac:dyDescent="0.2">
      <c r="A108" s="16" t="s">
        <v>761</v>
      </c>
      <c r="B108" s="100">
        <v>5.6505290896467768E-2</v>
      </c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EF5C-6C8A-481D-B439-B7D7647C2589}">
  <dimension ref="A1:J101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5.85546875" style="2" bestFit="1" customWidth="1"/>
    <col min="3" max="3" width="35.7109375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1613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1049265</v>
      </c>
      <c r="E8" s="60">
        <v>22262.255505000001</v>
      </c>
      <c r="F8" s="10">
        <f t="shared" ref="F8:F68" si="0">E8/$E$83*100</f>
        <v>3.3867867392814319</v>
      </c>
    </row>
    <row r="9" spans="1:6" x14ac:dyDescent="0.2">
      <c r="A9" s="10" t="s">
        <v>263</v>
      </c>
      <c r="B9" s="10" t="s">
        <v>264</v>
      </c>
      <c r="C9" s="10" t="s">
        <v>265</v>
      </c>
      <c r="D9" s="68">
        <v>4088311</v>
      </c>
      <c r="E9" s="60">
        <v>20063.386232500001</v>
      </c>
      <c r="F9" s="10">
        <f t="shared" si="0"/>
        <v>3.052269812555664</v>
      </c>
    </row>
    <row r="10" spans="1:6" x14ac:dyDescent="0.2">
      <c r="A10" s="10" t="s">
        <v>1535</v>
      </c>
      <c r="B10" s="10" t="s">
        <v>1536</v>
      </c>
      <c r="C10" s="10" t="s">
        <v>252</v>
      </c>
      <c r="D10" s="68">
        <v>9688196</v>
      </c>
      <c r="E10" s="60">
        <v>18896.826298</v>
      </c>
      <c r="F10" s="10">
        <f t="shared" si="0"/>
        <v>2.8747994876887941</v>
      </c>
    </row>
    <row r="11" spans="1:6" x14ac:dyDescent="0.2">
      <c r="A11" s="10" t="s">
        <v>1501</v>
      </c>
      <c r="B11" s="10" t="s">
        <v>1502</v>
      </c>
      <c r="C11" s="10" t="s">
        <v>297</v>
      </c>
      <c r="D11" s="68">
        <v>4145052</v>
      </c>
      <c r="E11" s="60">
        <v>18826.826184000001</v>
      </c>
      <c r="F11" s="10">
        <f t="shared" si="0"/>
        <v>2.8641502766153635</v>
      </c>
    </row>
    <row r="12" spans="1:6" x14ac:dyDescent="0.2">
      <c r="A12" s="10" t="s">
        <v>379</v>
      </c>
      <c r="B12" s="10" t="s">
        <v>380</v>
      </c>
      <c r="C12" s="10" t="s">
        <v>283</v>
      </c>
      <c r="D12" s="68">
        <v>7695303</v>
      </c>
      <c r="E12" s="60">
        <v>18157.067428499999</v>
      </c>
      <c r="F12" s="10">
        <f t="shared" si="0"/>
        <v>2.7622589803297921</v>
      </c>
    </row>
    <row r="13" spans="1:6" x14ac:dyDescent="0.2">
      <c r="A13" s="10" t="s">
        <v>1614</v>
      </c>
      <c r="B13" s="10" t="s">
        <v>1615</v>
      </c>
      <c r="C13" s="10" t="s">
        <v>274</v>
      </c>
      <c r="D13" s="68">
        <v>2683669</v>
      </c>
      <c r="E13" s="60">
        <v>17172.797931000001</v>
      </c>
      <c r="F13" s="10">
        <f t="shared" si="0"/>
        <v>2.6125207437318205</v>
      </c>
    </row>
    <row r="14" spans="1:6" x14ac:dyDescent="0.2">
      <c r="A14" s="10" t="s">
        <v>258</v>
      </c>
      <c r="B14" s="10" t="s">
        <v>259</v>
      </c>
      <c r="C14" s="10" t="s">
        <v>252</v>
      </c>
      <c r="D14" s="68">
        <v>1350892</v>
      </c>
      <c r="E14" s="60">
        <v>16973.957979999999</v>
      </c>
      <c r="F14" s="10">
        <f t="shared" si="0"/>
        <v>2.5822709557381951</v>
      </c>
    </row>
    <row r="15" spans="1:6" x14ac:dyDescent="0.2">
      <c r="A15" s="10" t="s">
        <v>286</v>
      </c>
      <c r="B15" s="10" t="s">
        <v>287</v>
      </c>
      <c r="C15" s="10" t="s">
        <v>288</v>
      </c>
      <c r="D15" s="68">
        <v>2979100</v>
      </c>
      <c r="E15" s="60">
        <v>16489.318500000001</v>
      </c>
      <c r="F15" s="10">
        <f t="shared" si="0"/>
        <v>2.5085421027103605</v>
      </c>
    </row>
    <row r="16" spans="1:6" x14ac:dyDescent="0.2">
      <c r="A16" s="10" t="s">
        <v>1451</v>
      </c>
      <c r="B16" s="10" t="s">
        <v>1452</v>
      </c>
      <c r="C16" s="10" t="s">
        <v>297</v>
      </c>
      <c r="D16" s="68">
        <v>861207</v>
      </c>
      <c r="E16" s="60">
        <v>16425.3705075</v>
      </c>
      <c r="F16" s="10">
        <f t="shared" si="0"/>
        <v>2.498813608984555</v>
      </c>
    </row>
    <row r="17" spans="1:6" x14ac:dyDescent="0.2">
      <c r="A17" s="10" t="s">
        <v>1517</v>
      </c>
      <c r="B17" s="10" t="s">
        <v>1518</v>
      </c>
      <c r="C17" s="10" t="s">
        <v>297</v>
      </c>
      <c r="D17" s="68">
        <v>264692</v>
      </c>
      <c r="E17" s="60">
        <v>15081.488429999999</v>
      </c>
      <c r="F17" s="10">
        <f t="shared" si="0"/>
        <v>2.2943670290675851</v>
      </c>
    </row>
    <row r="18" spans="1:6" x14ac:dyDescent="0.2">
      <c r="A18" s="10" t="s">
        <v>1537</v>
      </c>
      <c r="B18" s="10" t="s">
        <v>1538</v>
      </c>
      <c r="C18" s="10" t="s">
        <v>367</v>
      </c>
      <c r="D18" s="68">
        <v>3084425</v>
      </c>
      <c r="E18" s="60">
        <v>15073.584975</v>
      </c>
      <c r="F18" s="10">
        <f t="shared" si="0"/>
        <v>2.2931646658756568</v>
      </c>
    </row>
    <row r="19" spans="1:6" x14ac:dyDescent="0.2">
      <c r="A19" s="10" t="s">
        <v>359</v>
      </c>
      <c r="B19" s="10" t="s">
        <v>360</v>
      </c>
      <c r="C19" s="10" t="s">
        <v>1453</v>
      </c>
      <c r="D19" s="68">
        <v>10191506</v>
      </c>
      <c r="E19" s="60">
        <v>15052.854362</v>
      </c>
      <c r="F19" s="10">
        <f t="shared" si="0"/>
        <v>2.2900108899615406</v>
      </c>
    </row>
    <row r="20" spans="1:6" x14ac:dyDescent="0.2">
      <c r="A20" s="10" t="s">
        <v>1616</v>
      </c>
      <c r="B20" s="10" t="s">
        <v>1617</v>
      </c>
      <c r="C20" s="10" t="s">
        <v>283</v>
      </c>
      <c r="D20" s="68">
        <v>207958</v>
      </c>
      <c r="E20" s="60">
        <v>14485.938364</v>
      </c>
      <c r="F20" s="10">
        <f t="shared" si="0"/>
        <v>2.2037652000815697</v>
      </c>
    </row>
    <row r="21" spans="1:6" x14ac:dyDescent="0.2">
      <c r="A21" s="10" t="s">
        <v>1403</v>
      </c>
      <c r="B21" s="10" t="s">
        <v>1404</v>
      </c>
      <c r="C21" s="10" t="s">
        <v>367</v>
      </c>
      <c r="D21" s="68">
        <v>11253507</v>
      </c>
      <c r="E21" s="60">
        <v>14083.764010499999</v>
      </c>
      <c r="F21" s="10">
        <f t="shared" si="0"/>
        <v>2.142581877169524</v>
      </c>
    </row>
    <row r="22" spans="1:6" x14ac:dyDescent="0.2">
      <c r="A22" s="10" t="s">
        <v>1472</v>
      </c>
      <c r="B22" s="10" t="s">
        <v>1473</v>
      </c>
      <c r="C22" s="10" t="s">
        <v>257</v>
      </c>
      <c r="D22" s="68">
        <v>968016</v>
      </c>
      <c r="E22" s="60">
        <v>13945.722503999999</v>
      </c>
      <c r="F22" s="10">
        <f t="shared" si="0"/>
        <v>2.1215814379471989</v>
      </c>
    </row>
    <row r="23" spans="1:6" x14ac:dyDescent="0.2">
      <c r="A23" s="10" t="s">
        <v>1618</v>
      </c>
      <c r="B23" s="10" t="s">
        <v>1619</v>
      </c>
      <c r="C23" s="10" t="s">
        <v>372</v>
      </c>
      <c r="D23" s="68">
        <v>6026546</v>
      </c>
      <c r="E23" s="60">
        <v>13743.538153</v>
      </c>
      <c r="F23" s="10">
        <f t="shared" si="0"/>
        <v>2.0908228619033999</v>
      </c>
    </row>
    <row r="24" spans="1:6" x14ac:dyDescent="0.2">
      <c r="A24" s="10" t="s">
        <v>1394</v>
      </c>
      <c r="B24" s="10" t="s">
        <v>1395</v>
      </c>
      <c r="C24" s="10" t="s">
        <v>1396</v>
      </c>
      <c r="D24" s="68">
        <v>1931964</v>
      </c>
      <c r="E24" s="60">
        <v>13653.189587999999</v>
      </c>
      <c r="F24" s="10">
        <f t="shared" si="0"/>
        <v>2.0770780137326303</v>
      </c>
    </row>
    <row r="25" spans="1:6" x14ac:dyDescent="0.2">
      <c r="A25" s="10" t="s">
        <v>1476</v>
      </c>
      <c r="B25" s="10" t="s">
        <v>1477</v>
      </c>
      <c r="C25" s="10" t="s">
        <v>257</v>
      </c>
      <c r="D25" s="68">
        <v>1532430</v>
      </c>
      <c r="E25" s="60">
        <v>13247.85735</v>
      </c>
      <c r="F25" s="10">
        <f t="shared" si="0"/>
        <v>2.0154142776231718</v>
      </c>
    </row>
    <row r="26" spans="1:6" x14ac:dyDescent="0.2">
      <c r="A26" s="10" t="s">
        <v>1620</v>
      </c>
      <c r="B26" s="10" t="s">
        <v>1621</v>
      </c>
      <c r="C26" s="10" t="s">
        <v>265</v>
      </c>
      <c r="D26" s="68">
        <v>167964</v>
      </c>
      <c r="E26" s="60">
        <v>12841.26771</v>
      </c>
      <c r="F26" s="10">
        <f t="shared" si="0"/>
        <v>1.9535592512637832</v>
      </c>
    </row>
    <row r="27" spans="1:6" x14ac:dyDescent="0.2">
      <c r="A27" s="10" t="s">
        <v>1551</v>
      </c>
      <c r="B27" s="10" t="s">
        <v>1552</v>
      </c>
      <c r="C27" s="10" t="s">
        <v>1553</v>
      </c>
      <c r="D27" s="68">
        <v>1481509</v>
      </c>
      <c r="E27" s="60">
        <v>12777.274370499999</v>
      </c>
      <c r="F27" s="10">
        <f t="shared" si="0"/>
        <v>1.9438238588381478</v>
      </c>
    </row>
    <row r="28" spans="1:6" x14ac:dyDescent="0.2">
      <c r="A28" s="10" t="s">
        <v>292</v>
      </c>
      <c r="B28" s="10" t="s">
        <v>293</v>
      </c>
      <c r="C28" s="10" t="s">
        <v>294</v>
      </c>
      <c r="D28" s="68">
        <v>3493744</v>
      </c>
      <c r="E28" s="60">
        <v>12673.55636</v>
      </c>
      <c r="F28" s="10">
        <f t="shared" si="0"/>
        <v>1.9280450990216886</v>
      </c>
    </row>
    <row r="29" spans="1:6" x14ac:dyDescent="0.2">
      <c r="A29" s="10" t="s">
        <v>1622</v>
      </c>
      <c r="B29" s="10" t="s">
        <v>1623</v>
      </c>
      <c r="C29" s="10" t="s">
        <v>271</v>
      </c>
      <c r="D29" s="68">
        <v>4689677</v>
      </c>
      <c r="E29" s="60">
        <v>12533.161782499999</v>
      </c>
      <c r="F29" s="10">
        <f t="shared" si="0"/>
        <v>1.9066866839573555</v>
      </c>
    </row>
    <row r="30" spans="1:6" x14ac:dyDescent="0.2">
      <c r="A30" s="10" t="s">
        <v>1624</v>
      </c>
      <c r="B30" s="10" t="s">
        <v>1625</v>
      </c>
      <c r="C30" s="10" t="s">
        <v>297</v>
      </c>
      <c r="D30" s="68">
        <v>740261</v>
      </c>
      <c r="E30" s="60">
        <v>12415.287361500001</v>
      </c>
      <c r="F30" s="10">
        <f t="shared" si="0"/>
        <v>1.8887542904560046</v>
      </c>
    </row>
    <row r="31" spans="1:6" x14ac:dyDescent="0.2">
      <c r="A31" s="10" t="s">
        <v>1626</v>
      </c>
      <c r="B31" s="10" t="s">
        <v>1627</v>
      </c>
      <c r="C31" s="10" t="s">
        <v>1435</v>
      </c>
      <c r="D31" s="68">
        <v>2706125</v>
      </c>
      <c r="E31" s="60">
        <v>11929.9520625</v>
      </c>
      <c r="F31" s="10">
        <f t="shared" si="0"/>
        <v>1.8149195815519936</v>
      </c>
    </row>
    <row r="32" spans="1:6" x14ac:dyDescent="0.2">
      <c r="A32" s="10" t="s">
        <v>269</v>
      </c>
      <c r="B32" s="10" t="s">
        <v>270</v>
      </c>
      <c r="C32" s="10" t="s">
        <v>271</v>
      </c>
      <c r="D32" s="68">
        <v>6772160</v>
      </c>
      <c r="E32" s="60">
        <v>11908.843360000001</v>
      </c>
      <c r="F32" s="10">
        <f t="shared" si="0"/>
        <v>1.8117082863759779</v>
      </c>
    </row>
    <row r="33" spans="1:6" x14ac:dyDescent="0.2">
      <c r="A33" s="10" t="s">
        <v>1628</v>
      </c>
      <c r="B33" s="10" t="s">
        <v>1629</v>
      </c>
      <c r="C33" s="10" t="s">
        <v>1630</v>
      </c>
      <c r="D33" s="68">
        <v>2635580</v>
      </c>
      <c r="E33" s="60">
        <v>11866.69895</v>
      </c>
      <c r="F33" s="10">
        <f t="shared" si="0"/>
        <v>1.8052968008510373</v>
      </c>
    </row>
    <row r="34" spans="1:6" x14ac:dyDescent="0.2">
      <c r="A34" s="10" t="s">
        <v>1631</v>
      </c>
      <c r="B34" s="10" t="s">
        <v>1632</v>
      </c>
      <c r="C34" s="10" t="s">
        <v>367</v>
      </c>
      <c r="D34" s="68">
        <v>794058</v>
      </c>
      <c r="E34" s="60">
        <v>11424.112445999999</v>
      </c>
      <c r="F34" s="10">
        <f t="shared" si="0"/>
        <v>1.7379655233712925</v>
      </c>
    </row>
    <row r="35" spans="1:6" x14ac:dyDescent="0.2">
      <c r="A35" s="10" t="s">
        <v>320</v>
      </c>
      <c r="B35" s="10" t="s">
        <v>321</v>
      </c>
      <c r="C35" s="10" t="s">
        <v>252</v>
      </c>
      <c r="D35" s="68">
        <v>12530441</v>
      </c>
      <c r="E35" s="60">
        <v>11152.092490000001</v>
      </c>
      <c r="F35" s="10">
        <f t="shared" si="0"/>
        <v>1.6965827632285115</v>
      </c>
    </row>
    <row r="36" spans="1:6" x14ac:dyDescent="0.2">
      <c r="A36" s="10" t="s">
        <v>1633</v>
      </c>
      <c r="B36" s="10" t="s">
        <v>1634</v>
      </c>
      <c r="C36" s="10" t="s">
        <v>265</v>
      </c>
      <c r="D36" s="68">
        <v>2645000</v>
      </c>
      <c r="E36" s="60">
        <v>11111.645</v>
      </c>
      <c r="F36" s="10">
        <f t="shared" si="0"/>
        <v>1.6904294324153579</v>
      </c>
    </row>
    <row r="37" spans="1:6" x14ac:dyDescent="0.2">
      <c r="A37" s="10" t="s">
        <v>1635</v>
      </c>
      <c r="B37" s="10" t="s">
        <v>1636</v>
      </c>
      <c r="C37" s="10" t="s">
        <v>277</v>
      </c>
      <c r="D37" s="68">
        <v>1629004</v>
      </c>
      <c r="E37" s="60">
        <v>10887.448234</v>
      </c>
      <c r="F37" s="10">
        <f t="shared" si="0"/>
        <v>1.6563220782028412</v>
      </c>
    </row>
    <row r="38" spans="1:6" x14ac:dyDescent="0.2">
      <c r="A38" s="10" t="s">
        <v>1637</v>
      </c>
      <c r="B38" s="10" t="s">
        <v>1638</v>
      </c>
      <c r="C38" s="10" t="s">
        <v>1509</v>
      </c>
      <c r="D38" s="68">
        <v>862865</v>
      </c>
      <c r="E38" s="60">
        <v>10857.430295</v>
      </c>
      <c r="F38" s="10">
        <f t="shared" si="0"/>
        <v>1.6517554089485544</v>
      </c>
    </row>
    <row r="39" spans="1:6" x14ac:dyDescent="0.2">
      <c r="A39" s="10" t="s">
        <v>295</v>
      </c>
      <c r="B39" s="10" t="s">
        <v>296</v>
      </c>
      <c r="C39" s="10" t="s">
        <v>297</v>
      </c>
      <c r="D39" s="68">
        <v>1201671</v>
      </c>
      <c r="E39" s="60">
        <v>10210.598486999999</v>
      </c>
      <c r="F39" s="10">
        <f t="shared" si="0"/>
        <v>1.5533520198854913</v>
      </c>
    </row>
    <row r="40" spans="1:6" x14ac:dyDescent="0.2">
      <c r="A40" s="10" t="s">
        <v>524</v>
      </c>
      <c r="B40" s="10" t="s">
        <v>525</v>
      </c>
      <c r="C40" s="10" t="s">
        <v>280</v>
      </c>
      <c r="D40" s="68">
        <v>542781</v>
      </c>
      <c r="E40" s="60">
        <v>9614.8226340000001</v>
      </c>
      <c r="F40" s="10">
        <f t="shared" si="0"/>
        <v>1.4627158416208363</v>
      </c>
    </row>
    <row r="41" spans="1:6" x14ac:dyDescent="0.2">
      <c r="A41" s="10" t="s">
        <v>1639</v>
      </c>
      <c r="B41" s="10" t="s">
        <v>1640</v>
      </c>
      <c r="C41" s="10" t="s">
        <v>372</v>
      </c>
      <c r="D41" s="68">
        <v>671609</v>
      </c>
      <c r="E41" s="60">
        <v>9339.0589495000004</v>
      </c>
      <c r="F41" s="10">
        <f t="shared" si="0"/>
        <v>1.4207635430484735</v>
      </c>
    </row>
    <row r="42" spans="1:6" x14ac:dyDescent="0.2">
      <c r="A42" s="10" t="s">
        <v>1641</v>
      </c>
      <c r="B42" s="10" t="s">
        <v>1642</v>
      </c>
      <c r="C42" s="10" t="s">
        <v>280</v>
      </c>
      <c r="D42" s="68">
        <v>145666</v>
      </c>
      <c r="E42" s="60">
        <v>9279.6525299999994</v>
      </c>
      <c r="F42" s="10">
        <f t="shared" si="0"/>
        <v>1.4117259649043539</v>
      </c>
    </row>
    <row r="43" spans="1:6" x14ac:dyDescent="0.2">
      <c r="A43" s="10" t="s">
        <v>346</v>
      </c>
      <c r="B43" s="10" t="s">
        <v>347</v>
      </c>
      <c r="C43" s="10" t="s">
        <v>271</v>
      </c>
      <c r="D43" s="68">
        <v>3927799</v>
      </c>
      <c r="E43" s="60">
        <v>8804.1614585000007</v>
      </c>
      <c r="F43" s="10">
        <f t="shared" si="0"/>
        <v>1.3393888715114033</v>
      </c>
    </row>
    <row r="44" spans="1:6" x14ac:dyDescent="0.2">
      <c r="A44" s="10" t="s">
        <v>726</v>
      </c>
      <c r="B44" s="10" t="s">
        <v>727</v>
      </c>
      <c r="C44" s="10" t="s">
        <v>252</v>
      </c>
      <c r="D44" s="68">
        <v>4800077</v>
      </c>
      <c r="E44" s="60">
        <v>8726.5399859999998</v>
      </c>
      <c r="F44" s="10">
        <f t="shared" si="0"/>
        <v>1.3275802129643184</v>
      </c>
    </row>
    <row r="45" spans="1:6" x14ac:dyDescent="0.2">
      <c r="A45" s="10" t="s">
        <v>1405</v>
      </c>
      <c r="B45" s="10" t="s">
        <v>1406</v>
      </c>
      <c r="C45" s="10" t="s">
        <v>274</v>
      </c>
      <c r="D45" s="68">
        <v>1217476</v>
      </c>
      <c r="E45" s="60">
        <v>8687.2999980000004</v>
      </c>
      <c r="F45" s="10">
        <f t="shared" si="0"/>
        <v>1.3216105810472778</v>
      </c>
    </row>
    <row r="46" spans="1:6" x14ac:dyDescent="0.2">
      <c r="A46" s="10" t="s">
        <v>1531</v>
      </c>
      <c r="B46" s="10" t="s">
        <v>1532</v>
      </c>
      <c r="C46" s="10" t="s">
        <v>1435</v>
      </c>
      <c r="D46" s="68">
        <v>1743720</v>
      </c>
      <c r="E46" s="60">
        <v>8598.2833200000005</v>
      </c>
      <c r="F46" s="10">
        <f t="shared" si="0"/>
        <v>1.3080683546292236</v>
      </c>
    </row>
    <row r="47" spans="1:6" x14ac:dyDescent="0.2">
      <c r="A47" s="10" t="s">
        <v>298</v>
      </c>
      <c r="B47" s="10" t="s">
        <v>299</v>
      </c>
      <c r="C47" s="10" t="s">
        <v>280</v>
      </c>
      <c r="D47" s="68">
        <v>2456836</v>
      </c>
      <c r="E47" s="60">
        <v>8560.8450420000008</v>
      </c>
      <c r="F47" s="10">
        <f t="shared" si="0"/>
        <v>1.3023728192669846</v>
      </c>
    </row>
    <row r="48" spans="1:6" x14ac:dyDescent="0.2">
      <c r="A48" s="10" t="s">
        <v>1643</v>
      </c>
      <c r="B48" s="10" t="s">
        <v>1644</v>
      </c>
      <c r="C48" s="10" t="s">
        <v>317</v>
      </c>
      <c r="D48" s="68">
        <v>2289496</v>
      </c>
      <c r="E48" s="60">
        <v>8294.844008</v>
      </c>
      <c r="F48" s="10">
        <f t="shared" si="0"/>
        <v>1.2619057257874393</v>
      </c>
    </row>
    <row r="49" spans="1:6" x14ac:dyDescent="0.2">
      <c r="A49" s="10" t="s">
        <v>1645</v>
      </c>
      <c r="B49" s="10" t="s">
        <v>1646</v>
      </c>
      <c r="C49" s="10" t="s">
        <v>1556</v>
      </c>
      <c r="D49" s="68">
        <v>9344209</v>
      </c>
      <c r="E49" s="60">
        <v>8218.2318154999994</v>
      </c>
      <c r="F49" s="10">
        <f t="shared" si="0"/>
        <v>1.2502506103581872</v>
      </c>
    </row>
    <row r="50" spans="1:6" x14ac:dyDescent="0.2">
      <c r="A50" s="10" t="s">
        <v>281</v>
      </c>
      <c r="B50" s="10" t="s">
        <v>282</v>
      </c>
      <c r="C50" s="10" t="s">
        <v>283</v>
      </c>
      <c r="D50" s="68">
        <v>876836</v>
      </c>
      <c r="E50" s="60">
        <v>8101.0878039999998</v>
      </c>
      <c r="F50" s="10">
        <f t="shared" si="0"/>
        <v>1.2324293350320945</v>
      </c>
    </row>
    <row r="51" spans="1:6" x14ac:dyDescent="0.2">
      <c r="A51" s="10" t="s">
        <v>1647</v>
      </c>
      <c r="B51" s="10" t="s">
        <v>1648</v>
      </c>
      <c r="C51" s="10" t="s">
        <v>1553</v>
      </c>
      <c r="D51" s="68">
        <v>191626</v>
      </c>
      <c r="E51" s="60">
        <v>8085.2758180000001</v>
      </c>
      <c r="F51" s="10">
        <f t="shared" si="0"/>
        <v>1.2300238364295617</v>
      </c>
    </row>
    <row r="52" spans="1:6" x14ac:dyDescent="0.2">
      <c r="A52" s="10" t="s">
        <v>289</v>
      </c>
      <c r="B52" s="10" t="s">
        <v>290</v>
      </c>
      <c r="C52" s="10" t="s">
        <v>291</v>
      </c>
      <c r="D52" s="68">
        <v>3375865</v>
      </c>
      <c r="E52" s="60">
        <v>7636.2066299999997</v>
      </c>
      <c r="F52" s="10">
        <f t="shared" si="0"/>
        <v>1.1617063395525409</v>
      </c>
    </row>
    <row r="53" spans="1:6" x14ac:dyDescent="0.2">
      <c r="A53" s="10" t="s">
        <v>1649</v>
      </c>
      <c r="B53" s="10" t="s">
        <v>1650</v>
      </c>
      <c r="C53" s="10" t="s">
        <v>252</v>
      </c>
      <c r="D53" s="68">
        <v>1270000</v>
      </c>
      <c r="E53" s="60">
        <v>7310.12</v>
      </c>
      <c r="F53" s="10">
        <f t="shared" si="0"/>
        <v>1.1120983438985097</v>
      </c>
    </row>
    <row r="54" spans="1:6" x14ac:dyDescent="0.2">
      <c r="A54" s="10" t="s">
        <v>1428</v>
      </c>
      <c r="B54" s="10" t="s">
        <v>1429</v>
      </c>
      <c r="C54" s="10" t="s">
        <v>262</v>
      </c>
      <c r="D54" s="68">
        <v>6934152</v>
      </c>
      <c r="E54" s="60">
        <v>6424.4918280000002</v>
      </c>
      <c r="F54" s="10">
        <f t="shared" si="0"/>
        <v>0.97736654423023273</v>
      </c>
    </row>
    <row r="55" spans="1:6" x14ac:dyDescent="0.2">
      <c r="A55" s="10" t="s">
        <v>306</v>
      </c>
      <c r="B55" s="10" t="s">
        <v>307</v>
      </c>
      <c r="C55" s="10" t="s">
        <v>283</v>
      </c>
      <c r="D55" s="68">
        <v>852080</v>
      </c>
      <c r="E55" s="60">
        <v>6329.6762799999997</v>
      </c>
      <c r="F55" s="10">
        <f t="shared" si="0"/>
        <v>0.96294212795435352</v>
      </c>
    </row>
    <row r="56" spans="1:6" x14ac:dyDescent="0.2">
      <c r="A56" s="10" t="s">
        <v>730</v>
      </c>
      <c r="B56" s="10" t="s">
        <v>731</v>
      </c>
      <c r="C56" s="10" t="s">
        <v>262</v>
      </c>
      <c r="D56" s="68">
        <v>6098335</v>
      </c>
      <c r="E56" s="60">
        <v>6250.7933750000002</v>
      </c>
      <c r="F56" s="10">
        <f t="shared" si="0"/>
        <v>0.95094156599197766</v>
      </c>
    </row>
    <row r="57" spans="1:6" x14ac:dyDescent="0.2">
      <c r="A57" s="10" t="s">
        <v>1651</v>
      </c>
      <c r="B57" s="10" t="s">
        <v>1652</v>
      </c>
      <c r="C57" s="10" t="s">
        <v>1556</v>
      </c>
      <c r="D57" s="68">
        <v>532057</v>
      </c>
      <c r="E57" s="60">
        <v>5960.3685425000003</v>
      </c>
      <c r="F57" s="10">
        <f t="shared" si="0"/>
        <v>0.90675884734300194</v>
      </c>
    </row>
    <row r="58" spans="1:6" x14ac:dyDescent="0.2">
      <c r="A58" s="10" t="s">
        <v>315</v>
      </c>
      <c r="B58" s="10" t="s">
        <v>316</v>
      </c>
      <c r="C58" s="10" t="s">
        <v>317</v>
      </c>
      <c r="D58" s="68">
        <v>2792510</v>
      </c>
      <c r="E58" s="60">
        <v>5654.8327499999996</v>
      </c>
      <c r="F58" s="10">
        <f t="shared" si="0"/>
        <v>0.86027727811555155</v>
      </c>
    </row>
    <row r="59" spans="1:6" x14ac:dyDescent="0.2">
      <c r="A59" s="10" t="s">
        <v>1653</v>
      </c>
      <c r="B59" s="10" t="s">
        <v>1654</v>
      </c>
      <c r="C59" s="10" t="s">
        <v>317</v>
      </c>
      <c r="D59" s="68">
        <v>354712</v>
      </c>
      <c r="E59" s="60">
        <v>3227.0278911999999</v>
      </c>
      <c r="F59" s="10">
        <f t="shared" si="0"/>
        <v>0.49093207409971656</v>
      </c>
    </row>
    <row r="60" spans="1:6" x14ac:dyDescent="0.2">
      <c r="A60" s="10" t="s">
        <v>728</v>
      </c>
      <c r="B60" s="10" t="s">
        <v>729</v>
      </c>
      <c r="C60" s="10" t="s">
        <v>268</v>
      </c>
      <c r="D60" s="68">
        <v>8299229</v>
      </c>
      <c r="E60" s="60">
        <v>3132.9589474999998</v>
      </c>
      <c r="F60" s="10">
        <f t="shared" si="0"/>
        <v>0.47662123973570447</v>
      </c>
    </row>
    <row r="61" spans="1:6" s="27" customFormat="1" x14ac:dyDescent="0.2">
      <c r="A61" s="63" t="s">
        <v>1655</v>
      </c>
      <c r="B61" s="63" t="s">
        <v>1656</v>
      </c>
      <c r="C61" s="63" t="s">
        <v>297</v>
      </c>
      <c r="D61" s="74">
        <v>532031</v>
      </c>
      <c r="E61" s="64">
        <v>2706.4416970000002</v>
      </c>
      <c r="F61" s="63">
        <f t="shared" si="0"/>
        <v>0.41173459930775047</v>
      </c>
    </row>
    <row r="62" spans="1:6" x14ac:dyDescent="0.2">
      <c r="A62" s="63" t="s">
        <v>1657</v>
      </c>
      <c r="B62" s="63" t="s">
        <v>1658</v>
      </c>
      <c r="C62" s="63" t="s">
        <v>364</v>
      </c>
      <c r="D62" s="74">
        <v>1773564</v>
      </c>
      <c r="E62" s="64">
        <v>1734.5455919999999</v>
      </c>
      <c r="F62" s="63">
        <f t="shared" si="0"/>
        <v>0.2638787434788567</v>
      </c>
    </row>
    <row r="63" spans="1:6" x14ac:dyDescent="0.2">
      <c r="A63" s="10" t="s">
        <v>1659</v>
      </c>
      <c r="B63" s="10" t="s">
        <v>1660</v>
      </c>
      <c r="C63" s="10" t="s">
        <v>317</v>
      </c>
      <c r="D63" s="68">
        <v>977402</v>
      </c>
      <c r="E63" s="60">
        <v>1469.523907</v>
      </c>
      <c r="F63" s="10">
        <f t="shared" si="0"/>
        <v>0.22356063967403647</v>
      </c>
    </row>
    <row r="64" spans="1:6" x14ac:dyDescent="0.2">
      <c r="A64" s="10" t="s">
        <v>1661</v>
      </c>
      <c r="B64" s="10" t="s">
        <v>1662</v>
      </c>
      <c r="C64" s="10" t="s">
        <v>257</v>
      </c>
      <c r="D64" s="68">
        <v>325800</v>
      </c>
      <c r="E64" s="60">
        <v>979.68060000000003</v>
      </c>
      <c r="F64" s="10">
        <f t="shared" si="0"/>
        <v>0.1490401214767334</v>
      </c>
    </row>
    <row r="65" spans="1:10" x14ac:dyDescent="0.2">
      <c r="A65" s="10" t="s">
        <v>1609</v>
      </c>
      <c r="B65" s="10" t="s">
        <v>1610</v>
      </c>
      <c r="C65" s="10" t="s">
        <v>367</v>
      </c>
      <c r="D65" s="68">
        <v>192304</v>
      </c>
      <c r="E65" s="60">
        <v>499.60579200000001</v>
      </c>
      <c r="F65" s="10">
        <f t="shared" si="0"/>
        <v>7.6005698112384376E-2</v>
      </c>
    </row>
    <row r="66" spans="1:10" x14ac:dyDescent="0.2">
      <c r="A66" s="10" t="s">
        <v>1663</v>
      </c>
      <c r="B66" s="10" t="s">
        <v>1664</v>
      </c>
      <c r="C66" s="10" t="s">
        <v>1556</v>
      </c>
      <c r="D66" s="68">
        <v>65687</v>
      </c>
      <c r="E66" s="60">
        <v>363.55783889999998</v>
      </c>
      <c r="F66" s="10">
        <f t="shared" si="0"/>
        <v>5.5308540838182027E-2</v>
      </c>
    </row>
    <row r="67" spans="1:10" x14ac:dyDescent="0.2">
      <c r="A67" s="10" t="s">
        <v>1665</v>
      </c>
      <c r="B67" s="10" t="s">
        <v>1666</v>
      </c>
      <c r="C67" s="10" t="s">
        <v>367</v>
      </c>
      <c r="D67" s="68">
        <v>376519</v>
      </c>
      <c r="E67" s="60">
        <v>353.92786000000001</v>
      </c>
      <c r="F67" s="10">
        <f t="shared" si="0"/>
        <v>5.3843519253520274E-2</v>
      </c>
    </row>
    <row r="68" spans="1:10" x14ac:dyDescent="0.2">
      <c r="A68" s="10" t="s">
        <v>1667</v>
      </c>
      <c r="B68" s="10" t="s">
        <v>1668</v>
      </c>
      <c r="C68" s="10" t="s">
        <v>297</v>
      </c>
      <c r="D68" s="68">
        <v>39231</v>
      </c>
      <c r="E68" s="60">
        <v>65.280383999999998</v>
      </c>
      <c r="F68" s="10">
        <f t="shared" si="0"/>
        <v>9.9311922287813013E-3</v>
      </c>
    </row>
    <row r="69" spans="1:10" x14ac:dyDescent="0.2">
      <c r="A69" s="11" t="s">
        <v>34</v>
      </c>
      <c r="B69" s="10"/>
      <c r="C69" s="10"/>
      <c r="D69" s="10"/>
      <c r="E69" s="61">
        <f>SUM(E8:E68)</f>
        <v>622634.25649059983</v>
      </c>
      <c r="F69" s="61">
        <f>SUM(F8:F68)</f>
        <v>94.722183151258307</v>
      </c>
    </row>
    <row r="70" spans="1:10" x14ac:dyDescent="0.2">
      <c r="A70" s="11"/>
      <c r="B70" s="10"/>
      <c r="C70" s="10"/>
      <c r="D70" s="10"/>
      <c r="E70" s="11"/>
      <c r="F70" s="11"/>
    </row>
    <row r="71" spans="1:10" x14ac:dyDescent="0.2">
      <c r="A71" s="26" t="s">
        <v>1485</v>
      </c>
      <c r="B71" s="63"/>
      <c r="C71" s="63"/>
      <c r="D71" s="103"/>
      <c r="E71" s="64"/>
      <c r="F71" s="64"/>
    </row>
    <row r="72" spans="1:10" x14ac:dyDescent="0.2">
      <c r="A72" s="63" t="s">
        <v>1669</v>
      </c>
      <c r="B72" s="63" t="s">
        <v>1670</v>
      </c>
      <c r="C72" s="63" t="s">
        <v>257</v>
      </c>
      <c r="D72" s="103">
        <v>140468</v>
      </c>
      <c r="E72" s="64">
        <v>2314.474381</v>
      </c>
      <c r="F72" s="10">
        <f>E72/$E$83*100</f>
        <v>0.35210408667786963</v>
      </c>
    </row>
    <row r="73" spans="1:10" x14ac:dyDescent="0.2">
      <c r="A73" s="65" t="s">
        <v>34</v>
      </c>
      <c r="B73" s="63"/>
      <c r="C73" s="63"/>
      <c r="D73" s="103"/>
      <c r="E73" s="75">
        <f>SUM(E72)</f>
        <v>2314.474381</v>
      </c>
      <c r="F73" s="75">
        <f>SUM(F72)</f>
        <v>0.35210408667786963</v>
      </c>
    </row>
    <row r="74" spans="1:10" x14ac:dyDescent="0.2">
      <c r="A74" s="10"/>
      <c r="B74" s="10"/>
      <c r="C74" s="10"/>
      <c r="D74" s="10"/>
      <c r="E74" s="10"/>
      <c r="F74" s="10"/>
    </row>
    <row r="75" spans="1:10" x14ac:dyDescent="0.2">
      <c r="A75" s="11" t="s">
        <v>1222</v>
      </c>
      <c r="B75" s="10"/>
      <c r="C75" s="10"/>
      <c r="D75" s="10"/>
      <c r="E75" s="10"/>
      <c r="F75" s="10"/>
    </row>
    <row r="76" spans="1:10" x14ac:dyDescent="0.2">
      <c r="A76" s="10" t="s">
        <v>383</v>
      </c>
      <c r="B76" s="10" t="s">
        <v>384</v>
      </c>
      <c r="C76" s="10" t="s">
        <v>367</v>
      </c>
      <c r="D76" s="68">
        <v>8100</v>
      </c>
      <c r="E76" s="60">
        <v>8.0999999999999996E-4</v>
      </c>
      <c r="F76" s="101" t="s">
        <v>1221</v>
      </c>
    </row>
    <row r="77" spans="1:10" x14ac:dyDescent="0.2">
      <c r="A77" s="11" t="s">
        <v>34</v>
      </c>
      <c r="B77" s="10"/>
      <c r="C77" s="10"/>
      <c r="D77" s="10"/>
      <c r="E77" s="61">
        <v>8.0999999999999996E-4</v>
      </c>
      <c r="F77" s="102" t="s">
        <v>1221</v>
      </c>
    </row>
    <row r="78" spans="1:10" x14ac:dyDescent="0.2">
      <c r="A78" s="10"/>
      <c r="B78" s="10"/>
      <c r="C78" s="10"/>
      <c r="D78" s="10"/>
      <c r="E78" s="60"/>
      <c r="F78" s="10"/>
    </row>
    <row r="79" spans="1:10" x14ac:dyDescent="0.2">
      <c r="A79" s="11" t="s">
        <v>34</v>
      </c>
      <c r="B79" s="10"/>
      <c r="C79" s="10"/>
      <c r="D79" s="10"/>
      <c r="E79" s="61">
        <v>624948.73168159986</v>
      </c>
      <c r="F79" s="11">
        <v>95.074287361162561</v>
      </c>
      <c r="G79" s="2"/>
      <c r="I79" s="23"/>
      <c r="J79" s="23"/>
    </row>
    <row r="80" spans="1:10" x14ac:dyDescent="0.2">
      <c r="A80" s="10"/>
      <c r="B80" s="10"/>
      <c r="C80" s="10"/>
      <c r="D80" s="10"/>
      <c r="E80" s="60"/>
      <c r="F80" s="10"/>
      <c r="I80" s="23"/>
      <c r="J80" s="23"/>
    </row>
    <row r="81" spans="1:10" x14ac:dyDescent="0.2">
      <c r="A81" s="11" t="s">
        <v>35</v>
      </c>
      <c r="B81" s="10"/>
      <c r="C81" s="10"/>
      <c r="D81" s="10"/>
      <c r="E81" s="61">
        <v>32378.027242799999</v>
      </c>
      <c r="F81" s="11">
        <f t="shared" ref="F81" si="1">E81/$E$83*100</f>
        <v>4.9257126388374894</v>
      </c>
      <c r="G81" s="2"/>
      <c r="I81" s="23"/>
      <c r="J81" s="23"/>
    </row>
    <row r="82" spans="1:10" x14ac:dyDescent="0.2">
      <c r="A82" s="10"/>
      <c r="B82" s="10"/>
      <c r="C82" s="10"/>
      <c r="D82" s="10"/>
      <c r="E82" s="60"/>
      <c r="F82" s="10"/>
      <c r="I82" s="23"/>
      <c r="J82" s="23"/>
    </row>
    <row r="83" spans="1:10" x14ac:dyDescent="0.2">
      <c r="A83" s="13" t="s">
        <v>36</v>
      </c>
      <c r="B83" s="7"/>
      <c r="C83" s="7"/>
      <c r="D83" s="7"/>
      <c r="E83" s="66">
        <f>E79+E81</f>
        <v>657326.75892439985</v>
      </c>
      <c r="F83" s="13">
        <f xml:space="preserve"> ROUND(SUM(F79:F82),2)</f>
        <v>100</v>
      </c>
      <c r="G83" s="2"/>
      <c r="I83" s="23"/>
      <c r="J83" s="23"/>
    </row>
    <row r="84" spans="1:10" x14ac:dyDescent="0.2">
      <c r="E84" s="123" t="s">
        <v>1464</v>
      </c>
      <c r="F84" s="123"/>
    </row>
    <row r="85" spans="1:10" x14ac:dyDescent="0.2">
      <c r="A85" s="16" t="s">
        <v>37</v>
      </c>
    </row>
    <row r="86" spans="1:10" x14ac:dyDescent="0.2">
      <c r="A86" s="16" t="s">
        <v>38</v>
      </c>
    </row>
    <row r="87" spans="1:10" x14ac:dyDescent="0.2">
      <c r="A87" s="16" t="s">
        <v>39</v>
      </c>
    </row>
    <row r="88" spans="1:10" x14ac:dyDescent="0.2">
      <c r="A88" s="2" t="s">
        <v>661</v>
      </c>
      <c r="B88" s="14">
        <v>935.14380000000006</v>
      </c>
    </row>
    <row r="89" spans="1:10" x14ac:dyDescent="0.2">
      <c r="A89" s="2" t="s">
        <v>662</v>
      </c>
      <c r="B89" s="14">
        <v>59.238900000000001</v>
      </c>
    </row>
    <row r="90" spans="1:10" x14ac:dyDescent="0.2">
      <c r="A90" s="2" t="s">
        <v>663</v>
      </c>
      <c r="B90" s="14">
        <v>990.35320000000002</v>
      </c>
    </row>
    <row r="91" spans="1:10" x14ac:dyDescent="0.2">
      <c r="A91" s="2" t="s">
        <v>664</v>
      </c>
      <c r="B91" s="14">
        <v>64.016499999999994</v>
      </c>
    </row>
    <row r="93" spans="1:10" x14ac:dyDescent="0.2">
      <c r="A93" s="16" t="s">
        <v>40</v>
      </c>
    </row>
    <row r="94" spans="1:10" x14ac:dyDescent="0.2">
      <c r="A94" s="2" t="s">
        <v>661</v>
      </c>
      <c r="B94" s="14">
        <v>927.27020000000005</v>
      </c>
    </row>
    <row r="95" spans="1:10" x14ac:dyDescent="0.2">
      <c r="A95" s="2" t="s">
        <v>662</v>
      </c>
      <c r="B95" s="14">
        <v>58.740499999999997</v>
      </c>
    </row>
    <row r="96" spans="1:10" x14ac:dyDescent="0.2">
      <c r="A96" s="2" t="s">
        <v>663</v>
      </c>
      <c r="B96" s="14">
        <v>986.75850000000003</v>
      </c>
    </row>
    <row r="97" spans="1:4" x14ac:dyDescent="0.2">
      <c r="A97" s="2" t="s">
        <v>664</v>
      </c>
      <c r="B97" s="14">
        <v>63.783900000000003</v>
      </c>
    </row>
    <row r="99" spans="1:4" x14ac:dyDescent="0.2">
      <c r="A99" s="16" t="s">
        <v>41</v>
      </c>
      <c r="B99" s="37" t="s">
        <v>42</v>
      </c>
    </row>
    <row r="101" spans="1:4" x14ac:dyDescent="0.2">
      <c r="A101" s="16" t="s">
        <v>761</v>
      </c>
      <c r="B101" s="100">
        <v>0.12416900391109047</v>
      </c>
      <c r="D101" s="104"/>
    </row>
  </sheetData>
  <mergeCells count="2">
    <mergeCell ref="A1:F1"/>
    <mergeCell ref="E84:F8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60B3-3AB9-4762-A98B-BA346E0010FB}">
  <dimension ref="A1:J7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7.5703125" style="2" bestFit="1" customWidth="1"/>
    <col min="3" max="3" width="2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1671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68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301393</v>
      </c>
      <c r="E8" s="71">
        <v>6394.6552810000003</v>
      </c>
      <c r="F8" s="10">
        <f t="shared" ref="F8:F43" si="0">E8/$E$57*100</f>
        <v>10.978215749656343</v>
      </c>
    </row>
    <row r="9" spans="1:6" x14ac:dyDescent="0.2">
      <c r="A9" s="10" t="s">
        <v>253</v>
      </c>
      <c r="B9" s="10" t="s">
        <v>254</v>
      </c>
      <c r="C9" s="10" t="s">
        <v>252</v>
      </c>
      <c r="D9" s="68">
        <v>602107</v>
      </c>
      <c r="E9" s="71">
        <v>3732.4612929999998</v>
      </c>
      <c r="F9" s="10">
        <f t="shared" si="0"/>
        <v>6.4078145812712926</v>
      </c>
    </row>
    <row r="10" spans="1:6" x14ac:dyDescent="0.2">
      <c r="A10" s="10" t="s">
        <v>272</v>
      </c>
      <c r="B10" s="10" t="s">
        <v>273</v>
      </c>
      <c r="C10" s="10" t="s">
        <v>274</v>
      </c>
      <c r="D10" s="68">
        <v>383392</v>
      </c>
      <c r="E10" s="71">
        <v>3165.2843520000001</v>
      </c>
      <c r="F10" s="10">
        <f t="shared" si="0"/>
        <v>5.4340966007213876</v>
      </c>
    </row>
    <row r="11" spans="1:6" x14ac:dyDescent="0.2">
      <c r="A11" s="10" t="s">
        <v>260</v>
      </c>
      <c r="B11" s="10" t="s">
        <v>261</v>
      </c>
      <c r="C11" s="10" t="s">
        <v>262</v>
      </c>
      <c r="D11" s="68">
        <v>343240</v>
      </c>
      <c r="E11" s="71">
        <v>2759.13474</v>
      </c>
      <c r="F11" s="10">
        <f t="shared" si="0"/>
        <v>4.7368271043619306</v>
      </c>
    </row>
    <row r="12" spans="1:6" x14ac:dyDescent="0.2">
      <c r="A12" s="10" t="s">
        <v>255</v>
      </c>
      <c r="B12" s="10" t="s">
        <v>256</v>
      </c>
      <c r="C12" s="10" t="s">
        <v>257</v>
      </c>
      <c r="D12" s="68">
        <v>405492</v>
      </c>
      <c r="E12" s="71">
        <v>2671.9895339999998</v>
      </c>
      <c r="F12" s="10">
        <f t="shared" si="0"/>
        <v>4.5872179650141351</v>
      </c>
    </row>
    <row r="13" spans="1:6" x14ac:dyDescent="0.2">
      <c r="A13" s="10" t="s">
        <v>313</v>
      </c>
      <c r="B13" s="10" t="s">
        <v>314</v>
      </c>
      <c r="C13" s="10" t="s">
        <v>252</v>
      </c>
      <c r="D13" s="68">
        <v>902639</v>
      </c>
      <c r="E13" s="71">
        <v>2670.908801</v>
      </c>
      <c r="F13" s="10">
        <f t="shared" si="0"/>
        <v>4.5853625843062771</v>
      </c>
    </row>
    <row r="14" spans="1:6" x14ac:dyDescent="0.2">
      <c r="A14" s="10" t="s">
        <v>278</v>
      </c>
      <c r="B14" s="10" t="s">
        <v>279</v>
      </c>
      <c r="C14" s="10" t="s">
        <v>280</v>
      </c>
      <c r="D14" s="68">
        <v>98278</v>
      </c>
      <c r="E14" s="71">
        <v>2571.4438700000001</v>
      </c>
      <c r="F14" s="10">
        <f t="shared" si="0"/>
        <v>4.4146031885203749</v>
      </c>
    </row>
    <row r="15" spans="1:6" x14ac:dyDescent="0.2">
      <c r="A15" s="10" t="s">
        <v>258</v>
      </c>
      <c r="B15" s="10" t="s">
        <v>259</v>
      </c>
      <c r="C15" s="10" t="s">
        <v>252</v>
      </c>
      <c r="D15" s="68">
        <v>197693</v>
      </c>
      <c r="E15" s="71">
        <v>2484.012545</v>
      </c>
      <c r="F15" s="10">
        <f t="shared" si="0"/>
        <v>4.2645028458200844</v>
      </c>
    </row>
    <row r="16" spans="1:6" x14ac:dyDescent="0.2">
      <c r="A16" s="10" t="s">
        <v>311</v>
      </c>
      <c r="B16" s="10" t="s">
        <v>312</v>
      </c>
      <c r="C16" s="10" t="s">
        <v>252</v>
      </c>
      <c r="D16" s="68">
        <v>643546</v>
      </c>
      <c r="E16" s="71">
        <v>2317.7309190000001</v>
      </c>
      <c r="F16" s="10">
        <f t="shared" si="0"/>
        <v>3.9790338900726856</v>
      </c>
    </row>
    <row r="17" spans="1:6" x14ac:dyDescent="0.2">
      <c r="A17" s="10" t="s">
        <v>1472</v>
      </c>
      <c r="B17" s="10" t="s">
        <v>1473</v>
      </c>
      <c r="C17" s="10" t="s">
        <v>257</v>
      </c>
      <c r="D17" s="68">
        <v>126574</v>
      </c>
      <c r="E17" s="71">
        <v>1823.488331</v>
      </c>
      <c r="F17" s="10">
        <f t="shared" si="0"/>
        <v>3.1305281418654096</v>
      </c>
    </row>
    <row r="18" spans="1:6" x14ac:dyDescent="0.2">
      <c r="A18" s="10" t="s">
        <v>1672</v>
      </c>
      <c r="B18" s="10" t="s">
        <v>1673</v>
      </c>
      <c r="C18" s="10" t="s">
        <v>288</v>
      </c>
      <c r="D18" s="68">
        <v>116490</v>
      </c>
      <c r="E18" s="71">
        <v>1674.601995</v>
      </c>
      <c r="F18" s="10">
        <f t="shared" si="0"/>
        <v>2.8749230706053024</v>
      </c>
    </row>
    <row r="19" spans="1:6" x14ac:dyDescent="0.2">
      <c r="A19" s="10" t="s">
        <v>1620</v>
      </c>
      <c r="B19" s="10" t="s">
        <v>1621</v>
      </c>
      <c r="C19" s="10" t="s">
        <v>265</v>
      </c>
      <c r="D19" s="68">
        <v>21578</v>
      </c>
      <c r="E19" s="71">
        <v>1649.692045</v>
      </c>
      <c r="F19" s="10">
        <f t="shared" si="0"/>
        <v>2.8321581687620889</v>
      </c>
    </row>
    <row r="20" spans="1:6" x14ac:dyDescent="0.2">
      <c r="A20" s="10" t="s">
        <v>292</v>
      </c>
      <c r="B20" s="10" t="s">
        <v>293</v>
      </c>
      <c r="C20" s="10" t="s">
        <v>294</v>
      </c>
      <c r="D20" s="68">
        <v>454688</v>
      </c>
      <c r="E20" s="71">
        <v>1649.3807200000001</v>
      </c>
      <c r="F20" s="10">
        <f t="shared" si="0"/>
        <v>2.8316236922550573</v>
      </c>
    </row>
    <row r="21" spans="1:6" x14ac:dyDescent="0.2">
      <c r="A21" s="10" t="s">
        <v>1559</v>
      </c>
      <c r="B21" s="10" t="s">
        <v>1560</v>
      </c>
      <c r="C21" s="10" t="s">
        <v>288</v>
      </c>
      <c r="D21" s="68">
        <v>1262673</v>
      </c>
      <c r="E21" s="71">
        <v>1570.765212</v>
      </c>
      <c r="F21" s="10">
        <f t="shared" si="0"/>
        <v>2.696658167114526</v>
      </c>
    </row>
    <row r="22" spans="1:6" x14ac:dyDescent="0.2">
      <c r="A22" s="10" t="s">
        <v>1403</v>
      </c>
      <c r="B22" s="10" t="s">
        <v>1404</v>
      </c>
      <c r="C22" s="10" t="s">
        <v>367</v>
      </c>
      <c r="D22" s="68">
        <v>1247117</v>
      </c>
      <c r="E22" s="71">
        <v>1560.7669255000001</v>
      </c>
      <c r="F22" s="10">
        <f t="shared" si="0"/>
        <v>2.6794933096670874</v>
      </c>
    </row>
    <row r="23" spans="1:6" x14ac:dyDescent="0.2">
      <c r="A23" s="10" t="s">
        <v>354</v>
      </c>
      <c r="B23" s="10" t="s">
        <v>355</v>
      </c>
      <c r="C23" s="10" t="s">
        <v>356</v>
      </c>
      <c r="D23" s="68">
        <v>278178</v>
      </c>
      <c r="E23" s="71">
        <v>1449.446469</v>
      </c>
      <c r="F23" s="10">
        <f t="shared" si="0"/>
        <v>2.4883805858212256</v>
      </c>
    </row>
    <row r="24" spans="1:6" x14ac:dyDescent="0.2">
      <c r="A24" s="10" t="s">
        <v>357</v>
      </c>
      <c r="B24" s="10" t="s">
        <v>358</v>
      </c>
      <c r="C24" s="10" t="s">
        <v>294</v>
      </c>
      <c r="D24" s="68">
        <v>551423</v>
      </c>
      <c r="E24" s="71">
        <v>1396.4787475000001</v>
      </c>
      <c r="F24" s="10">
        <f t="shared" si="0"/>
        <v>2.3974466654076489</v>
      </c>
    </row>
    <row r="25" spans="1:6" x14ac:dyDescent="0.2">
      <c r="A25" s="10" t="s">
        <v>284</v>
      </c>
      <c r="B25" s="10" t="s">
        <v>285</v>
      </c>
      <c r="C25" s="10" t="s">
        <v>265</v>
      </c>
      <c r="D25" s="68">
        <v>101394</v>
      </c>
      <c r="E25" s="71">
        <v>1392.1903170000001</v>
      </c>
      <c r="F25" s="10">
        <f t="shared" si="0"/>
        <v>2.3900843740584516</v>
      </c>
    </row>
    <row r="26" spans="1:6" x14ac:dyDescent="0.2">
      <c r="A26" s="10" t="s">
        <v>298</v>
      </c>
      <c r="B26" s="10" t="s">
        <v>299</v>
      </c>
      <c r="C26" s="10" t="s">
        <v>280</v>
      </c>
      <c r="D26" s="68">
        <v>387005</v>
      </c>
      <c r="E26" s="71">
        <v>1348.5189224999999</v>
      </c>
      <c r="F26" s="10">
        <f t="shared" si="0"/>
        <v>2.3151102011215827</v>
      </c>
    </row>
    <row r="27" spans="1:6" x14ac:dyDescent="0.2">
      <c r="A27" s="10" t="s">
        <v>368</v>
      </c>
      <c r="B27" s="10" t="s">
        <v>369</v>
      </c>
      <c r="C27" s="10" t="s">
        <v>262</v>
      </c>
      <c r="D27" s="68">
        <v>45848</v>
      </c>
      <c r="E27" s="71">
        <v>1247.134372</v>
      </c>
      <c r="F27" s="10">
        <f t="shared" si="0"/>
        <v>2.1410552411336732</v>
      </c>
    </row>
    <row r="28" spans="1:6" x14ac:dyDescent="0.2">
      <c r="A28" s="10" t="s">
        <v>1635</v>
      </c>
      <c r="B28" s="10" t="s">
        <v>1636</v>
      </c>
      <c r="C28" s="10" t="s">
        <v>277</v>
      </c>
      <c r="D28" s="68">
        <v>183307</v>
      </c>
      <c r="E28" s="71">
        <v>1225.1323345000001</v>
      </c>
      <c r="F28" s="10">
        <f t="shared" si="0"/>
        <v>2.1032825850649859</v>
      </c>
    </row>
    <row r="29" spans="1:6" x14ac:dyDescent="0.2">
      <c r="A29" s="10" t="s">
        <v>726</v>
      </c>
      <c r="B29" s="10" t="s">
        <v>727</v>
      </c>
      <c r="C29" s="10" t="s">
        <v>252</v>
      </c>
      <c r="D29" s="68">
        <v>631101</v>
      </c>
      <c r="E29" s="71">
        <v>1147.3416179999999</v>
      </c>
      <c r="F29" s="10">
        <f t="shared" si="0"/>
        <v>1.9697330454057027</v>
      </c>
    </row>
    <row r="30" spans="1:6" x14ac:dyDescent="0.2">
      <c r="A30" s="10" t="s">
        <v>1466</v>
      </c>
      <c r="B30" s="10" t="s">
        <v>1467</v>
      </c>
      <c r="C30" s="10" t="s">
        <v>257</v>
      </c>
      <c r="D30" s="68">
        <v>114846</v>
      </c>
      <c r="E30" s="71">
        <v>1107.5174010000001</v>
      </c>
      <c r="F30" s="10">
        <f t="shared" si="0"/>
        <v>1.9013636295302061</v>
      </c>
    </row>
    <row r="31" spans="1:6" x14ac:dyDescent="0.2">
      <c r="A31" s="10" t="s">
        <v>344</v>
      </c>
      <c r="B31" s="10" t="s">
        <v>345</v>
      </c>
      <c r="C31" s="10" t="s">
        <v>294</v>
      </c>
      <c r="D31" s="68">
        <v>772456</v>
      </c>
      <c r="E31" s="71">
        <v>1058.650948</v>
      </c>
      <c r="F31" s="10">
        <f t="shared" si="0"/>
        <v>1.8174706845033792</v>
      </c>
    </row>
    <row r="32" spans="1:6" x14ac:dyDescent="0.2">
      <c r="A32" s="10" t="s">
        <v>1456</v>
      </c>
      <c r="B32" s="10" t="s">
        <v>1457</v>
      </c>
      <c r="C32" s="10" t="s">
        <v>367</v>
      </c>
      <c r="D32" s="68">
        <v>248911</v>
      </c>
      <c r="E32" s="71">
        <v>993.5282565</v>
      </c>
      <c r="F32" s="10">
        <f t="shared" si="0"/>
        <v>1.7056693557265901</v>
      </c>
    </row>
    <row r="33" spans="1:6" x14ac:dyDescent="0.2">
      <c r="A33" s="10" t="s">
        <v>1405</v>
      </c>
      <c r="B33" s="10" t="s">
        <v>1406</v>
      </c>
      <c r="C33" s="10" t="s">
        <v>274</v>
      </c>
      <c r="D33" s="68">
        <v>136430</v>
      </c>
      <c r="E33" s="71">
        <v>973.49626499999999</v>
      </c>
      <c r="F33" s="10">
        <f t="shared" si="0"/>
        <v>1.6712788350622936</v>
      </c>
    </row>
    <row r="34" spans="1:6" x14ac:dyDescent="0.2">
      <c r="A34" s="10" t="s">
        <v>728</v>
      </c>
      <c r="B34" s="10" t="s">
        <v>729</v>
      </c>
      <c r="C34" s="10" t="s">
        <v>268</v>
      </c>
      <c r="D34" s="68">
        <v>2253145</v>
      </c>
      <c r="E34" s="71">
        <v>850.56223750000004</v>
      </c>
      <c r="F34" s="10">
        <f t="shared" si="0"/>
        <v>1.4602281657824112</v>
      </c>
    </row>
    <row r="35" spans="1:6" x14ac:dyDescent="0.2">
      <c r="A35" s="10" t="s">
        <v>318</v>
      </c>
      <c r="B35" s="10" t="s">
        <v>319</v>
      </c>
      <c r="C35" s="10" t="s">
        <v>262</v>
      </c>
      <c r="D35" s="68">
        <v>484457</v>
      </c>
      <c r="E35" s="71">
        <v>836.657239</v>
      </c>
      <c r="F35" s="10">
        <f t="shared" si="0"/>
        <v>1.436356343639752</v>
      </c>
    </row>
    <row r="36" spans="1:6" x14ac:dyDescent="0.2">
      <c r="A36" s="10" t="s">
        <v>1665</v>
      </c>
      <c r="B36" s="10" t="s">
        <v>1666</v>
      </c>
      <c r="C36" s="10" t="s">
        <v>367</v>
      </c>
      <c r="D36" s="68">
        <v>593597</v>
      </c>
      <c r="E36" s="71">
        <v>557.98117999999999</v>
      </c>
      <c r="F36" s="10">
        <f t="shared" si="0"/>
        <v>0.95793088276212757</v>
      </c>
    </row>
    <row r="37" spans="1:6" x14ac:dyDescent="0.2">
      <c r="A37" s="10" t="s">
        <v>1674</v>
      </c>
      <c r="B37" s="10" t="s">
        <v>1675</v>
      </c>
      <c r="C37" s="10" t="s">
        <v>1427</v>
      </c>
      <c r="D37" s="68">
        <v>580358</v>
      </c>
      <c r="E37" s="71">
        <v>517.67933600000003</v>
      </c>
      <c r="F37" s="10">
        <f t="shared" si="0"/>
        <v>0.88874148644617745</v>
      </c>
    </row>
    <row r="38" spans="1:6" x14ac:dyDescent="0.2">
      <c r="A38" s="10" t="s">
        <v>1653</v>
      </c>
      <c r="B38" s="10" t="s">
        <v>1654</v>
      </c>
      <c r="C38" s="10" t="s">
        <v>1676</v>
      </c>
      <c r="D38" s="68">
        <v>32642</v>
      </c>
      <c r="E38" s="71">
        <v>296.9638592</v>
      </c>
      <c r="F38" s="10">
        <f t="shared" si="0"/>
        <v>0.50982158895019392</v>
      </c>
    </row>
    <row r="39" spans="1:6" s="27" customFormat="1" x14ac:dyDescent="0.2">
      <c r="A39" s="63" t="s">
        <v>1677</v>
      </c>
      <c r="B39" s="63" t="s">
        <v>1678</v>
      </c>
      <c r="C39" s="63" t="s">
        <v>367</v>
      </c>
      <c r="D39" s="74">
        <v>12795</v>
      </c>
      <c r="E39" s="94">
        <v>233.188875</v>
      </c>
      <c r="F39" s="63">
        <f t="shared" si="0"/>
        <v>0.40033397699731987</v>
      </c>
    </row>
    <row r="40" spans="1:6" s="27" customFormat="1" x14ac:dyDescent="0.2">
      <c r="A40" s="63" t="s">
        <v>1659</v>
      </c>
      <c r="B40" s="63" t="s">
        <v>1660</v>
      </c>
      <c r="C40" s="63" t="s">
        <v>1676</v>
      </c>
      <c r="D40" s="74">
        <v>109984</v>
      </c>
      <c r="E40" s="94">
        <v>165.36094399999999</v>
      </c>
      <c r="F40" s="63">
        <f t="shared" si="0"/>
        <v>0.28388834738171409</v>
      </c>
    </row>
    <row r="41" spans="1:6" s="27" customFormat="1" x14ac:dyDescent="0.2">
      <c r="A41" s="63" t="s">
        <v>1657</v>
      </c>
      <c r="B41" s="63" t="s">
        <v>1658</v>
      </c>
      <c r="C41" s="63" t="s">
        <v>364</v>
      </c>
      <c r="D41" s="74">
        <v>163212</v>
      </c>
      <c r="E41" s="94">
        <v>159.62133600000001</v>
      </c>
      <c r="F41" s="63">
        <f t="shared" si="0"/>
        <v>0.27403470364744237</v>
      </c>
    </row>
    <row r="42" spans="1:6" s="27" customFormat="1" x14ac:dyDescent="0.2">
      <c r="A42" s="63" t="s">
        <v>1661</v>
      </c>
      <c r="B42" s="63" t="s">
        <v>1662</v>
      </c>
      <c r="C42" s="63" t="s">
        <v>257</v>
      </c>
      <c r="D42" s="74">
        <v>36661</v>
      </c>
      <c r="E42" s="94">
        <v>110.239627</v>
      </c>
      <c r="F42" s="63">
        <f t="shared" si="0"/>
        <v>0.18925717746874127</v>
      </c>
    </row>
    <row r="43" spans="1:6" s="27" customFormat="1" x14ac:dyDescent="0.2">
      <c r="A43" s="63" t="s">
        <v>1663</v>
      </c>
      <c r="B43" s="63" t="s">
        <v>1664</v>
      </c>
      <c r="C43" s="63" t="s">
        <v>1556</v>
      </c>
      <c r="D43" s="74">
        <v>6044</v>
      </c>
      <c r="E43" s="94">
        <v>33.451726800000003</v>
      </c>
      <c r="F43" s="63">
        <f t="shared" si="0"/>
        <v>5.7429252691715379E-2</v>
      </c>
    </row>
    <row r="44" spans="1:6" x14ac:dyDescent="0.2">
      <c r="A44" s="11" t="s">
        <v>34</v>
      </c>
      <c r="B44" s="10"/>
      <c r="C44" s="10"/>
      <c r="D44" s="68"/>
      <c r="E44" s="72">
        <f>SUM(E8:E43)</f>
        <v>55797.458575000004</v>
      </c>
      <c r="F44" s="72">
        <f>SUM(F8:F43)</f>
        <v>95.791956188617334</v>
      </c>
    </row>
    <row r="45" spans="1:6" x14ac:dyDescent="0.2">
      <c r="A45" s="10"/>
      <c r="B45" s="10"/>
      <c r="C45" s="10"/>
      <c r="D45" s="68"/>
      <c r="E45" s="71"/>
      <c r="F45" s="10"/>
    </row>
    <row r="46" spans="1:6" x14ac:dyDescent="0.2">
      <c r="A46" s="11" t="s">
        <v>1222</v>
      </c>
      <c r="B46" s="10"/>
      <c r="C46" s="10"/>
      <c r="D46" s="68"/>
      <c r="E46" s="71"/>
      <c r="F46" s="10"/>
    </row>
    <row r="47" spans="1:6" x14ac:dyDescent="0.2">
      <c r="A47" s="10" t="s">
        <v>383</v>
      </c>
      <c r="B47" s="10" t="s">
        <v>1484</v>
      </c>
      <c r="C47" s="10" t="s">
        <v>257</v>
      </c>
      <c r="D47" s="68">
        <v>489000</v>
      </c>
      <c r="E47" s="71">
        <v>4.8899999999999999E-2</v>
      </c>
      <c r="F47" s="101" t="s">
        <v>1221</v>
      </c>
    </row>
    <row r="48" spans="1:6" x14ac:dyDescent="0.2">
      <c r="A48" s="10" t="s">
        <v>383</v>
      </c>
      <c r="B48" s="10" t="s">
        <v>384</v>
      </c>
      <c r="C48" s="10" t="s">
        <v>367</v>
      </c>
      <c r="D48" s="68">
        <v>98000</v>
      </c>
      <c r="E48" s="71">
        <v>9.7999999999999997E-3</v>
      </c>
      <c r="F48" s="101" t="s">
        <v>1221</v>
      </c>
    </row>
    <row r="49" spans="1:10" x14ac:dyDescent="0.2">
      <c r="A49" s="10" t="s">
        <v>1462</v>
      </c>
      <c r="B49" s="10" t="s">
        <v>1463</v>
      </c>
      <c r="C49" s="10" t="s">
        <v>367</v>
      </c>
      <c r="D49" s="68">
        <v>44170</v>
      </c>
      <c r="E49" s="71">
        <v>4.4169999999999999E-3</v>
      </c>
      <c r="F49" s="101" t="s">
        <v>1221</v>
      </c>
    </row>
    <row r="50" spans="1:10" x14ac:dyDescent="0.2">
      <c r="A50" s="10" t="s">
        <v>383</v>
      </c>
      <c r="B50" s="10" t="s">
        <v>1679</v>
      </c>
      <c r="C50" s="10" t="s">
        <v>257</v>
      </c>
      <c r="D50" s="68">
        <v>23815</v>
      </c>
      <c r="E50" s="71">
        <v>2.3814999999999999E-3</v>
      </c>
      <c r="F50" s="101" t="s">
        <v>1221</v>
      </c>
    </row>
    <row r="51" spans="1:10" x14ac:dyDescent="0.2">
      <c r="A51" s="11" t="s">
        <v>34</v>
      </c>
      <c r="B51" s="10"/>
      <c r="C51" s="10"/>
      <c r="D51" s="68"/>
      <c r="E51" s="72">
        <f>SUM(E47:E50)</f>
        <v>6.5498500000000001E-2</v>
      </c>
      <c r="F51" s="102" t="s">
        <v>1221</v>
      </c>
    </row>
    <row r="52" spans="1:10" x14ac:dyDescent="0.2">
      <c r="A52" s="10"/>
      <c r="B52" s="10"/>
      <c r="C52" s="10"/>
      <c r="D52" s="10"/>
      <c r="E52" s="71"/>
      <c r="F52" s="10"/>
    </row>
    <row r="53" spans="1:10" x14ac:dyDescent="0.2">
      <c r="A53" s="11" t="s">
        <v>34</v>
      </c>
      <c r="B53" s="10"/>
      <c r="C53" s="10"/>
      <c r="D53" s="10"/>
      <c r="E53" s="72">
        <v>55797.524073500004</v>
      </c>
      <c r="F53" s="72">
        <v>95.792068635126597</v>
      </c>
      <c r="I53" s="99"/>
      <c r="J53" s="99"/>
    </row>
    <row r="54" spans="1:10" x14ac:dyDescent="0.2">
      <c r="A54" s="10"/>
      <c r="B54" s="10"/>
      <c r="C54" s="10"/>
      <c r="D54" s="10"/>
      <c r="E54" s="71"/>
      <c r="F54" s="10"/>
    </row>
    <row r="55" spans="1:10" x14ac:dyDescent="0.2">
      <c r="A55" s="11" t="s">
        <v>35</v>
      </c>
      <c r="B55" s="10"/>
      <c r="C55" s="10"/>
      <c r="D55" s="10"/>
      <c r="E55" s="72">
        <v>2451.0604580999998</v>
      </c>
      <c r="F55" s="11">
        <f t="shared" ref="F55" si="1">E55/$E$57*100</f>
        <v>4.2079313648734127</v>
      </c>
      <c r="I55" s="99"/>
      <c r="J55" s="99"/>
    </row>
    <row r="56" spans="1:10" x14ac:dyDescent="0.2">
      <c r="A56" s="10"/>
      <c r="B56" s="10"/>
      <c r="C56" s="10"/>
      <c r="D56" s="10"/>
      <c r="E56" s="71"/>
      <c r="F56" s="10"/>
    </row>
    <row r="57" spans="1:10" x14ac:dyDescent="0.2">
      <c r="A57" s="13" t="s">
        <v>36</v>
      </c>
      <c r="B57" s="7"/>
      <c r="C57" s="7"/>
      <c r="D57" s="7"/>
      <c r="E57" s="73">
        <f>E53+E55</f>
        <v>58248.584531600005</v>
      </c>
      <c r="F57" s="13">
        <f xml:space="preserve"> ROUND(SUM(F53:F56),2)</f>
        <v>100</v>
      </c>
      <c r="I57" s="99"/>
      <c r="J57" s="99"/>
    </row>
    <row r="58" spans="1:10" x14ac:dyDescent="0.2">
      <c r="E58" s="123" t="s">
        <v>1464</v>
      </c>
      <c r="F58" s="123"/>
    </row>
    <row r="59" spans="1:10" x14ac:dyDescent="0.2">
      <c r="A59" s="16" t="s">
        <v>37</v>
      </c>
    </row>
    <row r="60" spans="1:10" x14ac:dyDescent="0.2">
      <c r="A60" s="16" t="s">
        <v>38</v>
      </c>
    </row>
    <row r="61" spans="1:10" x14ac:dyDescent="0.2">
      <c r="A61" s="16" t="s">
        <v>39</v>
      </c>
    </row>
    <row r="62" spans="1:10" x14ac:dyDescent="0.2">
      <c r="A62" s="2" t="s">
        <v>661</v>
      </c>
      <c r="B62" s="14">
        <v>72.078199999999995</v>
      </c>
    </row>
    <row r="63" spans="1:10" x14ac:dyDescent="0.2">
      <c r="A63" s="2" t="s">
        <v>662</v>
      </c>
      <c r="B63" s="14">
        <v>20.160799999999998</v>
      </c>
    </row>
    <row r="64" spans="1:10" x14ac:dyDescent="0.2">
      <c r="A64" s="2" t="s">
        <v>663</v>
      </c>
      <c r="B64" s="14">
        <v>74.683599999999998</v>
      </c>
    </row>
    <row r="65" spans="1:4" x14ac:dyDescent="0.2">
      <c r="A65" s="2" t="s">
        <v>664</v>
      </c>
      <c r="B65" s="14">
        <v>21.018799999999999</v>
      </c>
    </row>
    <row r="67" spans="1:4" x14ac:dyDescent="0.2">
      <c r="A67" s="16" t="s">
        <v>40</v>
      </c>
    </row>
    <row r="68" spans="1:4" x14ac:dyDescent="0.2">
      <c r="A68" s="2" t="s">
        <v>661</v>
      </c>
      <c r="B68" s="14">
        <v>69.755399999999995</v>
      </c>
    </row>
    <row r="69" spans="1:4" x14ac:dyDescent="0.2">
      <c r="A69" s="2" t="s">
        <v>662</v>
      </c>
      <c r="B69" s="14">
        <v>17.721</v>
      </c>
    </row>
    <row r="70" spans="1:4" x14ac:dyDescent="0.2">
      <c r="A70" s="2" t="s">
        <v>663</v>
      </c>
      <c r="B70" s="14">
        <v>72.521600000000007</v>
      </c>
    </row>
    <row r="71" spans="1:4" x14ac:dyDescent="0.2">
      <c r="A71" s="2" t="s">
        <v>664</v>
      </c>
      <c r="B71" s="14">
        <v>18.616800000000001</v>
      </c>
    </row>
    <row r="73" spans="1:4" x14ac:dyDescent="0.2">
      <c r="A73" s="16" t="s">
        <v>41</v>
      </c>
      <c r="B73" s="37"/>
    </row>
    <row r="74" spans="1:4" x14ac:dyDescent="0.2">
      <c r="A74" s="17" t="s">
        <v>665</v>
      </c>
      <c r="B74" s="18"/>
      <c r="C74" s="114" t="s">
        <v>666</v>
      </c>
      <c r="D74" s="114"/>
    </row>
    <row r="75" spans="1:4" x14ac:dyDescent="0.2">
      <c r="A75" s="115"/>
      <c r="B75" s="115"/>
      <c r="C75" s="19" t="s">
        <v>667</v>
      </c>
      <c r="D75" s="19" t="s">
        <v>668</v>
      </c>
    </row>
    <row r="76" spans="1:4" x14ac:dyDescent="0.2">
      <c r="A76" s="20" t="s">
        <v>662</v>
      </c>
      <c r="B76" s="21"/>
      <c r="C76" s="22">
        <v>1.5494648225000001</v>
      </c>
      <c r="D76" s="22">
        <v>1.5494648225000001</v>
      </c>
    </row>
    <row r="77" spans="1:4" x14ac:dyDescent="0.2">
      <c r="A77" s="20" t="s">
        <v>664</v>
      </c>
      <c r="B77" s="21"/>
      <c r="C77" s="22">
        <v>1.5494648225000001</v>
      </c>
      <c r="D77" s="22">
        <v>1.5494648225000001</v>
      </c>
    </row>
    <row r="79" spans="1:4" x14ac:dyDescent="0.2">
      <c r="A79" s="16" t="s">
        <v>761</v>
      </c>
      <c r="B79" s="100">
        <v>5.9712794724416117E-2</v>
      </c>
    </row>
  </sheetData>
  <mergeCells count="4">
    <mergeCell ref="A1:F1"/>
    <mergeCell ref="E58:F58"/>
    <mergeCell ref="C74:D74"/>
    <mergeCell ref="A75:B7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B20A4-915D-4452-A9FF-FEB2DB972BEA}">
  <dimension ref="A1:E34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8.140625" style="2" bestFit="1" customWidth="1"/>
    <col min="3" max="3" width="10.7109375" style="2" bestFit="1" customWidth="1"/>
    <col min="4" max="4" width="24" style="2" bestFit="1" customWidth="1"/>
    <col min="5" max="5" width="14.140625" style="2" bestFit="1" customWidth="1"/>
    <col min="6" max="16384" width="9.140625" style="3"/>
  </cols>
  <sheetData>
    <row r="1" spans="1:5" x14ac:dyDescent="0.2">
      <c r="A1" s="120" t="s">
        <v>1680</v>
      </c>
      <c r="B1" s="120"/>
      <c r="C1" s="120"/>
      <c r="D1" s="120"/>
      <c r="E1" s="120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1681</v>
      </c>
      <c r="B5" s="10"/>
      <c r="C5" s="10"/>
      <c r="D5" s="10"/>
      <c r="E5" s="10"/>
    </row>
    <row r="6" spans="1:5" x14ac:dyDescent="0.2">
      <c r="A6" s="10" t="s">
        <v>1682</v>
      </c>
      <c r="B6" s="10" t="s">
        <v>1683</v>
      </c>
      <c r="C6" s="68">
        <v>241325.55</v>
      </c>
      <c r="D6" s="60">
        <v>1134.4668113</v>
      </c>
      <c r="E6" s="10">
        <f>D6/$D$16*100</f>
        <v>36.115752956449356</v>
      </c>
    </row>
    <row r="7" spans="1:5" x14ac:dyDescent="0.2">
      <c r="A7" s="10" t="s">
        <v>1684</v>
      </c>
      <c r="B7" s="10" t="s">
        <v>1685</v>
      </c>
      <c r="C7" s="68">
        <v>26267.63</v>
      </c>
      <c r="D7" s="60">
        <v>1075.5287963999999</v>
      </c>
      <c r="E7" s="10">
        <f>D7/$D$16*100</f>
        <v>34.239461147231282</v>
      </c>
    </row>
    <row r="8" spans="1:5" x14ac:dyDescent="0.2">
      <c r="A8" s="10" t="s">
        <v>1686</v>
      </c>
      <c r="B8" s="10" t="s">
        <v>1687</v>
      </c>
      <c r="C8" s="68">
        <v>27248</v>
      </c>
      <c r="D8" s="60">
        <v>763.50258400000007</v>
      </c>
      <c r="E8" s="10">
        <f>D8/$D$16*100</f>
        <v>24.30610612024585</v>
      </c>
    </row>
    <row r="9" spans="1:5" x14ac:dyDescent="0.2">
      <c r="A9" s="10" t="s">
        <v>1688</v>
      </c>
      <c r="B9" s="10" t="s">
        <v>1689</v>
      </c>
      <c r="C9" s="68">
        <v>4138.07</v>
      </c>
      <c r="D9" s="60">
        <v>113.6801419</v>
      </c>
      <c r="E9" s="10">
        <f>D9/$D$16*100</f>
        <v>3.619007519673314</v>
      </c>
    </row>
    <row r="10" spans="1:5" x14ac:dyDescent="0.2">
      <c r="A10" s="11" t="s">
        <v>34</v>
      </c>
      <c r="B10" s="10"/>
      <c r="C10" s="10"/>
      <c r="D10" s="61">
        <f>SUM(D6:D9)</f>
        <v>3087.1783335999994</v>
      </c>
      <c r="E10" s="11">
        <f>SUM(E6:E9)</f>
        <v>98.280327743599798</v>
      </c>
    </row>
    <row r="11" spans="1:5" x14ac:dyDescent="0.2">
      <c r="A11" s="10"/>
      <c r="B11" s="10"/>
      <c r="C11" s="10"/>
      <c r="D11" s="60"/>
      <c r="E11" s="10"/>
    </row>
    <row r="12" spans="1:5" x14ac:dyDescent="0.2">
      <c r="A12" s="11" t="s">
        <v>34</v>
      </c>
      <c r="B12" s="10"/>
      <c r="C12" s="10"/>
      <c r="D12" s="61">
        <f>D10</f>
        <v>3087.1783335999994</v>
      </c>
      <c r="E12" s="11">
        <f>E10</f>
        <v>98.280327743599798</v>
      </c>
    </row>
    <row r="13" spans="1:5" x14ac:dyDescent="0.2">
      <c r="A13" s="10"/>
      <c r="B13" s="10"/>
      <c r="C13" s="10"/>
      <c r="D13" s="60"/>
      <c r="E13" s="10"/>
    </row>
    <row r="14" spans="1:5" x14ac:dyDescent="0.2">
      <c r="A14" s="11" t="s">
        <v>35</v>
      </c>
      <c r="B14" s="10"/>
      <c r="C14" s="10"/>
      <c r="D14" s="61">
        <v>54.018286799999998</v>
      </c>
      <c r="E14" s="11">
        <f>D14/$D$16*100</f>
        <v>1.7196722564002158</v>
      </c>
    </row>
    <row r="15" spans="1:5" x14ac:dyDescent="0.2">
      <c r="A15" s="10"/>
      <c r="B15" s="10"/>
      <c r="C15" s="10"/>
      <c r="D15" s="60"/>
      <c r="E15" s="10"/>
    </row>
    <row r="16" spans="1:5" x14ac:dyDescent="0.2">
      <c r="A16" s="13" t="s">
        <v>36</v>
      </c>
      <c r="B16" s="7"/>
      <c r="C16" s="7"/>
      <c r="D16" s="66">
        <f>D12+D14</f>
        <v>3141.1966203999996</v>
      </c>
      <c r="E16" s="13">
        <f>E12+E14</f>
        <v>100.00000000000001</v>
      </c>
    </row>
    <row r="18" spans="1:2" x14ac:dyDescent="0.2">
      <c r="A18" s="16" t="s">
        <v>37</v>
      </c>
    </row>
    <row r="19" spans="1:2" x14ac:dyDescent="0.2">
      <c r="A19" s="16" t="s">
        <v>38</v>
      </c>
    </row>
    <row r="20" spans="1:2" x14ac:dyDescent="0.2">
      <c r="A20" s="16" t="s">
        <v>39</v>
      </c>
    </row>
    <row r="21" spans="1:2" x14ac:dyDescent="0.2">
      <c r="A21" s="2" t="s">
        <v>661</v>
      </c>
      <c r="B21" s="14">
        <v>12.0373</v>
      </c>
    </row>
    <row r="22" spans="1:2" x14ac:dyDescent="0.2">
      <c r="A22" s="2" t="s">
        <v>662</v>
      </c>
      <c r="B22" s="14">
        <v>12.0373</v>
      </c>
    </row>
    <row r="23" spans="1:2" x14ac:dyDescent="0.2">
      <c r="A23" s="2" t="s">
        <v>663</v>
      </c>
      <c r="B23" s="14">
        <v>12.7622</v>
      </c>
    </row>
    <row r="24" spans="1:2" x14ac:dyDescent="0.2">
      <c r="A24" s="2" t="s">
        <v>664</v>
      </c>
      <c r="B24" s="14">
        <v>12.7622</v>
      </c>
    </row>
    <row r="26" spans="1:2" x14ac:dyDescent="0.2">
      <c r="A26" s="16" t="s">
        <v>40</v>
      </c>
    </row>
    <row r="27" spans="1:2" x14ac:dyDescent="0.2">
      <c r="A27" s="2" t="s">
        <v>661</v>
      </c>
      <c r="B27" s="14">
        <v>12.148099999999999</v>
      </c>
    </row>
    <row r="28" spans="1:2" x14ac:dyDescent="0.2">
      <c r="A28" s="2" t="s">
        <v>662</v>
      </c>
      <c r="B28" s="14">
        <v>12.148099999999999</v>
      </c>
    </row>
    <row r="29" spans="1:2" x14ac:dyDescent="0.2">
      <c r="A29" s="2" t="s">
        <v>663</v>
      </c>
      <c r="B29" s="14">
        <v>12.943099999999999</v>
      </c>
    </row>
    <row r="30" spans="1:2" x14ac:dyDescent="0.2">
      <c r="A30" s="2" t="s">
        <v>664</v>
      </c>
      <c r="B30" s="14">
        <v>12.943099999999999</v>
      </c>
    </row>
    <row r="32" spans="1:2" x14ac:dyDescent="0.2">
      <c r="A32" s="16" t="s">
        <v>41</v>
      </c>
      <c r="B32" s="37" t="s">
        <v>42</v>
      </c>
    </row>
    <row r="33" spans="1:2" x14ac:dyDescent="0.2">
      <c r="A33" s="16"/>
      <c r="B33" s="37"/>
    </row>
    <row r="34" spans="1:2" x14ac:dyDescent="0.2">
      <c r="A34" s="16" t="s">
        <v>761</v>
      </c>
      <c r="B34" s="100">
        <v>0.51526921717821939</v>
      </c>
    </row>
  </sheetData>
  <mergeCells count="1">
    <mergeCell ref="A1:E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0688-7527-4E21-B42F-DEBFBC334211}">
  <dimension ref="A1:F82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6.5703125" style="2" bestFit="1" customWidth="1"/>
    <col min="3" max="3" width="29.85546875" style="2" bestFit="1" customWidth="1"/>
    <col min="4" max="4" width="9.85546875" style="2" bestFit="1" customWidth="1"/>
    <col min="5" max="5" width="24.140625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1690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122477</v>
      </c>
      <c r="E8" s="60">
        <v>2598.594509</v>
      </c>
      <c r="F8" s="10">
        <v>10.406204452679752</v>
      </c>
    </row>
    <row r="9" spans="1:6" x14ac:dyDescent="0.2">
      <c r="A9" s="10" t="s">
        <v>724</v>
      </c>
      <c r="B9" s="10" t="s">
        <v>725</v>
      </c>
      <c r="C9" s="10" t="s">
        <v>294</v>
      </c>
      <c r="D9" s="68">
        <v>195453</v>
      </c>
      <c r="E9" s="60">
        <v>2191.5167624999999</v>
      </c>
      <c r="F9" s="10">
        <v>8.7760408224774764</v>
      </c>
    </row>
    <row r="10" spans="1:6" x14ac:dyDescent="0.2">
      <c r="A10" s="10" t="s">
        <v>750</v>
      </c>
      <c r="B10" s="10" t="s">
        <v>751</v>
      </c>
      <c r="C10" s="10" t="s">
        <v>367</v>
      </c>
      <c r="D10" s="68">
        <v>92833</v>
      </c>
      <c r="E10" s="60">
        <v>1827.2783555000001</v>
      </c>
      <c r="F10" s="10">
        <v>7.3174295156218383</v>
      </c>
    </row>
    <row r="11" spans="1:6" x14ac:dyDescent="0.2">
      <c r="A11" s="10" t="s">
        <v>255</v>
      </c>
      <c r="B11" s="10" t="s">
        <v>256</v>
      </c>
      <c r="C11" s="10" t="s">
        <v>257</v>
      </c>
      <c r="D11" s="68">
        <v>217019</v>
      </c>
      <c r="E11" s="60">
        <v>1430.0467005</v>
      </c>
      <c r="F11" s="10">
        <v>5.7266950617893002</v>
      </c>
    </row>
    <row r="12" spans="1:6" x14ac:dyDescent="0.2">
      <c r="A12" s="10" t="s">
        <v>744</v>
      </c>
      <c r="B12" s="10" t="s">
        <v>745</v>
      </c>
      <c r="C12" s="10" t="s">
        <v>265</v>
      </c>
      <c r="D12" s="68">
        <v>488923</v>
      </c>
      <c r="E12" s="60">
        <v>1377.0516295</v>
      </c>
      <c r="F12" s="10">
        <v>5.5144735928758983</v>
      </c>
    </row>
    <row r="13" spans="1:6" x14ac:dyDescent="0.2">
      <c r="A13" s="10" t="s">
        <v>311</v>
      </c>
      <c r="B13" s="10" t="s">
        <v>312</v>
      </c>
      <c r="C13" s="10" t="s">
        <v>252</v>
      </c>
      <c r="D13" s="68">
        <v>367420</v>
      </c>
      <c r="E13" s="60">
        <v>1323.26313</v>
      </c>
      <c r="F13" s="10">
        <v>5.2990747990043365</v>
      </c>
    </row>
    <row r="14" spans="1:6" x14ac:dyDescent="0.2">
      <c r="A14" s="10" t="s">
        <v>1468</v>
      </c>
      <c r="B14" s="10" t="s">
        <v>1469</v>
      </c>
      <c r="C14" s="10" t="s">
        <v>257</v>
      </c>
      <c r="D14" s="68">
        <v>61214</v>
      </c>
      <c r="E14" s="60">
        <v>1158.811627</v>
      </c>
      <c r="F14" s="10">
        <v>4.6405203547301381</v>
      </c>
    </row>
    <row r="15" spans="1:6" x14ac:dyDescent="0.2">
      <c r="A15" s="10" t="s">
        <v>1672</v>
      </c>
      <c r="B15" s="10" t="s">
        <v>1673</v>
      </c>
      <c r="C15" s="10" t="s">
        <v>288</v>
      </c>
      <c r="D15" s="68">
        <v>70452</v>
      </c>
      <c r="E15" s="60">
        <v>1012.782726</v>
      </c>
      <c r="F15" s="10">
        <v>4.0557401612281856</v>
      </c>
    </row>
    <row r="16" spans="1:6" x14ac:dyDescent="0.2">
      <c r="A16" s="10" t="s">
        <v>258</v>
      </c>
      <c r="B16" s="10" t="s">
        <v>259</v>
      </c>
      <c r="C16" s="10" t="s">
        <v>252</v>
      </c>
      <c r="D16" s="68">
        <v>76221</v>
      </c>
      <c r="E16" s="60">
        <v>957.71686499999998</v>
      </c>
      <c r="F16" s="10">
        <v>3.8352261079797016</v>
      </c>
    </row>
    <row r="17" spans="1:6" x14ac:dyDescent="0.2">
      <c r="A17" s="10" t="s">
        <v>738</v>
      </c>
      <c r="B17" s="10" t="s">
        <v>739</v>
      </c>
      <c r="C17" s="10" t="s">
        <v>265</v>
      </c>
      <c r="D17" s="68">
        <v>40792</v>
      </c>
      <c r="E17" s="60">
        <v>742.27162799999996</v>
      </c>
      <c r="F17" s="10">
        <v>2.9724646510408865</v>
      </c>
    </row>
    <row r="18" spans="1:6" x14ac:dyDescent="0.2">
      <c r="A18" s="10" t="s">
        <v>313</v>
      </c>
      <c r="B18" s="10" t="s">
        <v>314</v>
      </c>
      <c r="C18" s="10" t="s">
        <v>252</v>
      </c>
      <c r="D18" s="68">
        <v>214045</v>
      </c>
      <c r="E18" s="60">
        <v>633.35915499999999</v>
      </c>
      <c r="F18" s="10">
        <v>2.5363190894460885</v>
      </c>
    </row>
    <row r="19" spans="1:6" x14ac:dyDescent="0.2">
      <c r="A19" s="10" t="s">
        <v>253</v>
      </c>
      <c r="B19" s="10" t="s">
        <v>254</v>
      </c>
      <c r="C19" s="10" t="s">
        <v>252</v>
      </c>
      <c r="D19" s="68">
        <v>101217</v>
      </c>
      <c r="E19" s="60">
        <v>627.44418299999995</v>
      </c>
      <c r="F19" s="10">
        <v>2.5126322819235236</v>
      </c>
    </row>
    <row r="20" spans="1:6" x14ac:dyDescent="0.2">
      <c r="A20" s="10" t="s">
        <v>740</v>
      </c>
      <c r="B20" s="10" t="s">
        <v>741</v>
      </c>
      <c r="C20" s="10" t="s">
        <v>262</v>
      </c>
      <c r="D20" s="68">
        <v>7590</v>
      </c>
      <c r="E20" s="60">
        <v>566.63144999999997</v>
      </c>
      <c r="F20" s="10">
        <v>2.2691045861893588</v>
      </c>
    </row>
    <row r="21" spans="1:6" x14ac:dyDescent="0.2">
      <c r="A21" s="10" t="s">
        <v>1691</v>
      </c>
      <c r="B21" s="10" t="s">
        <v>1692</v>
      </c>
      <c r="C21" s="10" t="s">
        <v>252</v>
      </c>
      <c r="D21" s="68">
        <v>29173</v>
      </c>
      <c r="E21" s="60">
        <v>466.56378899999999</v>
      </c>
      <c r="F21" s="10">
        <v>1.8683785260591945</v>
      </c>
    </row>
    <row r="22" spans="1:6" x14ac:dyDescent="0.2">
      <c r="A22" s="10" t="s">
        <v>260</v>
      </c>
      <c r="B22" s="10" t="s">
        <v>261</v>
      </c>
      <c r="C22" s="10" t="s">
        <v>262</v>
      </c>
      <c r="D22" s="68">
        <v>53243</v>
      </c>
      <c r="E22" s="60">
        <v>427.9938555</v>
      </c>
      <c r="F22" s="10">
        <v>1.7139232571293312</v>
      </c>
    </row>
    <row r="23" spans="1:6" x14ac:dyDescent="0.2">
      <c r="A23" s="10" t="s">
        <v>734</v>
      </c>
      <c r="B23" s="10" t="s">
        <v>735</v>
      </c>
      <c r="C23" s="10" t="s">
        <v>367</v>
      </c>
      <c r="D23" s="68">
        <v>13532</v>
      </c>
      <c r="E23" s="60">
        <v>357.94169799999997</v>
      </c>
      <c r="F23" s="10">
        <v>1.4333958140166883</v>
      </c>
    </row>
    <row r="24" spans="1:6" x14ac:dyDescent="0.2">
      <c r="A24" s="10" t="s">
        <v>284</v>
      </c>
      <c r="B24" s="10" t="s">
        <v>285</v>
      </c>
      <c r="C24" s="10" t="s">
        <v>265</v>
      </c>
      <c r="D24" s="68">
        <v>25744</v>
      </c>
      <c r="E24" s="60">
        <v>353.47799199999997</v>
      </c>
      <c r="F24" s="10">
        <v>1.415520675324685</v>
      </c>
    </row>
    <row r="25" spans="1:6" x14ac:dyDescent="0.2">
      <c r="A25" s="10" t="s">
        <v>1466</v>
      </c>
      <c r="B25" s="10" t="s">
        <v>1467</v>
      </c>
      <c r="C25" s="10" t="s">
        <v>257</v>
      </c>
      <c r="D25" s="68">
        <v>31807</v>
      </c>
      <c r="E25" s="60">
        <v>306.73080449999998</v>
      </c>
      <c r="F25" s="10">
        <v>1.2283191750413809</v>
      </c>
    </row>
    <row r="26" spans="1:6" x14ac:dyDescent="0.2">
      <c r="A26" s="10" t="s">
        <v>1693</v>
      </c>
      <c r="B26" s="10" t="s">
        <v>1694</v>
      </c>
      <c r="C26" s="10" t="s">
        <v>280</v>
      </c>
      <c r="D26" s="68">
        <v>63025</v>
      </c>
      <c r="E26" s="60">
        <v>271.32262500000002</v>
      </c>
      <c r="F26" s="10">
        <v>1.0865253115132165</v>
      </c>
    </row>
    <row r="27" spans="1:6" x14ac:dyDescent="0.2">
      <c r="A27" s="10" t="s">
        <v>352</v>
      </c>
      <c r="B27" s="10" t="s">
        <v>353</v>
      </c>
      <c r="C27" s="10" t="s">
        <v>277</v>
      </c>
      <c r="D27" s="68">
        <v>178923</v>
      </c>
      <c r="E27" s="60">
        <v>266.6847315</v>
      </c>
      <c r="F27" s="10">
        <v>1.0679526300796183</v>
      </c>
    </row>
    <row r="28" spans="1:6" x14ac:dyDescent="0.2">
      <c r="A28" s="10" t="s">
        <v>275</v>
      </c>
      <c r="B28" s="10" t="s">
        <v>276</v>
      </c>
      <c r="C28" s="10" t="s">
        <v>277</v>
      </c>
      <c r="D28" s="68">
        <v>131448</v>
      </c>
      <c r="E28" s="60">
        <v>261.12145199999998</v>
      </c>
      <c r="F28" s="10">
        <v>1.0456741931384579</v>
      </c>
    </row>
    <row r="29" spans="1:6" x14ac:dyDescent="0.2">
      <c r="A29" s="10" t="s">
        <v>350</v>
      </c>
      <c r="B29" s="10" t="s">
        <v>351</v>
      </c>
      <c r="C29" s="10" t="s">
        <v>257</v>
      </c>
      <c r="D29" s="68">
        <v>35843</v>
      </c>
      <c r="E29" s="60">
        <v>259.19865449999998</v>
      </c>
      <c r="F29" s="10">
        <v>1.0379742523293773</v>
      </c>
    </row>
    <row r="30" spans="1:6" x14ac:dyDescent="0.2">
      <c r="A30" s="10" t="s">
        <v>1430</v>
      </c>
      <c r="B30" s="10" t="s">
        <v>1431</v>
      </c>
      <c r="C30" s="10" t="s">
        <v>1432</v>
      </c>
      <c r="D30" s="68">
        <v>161219</v>
      </c>
      <c r="E30" s="60">
        <v>241.667281</v>
      </c>
      <c r="F30" s="10">
        <v>0.96776897161111075</v>
      </c>
    </row>
    <row r="31" spans="1:6" x14ac:dyDescent="0.2">
      <c r="A31" s="10" t="s">
        <v>1695</v>
      </c>
      <c r="B31" s="10" t="s">
        <v>1696</v>
      </c>
      <c r="C31" s="10" t="s">
        <v>274</v>
      </c>
      <c r="D31" s="68">
        <v>5959</v>
      </c>
      <c r="E31" s="60">
        <v>237.82071049999999</v>
      </c>
      <c r="F31" s="10">
        <v>0.95236518355336919</v>
      </c>
    </row>
    <row r="32" spans="1:6" x14ac:dyDescent="0.2">
      <c r="A32" s="10" t="s">
        <v>266</v>
      </c>
      <c r="B32" s="10" t="s">
        <v>267</v>
      </c>
      <c r="C32" s="10" t="s">
        <v>268</v>
      </c>
      <c r="D32" s="68">
        <v>75327</v>
      </c>
      <c r="E32" s="60">
        <v>235.39687499999999</v>
      </c>
      <c r="F32" s="10">
        <v>0.94265881047926858</v>
      </c>
    </row>
    <row r="33" spans="1:6" x14ac:dyDescent="0.2">
      <c r="A33" s="10" t="s">
        <v>1697</v>
      </c>
      <c r="B33" s="10" t="s">
        <v>1698</v>
      </c>
      <c r="C33" s="10" t="s">
        <v>262</v>
      </c>
      <c r="D33" s="68">
        <v>7413</v>
      </c>
      <c r="E33" s="60">
        <v>230.1180525</v>
      </c>
      <c r="F33" s="10">
        <v>0.92151949612523909</v>
      </c>
    </row>
    <row r="34" spans="1:6" x14ac:dyDescent="0.2">
      <c r="A34" s="10" t="s">
        <v>354</v>
      </c>
      <c r="B34" s="10" t="s">
        <v>355</v>
      </c>
      <c r="C34" s="10" t="s">
        <v>356</v>
      </c>
      <c r="D34" s="68">
        <v>43104</v>
      </c>
      <c r="E34" s="60">
        <v>224.59339199999999</v>
      </c>
      <c r="F34" s="10">
        <v>0.8993957109423143</v>
      </c>
    </row>
    <row r="35" spans="1:6" x14ac:dyDescent="0.2">
      <c r="A35" s="10" t="s">
        <v>1699</v>
      </c>
      <c r="B35" s="10" t="s">
        <v>1700</v>
      </c>
      <c r="C35" s="10" t="s">
        <v>367</v>
      </c>
      <c r="D35" s="68">
        <v>3452</v>
      </c>
      <c r="E35" s="60">
        <v>223.58431400000001</v>
      </c>
      <c r="F35" s="10">
        <v>0.89535480654559796</v>
      </c>
    </row>
    <row r="36" spans="1:6" x14ac:dyDescent="0.2">
      <c r="A36" s="10" t="s">
        <v>370</v>
      </c>
      <c r="B36" s="10" t="s">
        <v>371</v>
      </c>
      <c r="C36" s="10" t="s">
        <v>372</v>
      </c>
      <c r="D36" s="68">
        <v>23827</v>
      </c>
      <c r="E36" s="60">
        <v>221.82937000000001</v>
      </c>
      <c r="F36" s="10">
        <v>0.88832704365155901</v>
      </c>
    </row>
    <row r="37" spans="1:6" x14ac:dyDescent="0.2">
      <c r="A37" s="10" t="s">
        <v>1401</v>
      </c>
      <c r="B37" s="10" t="s">
        <v>1402</v>
      </c>
      <c r="C37" s="10" t="s">
        <v>291</v>
      </c>
      <c r="D37" s="68">
        <v>106134</v>
      </c>
      <c r="E37" s="60">
        <v>214.602948</v>
      </c>
      <c r="F37" s="10">
        <v>0.85938846761251331</v>
      </c>
    </row>
    <row r="38" spans="1:6" x14ac:dyDescent="0.2">
      <c r="A38" s="10" t="s">
        <v>1701</v>
      </c>
      <c r="B38" s="10" t="s">
        <v>1702</v>
      </c>
      <c r="C38" s="10" t="s">
        <v>257</v>
      </c>
      <c r="D38" s="68">
        <v>64585</v>
      </c>
      <c r="E38" s="60">
        <v>213.6794725</v>
      </c>
      <c r="F38" s="10">
        <v>0.85569036279979338</v>
      </c>
    </row>
    <row r="39" spans="1:6" x14ac:dyDescent="0.2">
      <c r="A39" s="10" t="s">
        <v>368</v>
      </c>
      <c r="B39" s="10" t="s">
        <v>369</v>
      </c>
      <c r="C39" s="10" t="s">
        <v>262</v>
      </c>
      <c r="D39" s="68">
        <v>7766</v>
      </c>
      <c r="E39" s="60">
        <v>211.246849</v>
      </c>
      <c r="F39" s="10">
        <v>0.84594879773078424</v>
      </c>
    </row>
    <row r="40" spans="1:6" x14ac:dyDescent="0.2">
      <c r="A40" s="10" t="s">
        <v>726</v>
      </c>
      <c r="B40" s="10" t="s">
        <v>727</v>
      </c>
      <c r="C40" s="10" t="s">
        <v>252</v>
      </c>
      <c r="D40" s="68">
        <v>105443</v>
      </c>
      <c r="E40" s="60">
        <v>191.69537399999999</v>
      </c>
      <c r="F40" s="10">
        <v>0.76765391736495447</v>
      </c>
    </row>
    <row r="41" spans="1:6" x14ac:dyDescent="0.2">
      <c r="A41" s="10" t="s">
        <v>289</v>
      </c>
      <c r="B41" s="10" t="s">
        <v>290</v>
      </c>
      <c r="C41" s="10" t="s">
        <v>291</v>
      </c>
      <c r="D41" s="68">
        <v>83343</v>
      </c>
      <c r="E41" s="60">
        <v>188.52186599999999</v>
      </c>
      <c r="F41" s="10">
        <v>0.75494544246983764</v>
      </c>
    </row>
    <row r="42" spans="1:6" x14ac:dyDescent="0.2">
      <c r="A42" s="10" t="s">
        <v>322</v>
      </c>
      <c r="B42" s="10" t="s">
        <v>323</v>
      </c>
      <c r="C42" s="10" t="s">
        <v>324</v>
      </c>
      <c r="D42" s="68">
        <v>77983</v>
      </c>
      <c r="E42" s="60">
        <v>187.74407249999999</v>
      </c>
      <c r="F42" s="10">
        <v>0.75183072866784473</v>
      </c>
    </row>
    <row r="43" spans="1:6" x14ac:dyDescent="0.2">
      <c r="A43" s="10" t="s">
        <v>272</v>
      </c>
      <c r="B43" s="10" t="s">
        <v>273</v>
      </c>
      <c r="C43" s="10" t="s">
        <v>274</v>
      </c>
      <c r="D43" s="68">
        <v>22530</v>
      </c>
      <c r="E43" s="60">
        <v>186.00767999999999</v>
      </c>
      <c r="F43" s="10">
        <v>0.74487725620320344</v>
      </c>
    </row>
    <row r="44" spans="1:6" x14ac:dyDescent="0.2">
      <c r="A44" s="10" t="s">
        <v>752</v>
      </c>
      <c r="B44" s="10" t="s">
        <v>753</v>
      </c>
      <c r="C44" s="10" t="s">
        <v>271</v>
      </c>
      <c r="D44" s="68">
        <v>51510</v>
      </c>
      <c r="E44" s="60">
        <v>185.59053</v>
      </c>
      <c r="F44" s="10">
        <v>0.74320675771934963</v>
      </c>
    </row>
    <row r="45" spans="1:6" x14ac:dyDescent="0.2">
      <c r="A45" s="10" t="s">
        <v>318</v>
      </c>
      <c r="B45" s="10" t="s">
        <v>319</v>
      </c>
      <c r="C45" s="10" t="s">
        <v>262</v>
      </c>
      <c r="D45" s="68">
        <v>105522</v>
      </c>
      <c r="E45" s="60">
        <v>182.23649399999999</v>
      </c>
      <c r="F45" s="10">
        <v>0.72977534922650267</v>
      </c>
    </row>
    <row r="46" spans="1:6" x14ac:dyDescent="0.2">
      <c r="A46" s="10" t="s">
        <v>1703</v>
      </c>
      <c r="B46" s="10" t="s">
        <v>1704</v>
      </c>
      <c r="C46" s="10" t="s">
        <v>356</v>
      </c>
      <c r="D46" s="68">
        <v>59354</v>
      </c>
      <c r="E46" s="60">
        <v>182.06839500000001</v>
      </c>
      <c r="F46" s="10">
        <v>0.7291021881941705</v>
      </c>
    </row>
    <row r="47" spans="1:6" x14ac:dyDescent="0.2">
      <c r="A47" s="10" t="s">
        <v>278</v>
      </c>
      <c r="B47" s="10" t="s">
        <v>279</v>
      </c>
      <c r="C47" s="10" t="s">
        <v>280</v>
      </c>
      <c r="D47" s="68">
        <v>6921</v>
      </c>
      <c r="E47" s="60">
        <v>181.087965</v>
      </c>
      <c r="F47" s="10">
        <v>0.72517600617685107</v>
      </c>
    </row>
    <row r="48" spans="1:6" x14ac:dyDescent="0.2">
      <c r="A48" s="10" t="s">
        <v>1705</v>
      </c>
      <c r="B48" s="10" t="s">
        <v>1706</v>
      </c>
      <c r="C48" s="10" t="s">
        <v>262</v>
      </c>
      <c r="D48" s="68">
        <v>778</v>
      </c>
      <c r="E48" s="60">
        <v>180.17196300000001</v>
      </c>
      <c r="F48" s="10">
        <v>0.72150782937664237</v>
      </c>
    </row>
    <row r="49" spans="1:6" x14ac:dyDescent="0.2">
      <c r="A49" s="10" t="s">
        <v>1707</v>
      </c>
      <c r="B49" s="10" t="s">
        <v>1708</v>
      </c>
      <c r="C49" s="10" t="s">
        <v>1427</v>
      </c>
      <c r="D49" s="68">
        <v>44939</v>
      </c>
      <c r="E49" s="60">
        <v>174.22850299999999</v>
      </c>
      <c r="F49" s="10">
        <v>0.69770694020285395</v>
      </c>
    </row>
    <row r="50" spans="1:6" x14ac:dyDescent="0.2">
      <c r="A50" s="10" t="s">
        <v>344</v>
      </c>
      <c r="B50" s="10" t="s">
        <v>345</v>
      </c>
      <c r="C50" s="10" t="s">
        <v>294</v>
      </c>
      <c r="D50" s="68">
        <v>122008</v>
      </c>
      <c r="E50" s="60">
        <v>167.21196399999999</v>
      </c>
      <c r="F50" s="10">
        <v>0.66960885135855053</v>
      </c>
    </row>
    <row r="51" spans="1:6" x14ac:dyDescent="0.2">
      <c r="A51" s="10" t="s">
        <v>1709</v>
      </c>
      <c r="B51" s="10" t="s">
        <v>1710</v>
      </c>
      <c r="C51" s="10" t="s">
        <v>367</v>
      </c>
      <c r="D51" s="68">
        <v>19006</v>
      </c>
      <c r="E51" s="60">
        <v>162.28273100000001</v>
      </c>
      <c r="F51" s="10">
        <v>0.64986948601499972</v>
      </c>
    </row>
    <row r="52" spans="1:6" x14ac:dyDescent="0.2">
      <c r="A52" s="10" t="s">
        <v>292</v>
      </c>
      <c r="B52" s="10" t="s">
        <v>293</v>
      </c>
      <c r="C52" s="10" t="s">
        <v>294</v>
      </c>
      <c r="D52" s="68">
        <v>44594</v>
      </c>
      <c r="E52" s="60">
        <v>161.764735</v>
      </c>
      <c r="F52" s="10">
        <v>0.64779514457273124</v>
      </c>
    </row>
    <row r="53" spans="1:6" x14ac:dyDescent="0.2">
      <c r="A53" s="10" t="s">
        <v>1711</v>
      </c>
      <c r="B53" s="10" t="s">
        <v>1712</v>
      </c>
      <c r="C53" s="10" t="s">
        <v>1553</v>
      </c>
      <c r="D53" s="68">
        <v>20941</v>
      </c>
      <c r="E53" s="60">
        <v>158.7851325</v>
      </c>
      <c r="F53" s="10">
        <v>0.63586317415744398</v>
      </c>
    </row>
    <row r="54" spans="1:6" x14ac:dyDescent="0.2">
      <c r="A54" s="10" t="s">
        <v>1713</v>
      </c>
      <c r="B54" s="10" t="s">
        <v>1714</v>
      </c>
      <c r="C54" s="10" t="s">
        <v>310</v>
      </c>
      <c r="D54" s="68">
        <v>31810</v>
      </c>
      <c r="E54" s="60">
        <v>151.55874499999999</v>
      </c>
      <c r="F54" s="10">
        <v>0.60692473627541066</v>
      </c>
    </row>
    <row r="55" spans="1:6" x14ac:dyDescent="0.2">
      <c r="A55" s="10" t="s">
        <v>1715</v>
      </c>
      <c r="B55" s="10" t="s">
        <v>1716</v>
      </c>
      <c r="C55" s="10" t="s">
        <v>280</v>
      </c>
      <c r="D55" s="68">
        <v>28967</v>
      </c>
      <c r="E55" s="60">
        <v>150.483565</v>
      </c>
      <c r="F55" s="10">
        <v>0.6026191230430723</v>
      </c>
    </row>
    <row r="56" spans="1:6" x14ac:dyDescent="0.2">
      <c r="A56" s="10" t="s">
        <v>1717</v>
      </c>
      <c r="B56" s="10" t="s">
        <v>1718</v>
      </c>
      <c r="C56" s="10" t="s">
        <v>1719</v>
      </c>
      <c r="D56" s="68">
        <v>48586</v>
      </c>
      <c r="E56" s="60">
        <v>125.83774</v>
      </c>
      <c r="F56" s="10">
        <v>0.50392365787268623</v>
      </c>
    </row>
    <row r="57" spans="1:6" x14ac:dyDescent="0.2">
      <c r="A57" s="10" t="s">
        <v>357</v>
      </c>
      <c r="B57" s="10" t="s">
        <v>358</v>
      </c>
      <c r="C57" s="10" t="s">
        <v>294</v>
      </c>
      <c r="D57" s="68">
        <v>42637</v>
      </c>
      <c r="E57" s="60">
        <v>107.97820249999999</v>
      </c>
      <c r="F57" s="10">
        <v>0.43240422765314784</v>
      </c>
    </row>
    <row r="58" spans="1:6" x14ac:dyDescent="0.2">
      <c r="A58" s="11" t="s">
        <v>34</v>
      </c>
      <c r="B58" s="10"/>
      <c r="C58" s="10"/>
      <c r="D58" s="68"/>
      <c r="E58" s="61">
        <f xml:space="preserve"> SUM(E8:E57)</f>
        <v>24697.599244999987</v>
      </c>
      <c r="F58" s="11">
        <f>SUM(F8:F57)</f>
        <v>98.902797779220251</v>
      </c>
    </row>
    <row r="59" spans="1:6" x14ac:dyDescent="0.2">
      <c r="A59" s="10"/>
      <c r="B59" s="10"/>
      <c r="C59" s="10"/>
      <c r="D59" s="60"/>
      <c r="E59" s="60"/>
      <c r="F59" s="10"/>
    </row>
    <row r="60" spans="1:6" x14ac:dyDescent="0.2">
      <c r="A60" s="11" t="s">
        <v>34</v>
      </c>
      <c r="B60" s="10"/>
      <c r="C60" s="10"/>
      <c r="D60" s="60"/>
      <c r="E60" s="61">
        <v>24697.599244999987</v>
      </c>
      <c r="F60" s="11">
        <v>98.902797779220251</v>
      </c>
    </row>
    <row r="61" spans="1:6" x14ac:dyDescent="0.2">
      <c r="A61" s="10"/>
      <c r="B61" s="10"/>
      <c r="C61" s="10"/>
      <c r="D61" s="60"/>
      <c r="E61" s="60"/>
      <c r="F61" s="10"/>
    </row>
    <row r="62" spans="1:6" x14ac:dyDescent="0.2">
      <c r="A62" s="11" t="s">
        <v>35</v>
      </c>
      <c r="B62" s="10"/>
      <c r="C62" s="10"/>
      <c r="D62" s="60"/>
      <c r="E62" s="61">
        <v>273.98881879999999</v>
      </c>
      <c r="F62" s="11">
        <v>1.1000000000000001</v>
      </c>
    </row>
    <row r="63" spans="1:6" x14ac:dyDescent="0.2">
      <c r="A63" s="10"/>
      <c r="B63" s="10"/>
      <c r="C63" s="10"/>
      <c r="D63" s="60"/>
      <c r="E63" s="60"/>
      <c r="F63" s="10"/>
    </row>
    <row r="64" spans="1:6" x14ac:dyDescent="0.2">
      <c r="A64" s="13" t="s">
        <v>36</v>
      </c>
      <c r="B64" s="7"/>
      <c r="C64" s="7"/>
      <c r="D64" s="62"/>
      <c r="E64" s="66">
        <v>24971.588063799987</v>
      </c>
      <c r="F64" s="13">
        <f xml:space="preserve"> ROUND(SUM(F60:F63),2)</f>
        <v>100</v>
      </c>
    </row>
    <row r="66" spans="1:2" x14ac:dyDescent="0.2">
      <c r="A66" s="16" t="s">
        <v>37</v>
      </c>
    </row>
    <row r="67" spans="1:2" x14ac:dyDescent="0.2">
      <c r="A67" s="16" t="s">
        <v>38</v>
      </c>
    </row>
    <row r="68" spans="1:2" x14ac:dyDescent="0.2">
      <c r="A68" s="16" t="s">
        <v>39</v>
      </c>
    </row>
    <row r="69" spans="1:2" x14ac:dyDescent="0.2">
      <c r="A69" s="2" t="s">
        <v>661</v>
      </c>
      <c r="B69" s="14">
        <v>84.764499999999998</v>
      </c>
    </row>
    <row r="70" spans="1:2" x14ac:dyDescent="0.2">
      <c r="A70" s="2" t="s">
        <v>662</v>
      </c>
      <c r="B70" s="14">
        <v>84.764499999999998</v>
      </c>
    </row>
    <row r="71" spans="1:2" x14ac:dyDescent="0.2">
      <c r="A71" s="2" t="s">
        <v>663</v>
      </c>
      <c r="B71" s="14">
        <v>86.509699999999995</v>
      </c>
    </row>
    <row r="72" spans="1:2" x14ac:dyDescent="0.2">
      <c r="A72" s="2" t="s">
        <v>664</v>
      </c>
      <c r="B72" s="14">
        <v>86.509699999999995</v>
      </c>
    </row>
    <row r="74" spans="1:2" x14ac:dyDescent="0.2">
      <c r="A74" s="16" t="s">
        <v>40</v>
      </c>
    </row>
    <row r="75" spans="1:2" x14ac:dyDescent="0.2">
      <c r="A75" s="2" t="s">
        <v>661</v>
      </c>
      <c r="B75" s="14">
        <v>85.909199999999998</v>
      </c>
    </row>
    <row r="76" spans="1:2" x14ac:dyDescent="0.2">
      <c r="A76" s="2" t="s">
        <v>662</v>
      </c>
      <c r="B76" s="14">
        <v>85.909199999999998</v>
      </c>
    </row>
    <row r="77" spans="1:2" x14ac:dyDescent="0.2">
      <c r="A77" s="2" t="s">
        <v>663</v>
      </c>
      <c r="B77" s="14">
        <v>87.863200000000006</v>
      </c>
    </row>
    <row r="78" spans="1:2" x14ac:dyDescent="0.2">
      <c r="A78" s="2" t="s">
        <v>664</v>
      </c>
      <c r="B78" s="14">
        <v>87.863200000000006</v>
      </c>
    </row>
    <row r="80" spans="1:2" x14ac:dyDescent="0.2">
      <c r="A80" s="16" t="s">
        <v>41</v>
      </c>
      <c r="B80" s="37" t="s">
        <v>42</v>
      </c>
    </row>
    <row r="82" spans="1:2" x14ac:dyDescent="0.2">
      <c r="A82" s="16" t="s">
        <v>761</v>
      </c>
      <c r="B82" s="100">
        <v>0.13500836985149264</v>
      </c>
    </row>
  </sheetData>
  <mergeCells count="1">
    <mergeCell ref="A1:F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D9F4A-F0B2-4F43-B21A-7EFB0268455A}">
  <dimension ref="A1:F38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0.42578125" style="2" bestFit="1" customWidth="1"/>
    <col min="3" max="3" width="19.140625" style="2" bestFit="1" customWidth="1"/>
    <col min="4" max="4" width="16.28515625" style="2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1720</v>
      </c>
      <c r="B1" s="120"/>
      <c r="C1" s="120"/>
      <c r="D1" s="120"/>
      <c r="E1" s="120"/>
    </row>
    <row r="3" spans="1:6" s="1" customFormat="1" ht="22.5" x14ac:dyDescent="0.2">
      <c r="A3" s="5" t="s">
        <v>0</v>
      </c>
      <c r="B3" s="5" t="s">
        <v>1</v>
      </c>
      <c r="C3" s="5" t="s">
        <v>3</v>
      </c>
      <c r="D3" s="10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1" t="s">
        <v>1681</v>
      </c>
      <c r="B5" s="10"/>
      <c r="C5" s="10"/>
      <c r="D5" s="10"/>
      <c r="E5" s="10"/>
      <c r="F5" s="3"/>
    </row>
    <row r="6" spans="1:6" x14ac:dyDescent="0.2">
      <c r="A6" s="10" t="s">
        <v>1721</v>
      </c>
      <c r="B6" s="10" t="s">
        <v>1722</v>
      </c>
      <c r="C6" s="68">
        <v>6448865.9900000002</v>
      </c>
      <c r="D6" s="60">
        <v>2214.3793578999998</v>
      </c>
      <c r="E6" s="10">
        <v>79.158397748303059</v>
      </c>
      <c r="F6" s="3"/>
    </row>
    <row r="7" spans="1:6" x14ac:dyDescent="0.2">
      <c r="A7" s="10" t="s">
        <v>1682</v>
      </c>
      <c r="B7" s="10" t="s">
        <v>1683</v>
      </c>
      <c r="C7" s="68">
        <v>90311.49</v>
      </c>
      <c r="D7" s="60">
        <v>424.55261270000005</v>
      </c>
      <c r="E7" s="10">
        <v>15.176669914887066</v>
      </c>
      <c r="F7" s="3"/>
    </row>
    <row r="8" spans="1:6" x14ac:dyDescent="0.2">
      <c r="A8" s="10" t="s">
        <v>1723</v>
      </c>
      <c r="B8" s="10" t="s">
        <v>1724</v>
      </c>
      <c r="C8" s="68">
        <v>55316.44</v>
      </c>
      <c r="D8" s="60">
        <v>140.2503505</v>
      </c>
      <c r="E8" s="10">
        <v>5.0135912754111187</v>
      </c>
      <c r="F8" s="3"/>
    </row>
    <row r="9" spans="1:6" x14ac:dyDescent="0.2">
      <c r="A9" s="11" t="s">
        <v>34</v>
      </c>
      <c r="B9" s="10"/>
      <c r="C9" s="10"/>
      <c r="D9" s="61">
        <f>SUM(D6:D8)</f>
        <v>2779.1823210999996</v>
      </c>
      <c r="E9" s="11">
        <f>SUM(E6:E8)</f>
        <v>99.348658938601247</v>
      </c>
      <c r="F9" s="3"/>
    </row>
    <row r="10" spans="1:6" x14ac:dyDescent="0.2">
      <c r="A10" s="10"/>
      <c r="B10" s="10"/>
      <c r="C10" s="10"/>
      <c r="D10" s="60"/>
      <c r="E10" s="10"/>
      <c r="F10" s="3"/>
    </row>
    <row r="11" spans="1:6" x14ac:dyDescent="0.2">
      <c r="A11" s="11" t="s">
        <v>34</v>
      </c>
      <c r="B11" s="10"/>
      <c r="C11" s="10"/>
      <c r="D11" s="61">
        <v>2779.1823210999996</v>
      </c>
      <c r="E11" s="11">
        <v>99.348855334751093</v>
      </c>
      <c r="F11" s="3"/>
    </row>
    <row r="12" spans="1:6" x14ac:dyDescent="0.2">
      <c r="A12" s="10"/>
      <c r="B12" s="10"/>
      <c r="C12" s="10"/>
      <c r="D12" s="60"/>
      <c r="E12" s="10"/>
      <c r="F12" s="3"/>
    </row>
    <row r="13" spans="1:6" x14ac:dyDescent="0.2">
      <c r="A13" s="11" t="s">
        <v>35</v>
      </c>
      <c r="B13" s="10"/>
      <c r="C13" s="10"/>
      <c r="D13" s="61">
        <v>18.215104100000001</v>
      </c>
      <c r="E13" s="11">
        <v>0.65</v>
      </c>
      <c r="F13" s="3"/>
    </row>
    <row r="14" spans="1:6" x14ac:dyDescent="0.2">
      <c r="A14" s="10"/>
      <c r="B14" s="10"/>
      <c r="C14" s="10"/>
      <c r="D14" s="60"/>
      <c r="E14" s="10"/>
      <c r="F14" s="3"/>
    </row>
    <row r="15" spans="1:6" x14ac:dyDescent="0.2">
      <c r="A15" s="13" t="s">
        <v>36</v>
      </c>
      <c r="B15" s="7"/>
      <c r="C15" s="7"/>
      <c r="D15" s="66">
        <v>2797.3974251999998</v>
      </c>
      <c r="E15" s="13">
        <f xml:space="preserve"> ROUND(SUM(E11:E14),2)</f>
        <v>100</v>
      </c>
      <c r="F15" s="3"/>
    </row>
    <row r="17" spans="1:4" x14ac:dyDescent="0.2">
      <c r="A17" s="16" t="s">
        <v>37</v>
      </c>
    </row>
    <row r="18" spans="1:4" x14ac:dyDescent="0.2">
      <c r="A18" s="16" t="s">
        <v>38</v>
      </c>
    </row>
    <row r="19" spans="1:4" x14ac:dyDescent="0.2">
      <c r="A19" s="16" t="s">
        <v>39</v>
      </c>
    </row>
    <row r="20" spans="1:4" x14ac:dyDescent="0.2">
      <c r="A20" s="2" t="s">
        <v>684</v>
      </c>
      <c r="B20" s="14">
        <v>35.674599999999998</v>
      </c>
    </row>
    <row r="21" spans="1:4" x14ac:dyDescent="0.2">
      <c r="A21" s="2" t="s">
        <v>669</v>
      </c>
      <c r="B21" s="14">
        <v>14.282999999999999</v>
      </c>
    </row>
    <row r="22" spans="1:4" x14ac:dyDescent="0.2">
      <c r="A22" s="2" t="s">
        <v>686</v>
      </c>
      <c r="B22" s="14">
        <v>36.491799999999998</v>
      </c>
    </row>
    <row r="23" spans="1:4" x14ac:dyDescent="0.2">
      <c r="A23" s="2" t="s">
        <v>670</v>
      </c>
      <c r="B23" s="14">
        <v>14.609400000000001</v>
      </c>
    </row>
    <row r="25" spans="1:4" x14ac:dyDescent="0.2">
      <c r="A25" s="16" t="s">
        <v>40</v>
      </c>
    </row>
    <row r="26" spans="1:4" x14ac:dyDescent="0.2">
      <c r="A26" s="2" t="s">
        <v>684</v>
      </c>
      <c r="B26" s="14">
        <v>36.690300000000001</v>
      </c>
    </row>
    <row r="27" spans="1:4" x14ac:dyDescent="0.2">
      <c r="A27" s="2" t="s">
        <v>669</v>
      </c>
      <c r="B27" s="14">
        <v>14.134399999999999</v>
      </c>
    </row>
    <row r="28" spans="1:4" x14ac:dyDescent="0.2">
      <c r="A28" s="2" t="s">
        <v>686</v>
      </c>
      <c r="B28" s="14">
        <v>37.6008</v>
      </c>
    </row>
    <row r="29" spans="1:4" x14ac:dyDescent="0.2">
      <c r="A29" s="2" t="s">
        <v>670</v>
      </c>
      <c r="B29" s="14">
        <v>14.4963</v>
      </c>
    </row>
    <row r="31" spans="1:4" x14ac:dyDescent="0.2">
      <c r="A31" s="16" t="s">
        <v>41</v>
      </c>
      <c r="B31" s="37"/>
    </row>
    <row r="32" spans="1:4" x14ac:dyDescent="0.2">
      <c r="A32" s="17" t="s">
        <v>665</v>
      </c>
      <c r="B32" s="18"/>
      <c r="C32" s="114" t="s">
        <v>666</v>
      </c>
      <c r="D32" s="114"/>
    </row>
    <row r="33" spans="1:4" x14ac:dyDescent="0.2">
      <c r="A33" s="115"/>
      <c r="B33" s="115"/>
      <c r="C33" s="19" t="s">
        <v>667</v>
      </c>
      <c r="D33" s="19" t="s">
        <v>668</v>
      </c>
    </row>
    <row r="34" spans="1:4" x14ac:dyDescent="0.2">
      <c r="A34" s="20" t="s">
        <v>662</v>
      </c>
      <c r="B34" s="21"/>
      <c r="C34" s="22">
        <v>0.396177485</v>
      </c>
      <c r="D34" s="22">
        <v>0.36686232560000004</v>
      </c>
    </row>
    <row r="35" spans="1:4" x14ac:dyDescent="0.2">
      <c r="A35" s="20" t="s">
        <v>664</v>
      </c>
      <c r="B35" s="21"/>
      <c r="C35" s="22">
        <v>0.396177485</v>
      </c>
      <c r="D35" s="22">
        <v>0.36686232560000004</v>
      </c>
    </row>
    <row r="36" spans="1:4" x14ac:dyDescent="0.2">
      <c r="A36" s="16"/>
      <c r="B36" s="37"/>
    </row>
    <row r="37" spans="1:4" x14ac:dyDescent="0.2">
      <c r="A37" s="16"/>
      <c r="B37" s="37"/>
    </row>
    <row r="38" spans="1:4" x14ac:dyDescent="0.2">
      <c r="A38" s="16" t="s">
        <v>761</v>
      </c>
      <c r="B38" s="100">
        <v>5.4290548262934946E-2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A027-44F6-4E6B-AB87-40B1EBDDC171}">
  <dimension ref="A1:E38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9.140625" style="2" bestFit="1" customWidth="1"/>
    <col min="4" max="4" width="23" style="2" bestFit="1" customWidth="1"/>
    <col min="5" max="5" width="24" style="2" bestFit="1" customWidth="1"/>
    <col min="6" max="16384" width="9.140625" style="3"/>
  </cols>
  <sheetData>
    <row r="1" spans="1:5" x14ac:dyDescent="0.2">
      <c r="A1" s="120" t="s">
        <v>1725</v>
      </c>
      <c r="B1" s="120"/>
      <c r="C1" s="120"/>
      <c r="D1" s="120"/>
      <c r="E1" s="120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1681</v>
      </c>
      <c r="B5" s="10"/>
      <c r="C5" s="10"/>
      <c r="D5" s="10"/>
      <c r="E5" s="10"/>
    </row>
    <row r="6" spans="1:5" x14ac:dyDescent="0.2">
      <c r="A6" s="10" t="s">
        <v>1726</v>
      </c>
      <c r="B6" s="10" t="s">
        <v>1727</v>
      </c>
      <c r="C6" s="68">
        <v>456161.24</v>
      </c>
      <c r="D6" s="10">
        <v>312.00881149999998</v>
      </c>
      <c r="E6" s="10">
        <v>49.707595647497321</v>
      </c>
    </row>
    <row r="7" spans="1:5" x14ac:dyDescent="0.2">
      <c r="A7" s="10" t="s">
        <v>1728</v>
      </c>
      <c r="B7" s="10" t="s">
        <v>1729</v>
      </c>
      <c r="C7" s="68">
        <v>277347.63</v>
      </c>
      <c r="D7" s="10">
        <v>186.89680280000002</v>
      </c>
      <c r="E7" s="10">
        <v>29.775411331267634</v>
      </c>
    </row>
    <row r="8" spans="1:5" x14ac:dyDescent="0.2">
      <c r="A8" s="10" t="s">
        <v>1682</v>
      </c>
      <c r="B8" s="10" t="s">
        <v>1683</v>
      </c>
      <c r="C8" s="68">
        <v>13473.91</v>
      </c>
      <c r="D8" s="10">
        <v>63.340590199999994</v>
      </c>
      <c r="E8" s="10">
        <v>10.091088231126548</v>
      </c>
    </row>
    <row r="9" spans="1:5" x14ac:dyDescent="0.2">
      <c r="A9" s="10" t="s">
        <v>1723</v>
      </c>
      <c r="B9" s="10" t="s">
        <v>1724</v>
      </c>
      <c r="C9" s="68">
        <v>24753.74</v>
      </c>
      <c r="D9" s="10">
        <v>62.761107800000005</v>
      </c>
      <c r="E9" s="10">
        <v>9.9987681563005815</v>
      </c>
    </row>
    <row r="10" spans="1:5" x14ac:dyDescent="0.2">
      <c r="A10" s="11" t="s">
        <v>34</v>
      </c>
      <c r="B10" s="10"/>
      <c r="C10" s="10"/>
      <c r="D10" s="11">
        <f>SUM(D6:D9)</f>
        <v>625.00731229999997</v>
      </c>
      <c r="E10" s="11">
        <f>SUM(E6:E9)</f>
        <v>99.572863366192095</v>
      </c>
    </row>
    <row r="11" spans="1:5" x14ac:dyDescent="0.2">
      <c r="A11" s="10"/>
      <c r="B11" s="10"/>
      <c r="C11" s="10"/>
      <c r="D11" s="10"/>
      <c r="E11" s="10"/>
    </row>
    <row r="12" spans="1:5" x14ac:dyDescent="0.2">
      <c r="A12" s="11" t="s">
        <v>34</v>
      </c>
      <c r="B12" s="10"/>
      <c r="C12" s="10"/>
      <c r="D12" s="11">
        <v>625.00731229999997</v>
      </c>
      <c r="E12" s="11">
        <v>99.572863366192081</v>
      </c>
    </row>
    <row r="13" spans="1:5" x14ac:dyDescent="0.2">
      <c r="A13" s="10"/>
      <c r="B13" s="10"/>
      <c r="C13" s="10"/>
      <c r="D13" s="10"/>
      <c r="E13" s="10"/>
    </row>
    <row r="14" spans="1:5" x14ac:dyDescent="0.2">
      <c r="A14" s="11" t="s">
        <v>35</v>
      </c>
      <c r="B14" s="10"/>
      <c r="C14" s="10"/>
      <c r="D14" s="11">
        <v>2.6810871000000001</v>
      </c>
      <c r="E14" s="11">
        <v>0.43</v>
      </c>
    </row>
    <row r="15" spans="1:5" x14ac:dyDescent="0.2">
      <c r="A15" s="10"/>
      <c r="B15" s="10"/>
      <c r="C15" s="10"/>
      <c r="D15" s="10"/>
      <c r="E15" s="10"/>
    </row>
    <row r="16" spans="1:5" x14ac:dyDescent="0.2">
      <c r="A16" s="13" t="s">
        <v>36</v>
      </c>
      <c r="B16" s="7"/>
      <c r="C16" s="7"/>
      <c r="D16" s="13">
        <v>627.68839939999998</v>
      </c>
      <c r="E16" s="13">
        <f xml:space="preserve"> ROUND(SUM(E12:E15),2)</f>
        <v>100</v>
      </c>
    </row>
    <row r="18" spans="1:2" x14ac:dyDescent="0.2">
      <c r="A18" s="16" t="s">
        <v>37</v>
      </c>
    </row>
    <row r="19" spans="1:2" x14ac:dyDescent="0.2">
      <c r="A19" s="16" t="s">
        <v>38</v>
      </c>
    </row>
    <row r="20" spans="1:2" x14ac:dyDescent="0.2">
      <c r="A20" s="16" t="s">
        <v>39</v>
      </c>
    </row>
    <row r="21" spans="1:2" x14ac:dyDescent="0.2">
      <c r="A21" s="2" t="s">
        <v>684</v>
      </c>
      <c r="B21" s="14">
        <v>33.881999999999998</v>
      </c>
    </row>
    <row r="22" spans="1:2" x14ac:dyDescent="0.2">
      <c r="A22" s="2" t="s">
        <v>669</v>
      </c>
      <c r="B22" s="14">
        <v>13.4381</v>
      </c>
    </row>
    <row r="23" spans="1:2" x14ac:dyDescent="0.2">
      <c r="A23" s="2" t="s">
        <v>686</v>
      </c>
      <c r="B23" s="14">
        <v>35.149900000000002</v>
      </c>
    </row>
    <row r="24" spans="1:2" x14ac:dyDescent="0.2">
      <c r="A24" s="2" t="s">
        <v>670</v>
      </c>
      <c r="B24" s="14">
        <v>13.9208</v>
      </c>
    </row>
    <row r="26" spans="1:2" x14ac:dyDescent="0.2">
      <c r="A26" s="16" t="s">
        <v>40</v>
      </c>
    </row>
    <row r="27" spans="1:2" x14ac:dyDescent="0.2">
      <c r="A27" s="2" t="s">
        <v>684</v>
      </c>
      <c r="B27" s="14">
        <v>35.042900000000003</v>
      </c>
    </row>
    <row r="28" spans="1:2" x14ac:dyDescent="0.2">
      <c r="A28" s="2" t="s">
        <v>669</v>
      </c>
      <c r="B28" s="14">
        <v>13.340299999999999</v>
      </c>
    </row>
    <row r="29" spans="1:2" x14ac:dyDescent="0.2">
      <c r="A29" s="2" t="s">
        <v>686</v>
      </c>
      <c r="B29" s="14">
        <v>36.505000000000003</v>
      </c>
    </row>
    <row r="30" spans="1:2" x14ac:dyDescent="0.2">
      <c r="A30" s="2" t="s">
        <v>670</v>
      </c>
      <c r="B30" s="14">
        <v>13.883800000000001</v>
      </c>
    </row>
    <row r="32" spans="1:2" x14ac:dyDescent="0.2">
      <c r="A32" s="16" t="s">
        <v>41</v>
      </c>
      <c r="B32" s="37"/>
    </row>
    <row r="33" spans="1:4" x14ac:dyDescent="0.2">
      <c r="A33" s="17" t="s">
        <v>665</v>
      </c>
      <c r="B33" s="18"/>
      <c r="C33" s="114" t="s">
        <v>666</v>
      </c>
      <c r="D33" s="114"/>
    </row>
    <row r="34" spans="1:4" x14ac:dyDescent="0.2">
      <c r="A34" s="115"/>
      <c r="B34" s="115"/>
      <c r="C34" s="19" t="s">
        <v>667</v>
      </c>
      <c r="D34" s="19" t="s">
        <v>668</v>
      </c>
    </row>
    <row r="35" spans="1:4" x14ac:dyDescent="0.2">
      <c r="A35" s="20" t="s">
        <v>662</v>
      </c>
      <c r="B35" s="21"/>
      <c r="C35" s="22">
        <v>0.396177485</v>
      </c>
      <c r="D35" s="22">
        <v>0.36686232560000004</v>
      </c>
    </row>
    <row r="36" spans="1:4" x14ac:dyDescent="0.2">
      <c r="A36" s="20" t="s">
        <v>664</v>
      </c>
      <c r="B36" s="21"/>
      <c r="C36" s="22">
        <v>0.396177485</v>
      </c>
      <c r="D36" s="22">
        <v>0.36686232560000004</v>
      </c>
    </row>
    <row r="37" spans="1:4" x14ac:dyDescent="0.2">
      <c r="A37" s="16"/>
      <c r="B37" s="37"/>
    </row>
    <row r="38" spans="1:4" x14ac:dyDescent="0.2">
      <c r="A38" s="16" t="s">
        <v>761</v>
      </c>
      <c r="B38" s="100">
        <v>4.121119233145238E-2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26-7085-447D-9844-A656CD2A5527}">
  <dimension ref="A1:E3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9.140625" style="2" bestFit="1" customWidth="1"/>
    <col min="4" max="4" width="16.7109375" style="2" customWidth="1"/>
    <col min="5" max="5" width="24" style="2" bestFit="1" customWidth="1"/>
    <col min="6" max="16384" width="9.140625" style="3"/>
  </cols>
  <sheetData>
    <row r="1" spans="1:5" x14ac:dyDescent="0.2">
      <c r="A1" s="120" t="s">
        <v>1730</v>
      </c>
      <c r="B1" s="120"/>
      <c r="C1" s="120"/>
      <c r="D1" s="120"/>
      <c r="E1" s="120"/>
    </row>
    <row r="3" spans="1:5" s="1" customFormat="1" ht="22.5" x14ac:dyDescent="0.2">
      <c r="A3" s="5" t="s">
        <v>0</v>
      </c>
      <c r="B3" s="5" t="s">
        <v>1</v>
      </c>
      <c r="C3" s="5" t="s">
        <v>3</v>
      </c>
      <c r="D3" s="10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1681</v>
      </c>
      <c r="B5" s="10"/>
      <c r="C5" s="10"/>
      <c r="D5" s="10"/>
      <c r="E5" s="10"/>
    </row>
    <row r="6" spans="1:5" x14ac:dyDescent="0.2">
      <c r="A6" s="10" t="s">
        <v>1726</v>
      </c>
      <c r="B6" s="10" t="s">
        <v>1727</v>
      </c>
      <c r="C6" s="68">
        <v>683043.66</v>
      </c>
      <c r="D6" s="60">
        <v>467.19366350000001</v>
      </c>
      <c r="E6" s="10">
        <v>34.785172061517883</v>
      </c>
    </row>
    <row r="7" spans="1:5" x14ac:dyDescent="0.2">
      <c r="A7" s="10" t="s">
        <v>1728</v>
      </c>
      <c r="B7" s="10" t="s">
        <v>1729</v>
      </c>
      <c r="C7" s="68">
        <v>592962.43000000005</v>
      </c>
      <c r="D7" s="60">
        <v>399.58077530000003</v>
      </c>
      <c r="E7" s="10">
        <v>29.751015707611831</v>
      </c>
    </row>
    <row r="8" spans="1:5" x14ac:dyDescent="0.2">
      <c r="A8" s="10" t="s">
        <v>1682</v>
      </c>
      <c r="B8" s="10" t="s">
        <v>1683</v>
      </c>
      <c r="C8" s="68">
        <v>57702.55</v>
      </c>
      <c r="D8" s="60">
        <v>271.25860059999997</v>
      </c>
      <c r="E8" s="10">
        <v>20.196714622259762</v>
      </c>
    </row>
    <row r="9" spans="1:5" x14ac:dyDescent="0.2">
      <c r="A9" s="10" t="s">
        <v>1731</v>
      </c>
      <c r="B9" s="10" t="s">
        <v>1732</v>
      </c>
      <c r="C9" s="68">
        <v>13843.26</v>
      </c>
      <c r="D9" s="60">
        <v>136.5994954</v>
      </c>
      <c r="E9" s="10">
        <v>10.170593743520497</v>
      </c>
    </row>
    <row r="10" spans="1:5" x14ac:dyDescent="0.2">
      <c r="A10" s="10" t="s">
        <v>1723</v>
      </c>
      <c r="B10" s="10" t="s">
        <v>1724</v>
      </c>
      <c r="C10" s="68">
        <v>26459.23</v>
      </c>
      <c r="D10" s="60">
        <v>67.0852395</v>
      </c>
      <c r="E10" s="10">
        <v>4.9948699674426038</v>
      </c>
    </row>
    <row r="11" spans="1:5" x14ac:dyDescent="0.2">
      <c r="A11" s="11" t="s">
        <v>34</v>
      </c>
      <c r="B11" s="10"/>
      <c r="C11" s="68"/>
      <c r="D11" s="61">
        <f>SUM(D6:D10)</f>
        <v>1341.7177743</v>
      </c>
      <c r="E11" s="11">
        <f>SUM(E6:E10)</f>
        <v>99.898366102352583</v>
      </c>
    </row>
    <row r="12" spans="1:5" x14ac:dyDescent="0.2">
      <c r="A12" s="10"/>
      <c r="B12" s="10"/>
      <c r="C12" s="10"/>
      <c r="D12" s="60"/>
      <c r="E12" s="10"/>
    </row>
    <row r="13" spans="1:5" x14ac:dyDescent="0.2">
      <c r="A13" s="11" t="s">
        <v>34</v>
      </c>
      <c r="B13" s="10"/>
      <c r="C13" s="10"/>
      <c r="D13" s="61">
        <v>1341.7177743000002</v>
      </c>
      <c r="E13" s="11">
        <v>99.898372796544123</v>
      </c>
    </row>
    <row r="14" spans="1:5" x14ac:dyDescent="0.2">
      <c r="A14" s="10"/>
      <c r="B14" s="10"/>
      <c r="C14" s="10"/>
      <c r="D14" s="60"/>
      <c r="E14" s="10"/>
    </row>
    <row r="15" spans="1:5" x14ac:dyDescent="0.2">
      <c r="A15" s="11" t="s">
        <v>35</v>
      </c>
      <c r="B15" s="10"/>
      <c r="C15" s="10"/>
      <c r="D15" s="61">
        <v>1.3649374000000001</v>
      </c>
      <c r="E15" s="11">
        <v>0.1</v>
      </c>
    </row>
    <row r="16" spans="1:5" x14ac:dyDescent="0.2">
      <c r="A16" s="10"/>
      <c r="B16" s="10"/>
      <c r="C16" s="10"/>
      <c r="D16" s="60"/>
      <c r="E16" s="10"/>
    </row>
    <row r="17" spans="1:5" x14ac:dyDescent="0.2">
      <c r="A17" s="13" t="s">
        <v>36</v>
      </c>
      <c r="B17" s="7"/>
      <c r="C17" s="7"/>
      <c r="D17" s="66">
        <v>1343.0827117000001</v>
      </c>
      <c r="E17" s="13">
        <f xml:space="preserve"> ROUND(SUM(E13:E16),2)</f>
        <v>100</v>
      </c>
    </row>
    <row r="19" spans="1:5" x14ac:dyDescent="0.2">
      <c r="A19" s="16" t="s">
        <v>37</v>
      </c>
    </row>
    <row r="20" spans="1:5" x14ac:dyDescent="0.2">
      <c r="A20" s="16" t="s">
        <v>38</v>
      </c>
    </row>
    <row r="21" spans="1:5" x14ac:dyDescent="0.2">
      <c r="A21" s="16" t="s">
        <v>39</v>
      </c>
    </row>
    <row r="22" spans="1:5" x14ac:dyDescent="0.2">
      <c r="A22" s="2" t="s">
        <v>684</v>
      </c>
      <c r="B22" s="14">
        <v>45.589599999999997</v>
      </c>
    </row>
    <row r="23" spans="1:5" x14ac:dyDescent="0.2">
      <c r="A23" s="2" t="s">
        <v>669</v>
      </c>
      <c r="B23" s="14">
        <v>15.4468</v>
      </c>
    </row>
    <row r="24" spans="1:5" x14ac:dyDescent="0.2">
      <c r="A24" s="2" t="s">
        <v>686</v>
      </c>
      <c r="B24" s="14">
        <v>47.309699999999999</v>
      </c>
    </row>
    <row r="25" spans="1:5" x14ac:dyDescent="0.2">
      <c r="A25" s="2" t="s">
        <v>670</v>
      </c>
      <c r="B25" s="14">
        <v>15.906599999999999</v>
      </c>
    </row>
    <row r="27" spans="1:5" x14ac:dyDescent="0.2">
      <c r="A27" s="16" t="s">
        <v>40</v>
      </c>
    </row>
    <row r="28" spans="1:5" x14ac:dyDescent="0.2">
      <c r="A28" s="2" t="s">
        <v>684</v>
      </c>
      <c r="B28" s="14">
        <v>46.840400000000002</v>
      </c>
    </row>
    <row r="29" spans="1:5" x14ac:dyDescent="0.2">
      <c r="A29" s="2" t="s">
        <v>669</v>
      </c>
      <c r="B29" s="14">
        <v>14.5709</v>
      </c>
    </row>
    <row r="30" spans="1:5" x14ac:dyDescent="0.2">
      <c r="A30" s="2" t="s">
        <v>686</v>
      </c>
      <c r="B30" s="14">
        <v>48.777200000000001</v>
      </c>
    </row>
    <row r="31" spans="1:5" x14ac:dyDescent="0.2">
      <c r="A31" s="2" t="s">
        <v>670</v>
      </c>
      <c r="B31" s="14">
        <v>15.0863</v>
      </c>
    </row>
    <row r="33" spans="1:4" x14ac:dyDescent="0.2">
      <c r="A33" s="16" t="s">
        <v>41</v>
      </c>
      <c r="B33" s="37"/>
    </row>
    <row r="34" spans="1:4" x14ac:dyDescent="0.2">
      <c r="A34" s="17" t="s">
        <v>665</v>
      </c>
      <c r="B34" s="18"/>
      <c r="C34" s="114" t="s">
        <v>666</v>
      </c>
      <c r="D34" s="114"/>
    </row>
    <row r="35" spans="1:4" x14ac:dyDescent="0.2">
      <c r="A35" s="115"/>
      <c r="B35" s="115"/>
      <c r="C35" s="19" t="s">
        <v>667</v>
      </c>
      <c r="D35" s="19" t="s">
        <v>668</v>
      </c>
    </row>
    <row r="36" spans="1:4" x14ac:dyDescent="0.2">
      <c r="A36" s="20" t="s">
        <v>662</v>
      </c>
      <c r="B36" s="21"/>
      <c r="C36" s="22">
        <v>0.90040337500000001</v>
      </c>
      <c r="D36" s="22">
        <v>0.83377801250000005</v>
      </c>
    </row>
    <row r="37" spans="1:4" x14ac:dyDescent="0.2">
      <c r="A37" s="20" t="s">
        <v>664</v>
      </c>
      <c r="B37" s="21"/>
      <c r="C37" s="22">
        <v>0.90040337500000001</v>
      </c>
      <c r="D37" s="22">
        <v>0.83377801250000005</v>
      </c>
    </row>
    <row r="38" spans="1:4" x14ac:dyDescent="0.2">
      <c r="A38" s="16"/>
      <c r="B38" s="37"/>
    </row>
    <row r="39" spans="1:4" x14ac:dyDescent="0.2">
      <c r="A39" s="16" t="s">
        <v>761</v>
      </c>
      <c r="B39" s="100">
        <v>7.1553484093182726E-2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5246B-30E2-4B3A-BCCF-5267031222C8}">
  <dimension ref="A1:E3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9.140625" style="2" bestFit="1" customWidth="1"/>
    <col min="4" max="4" width="23" style="2" bestFit="1" customWidth="1"/>
    <col min="5" max="5" width="24" style="2" bestFit="1" customWidth="1"/>
    <col min="6" max="16384" width="9.140625" style="3"/>
  </cols>
  <sheetData>
    <row r="1" spans="1:5" x14ac:dyDescent="0.2">
      <c r="A1" s="120" t="s">
        <v>1733</v>
      </c>
      <c r="B1" s="120"/>
      <c r="C1" s="120"/>
      <c r="D1" s="120"/>
      <c r="E1" s="120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1681</v>
      </c>
      <c r="B5" s="10"/>
      <c r="C5" s="10"/>
      <c r="D5" s="10"/>
      <c r="E5" s="10"/>
    </row>
    <row r="6" spans="1:5" x14ac:dyDescent="0.2">
      <c r="A6" s="10" t="s">
        <v>1682</v>
      </c>
      <c r="B6" s="10" t="s">
        <v>1683</v>
      </c>
      <c r="C6" s="68">
        <v>55849.75</v>
      </c>
      <c r="D6" s="10">
        <v>262.5486277</v>
      </c>
      <c r="E6" s="10">
        <v>35.242088766508807</v>
      </c>
    </row>
    <row r="7" spans="1:5" x14ac:dyDescent="0.2">
      <c r="A7" s="10" t="s">
        <v>1726</v>
      </c>
      <c r="B7" s="10" t="s">
        <v>1727</v>
      </c>
      <c r="C7" s="68">
        <v>269897.88</v>
      </c>
      <c r="D7" s="10">
        <v>184.6069105</v>
      </c>
      <c r="E7" s="10">
        <v>24.779916710080549</v>
      </c>
    </row>
    <row r="8" spans="1:5" x14ac:dyDescent="0.2">
      <c r="A8" s="10" t="s">
        <v>1728</v>
      </c>
      <c r="B8" s="10" t="s">
        <v>1729</v>
      </c>
      <c r="C8" s="68">
        <v>218686.31</v>
      </c>
      <c r="D8" s="10">
        <v>147.36658180000001</v>
      </c>
      <c r="E8" s="10">
        <v>19.781120939420479</v>
      </c>
    </row>
    <row r="9" spans="1:5" x14ac:dyDescent="0.2">
      <c r="A9" s="10" t="s">
        <v>1731</v>
      </c>
      <c r="B9" s="10" t="s">
        <v>1732</v>
      </c>
      <c r="C9" s="68">
        <v>7657.01</v>
      </c>
      <c r="D9" s="10">
        <v>75.556167400000007</v>
      </c>
      <c r="E9" s="10">
        <v>10.141958012481355</v>
      </c>
    </row>
    <row r="10" spans="1:5" x14ac:dyDescent="0.2">
      <c r="A10" s="10" t="s">
        <v>1723</v>
      </c>
      <c r="B10" s="10" t="s">
        <v>1724</v>
      </c>
      <c r="C10" s="68">
        <v>29271.45</v>
      </c>
      <c r="D10" s="10">
        <v>74.215395599999994</v>
      </c>
      <c r="E10" s="10">
        <v>9.9619852615088238</v>
      </c>
    </row>
    <row r="11" spans="1:5" x14ac:dyDescent="0.2">
      <c r="A11" s="11" t="s">
        <v>34</v>
      </c>
      <c r="B11" s="10"/>
      <c r="C11" s="10"/>
      <c r="D11" s="11">
        <f>SUM(D6:D10)</f>
        <v>744.2936830000001</v>
      </c>
      <c r="E11" s="11">
        <f>SUM(E6:E10)</f>
        <v>99.907069690000014</v>
      </c>
    </row>
    <row r="12" spans="1:5" x14ac:dyDescent="0.2">
      <c r="A12" s="10"/>
      <c r="B12" s="10"/>
      <c r="C12" s="10"/>
      <c r="D12" s="10"/>
      <c r="E12" s="10"/>
    </row>
    <row r="13" spans="1:5" x14ac:dyDescent="0.2">
      <c r="A13" s="11" t="s">
        <v>34</v>
      </c>
      <c r="B13" s="10"/>
      <c r="C13" s="10"/>
      <c r="D13" s="11">
        <v>744.2936830000001</v>
      </c>
      <c r="E13" s="11">
        <v>99.907069689999986</v>
      </c>
    </row>
    <row r="14" spans="1:5" x14ac:dyDescent="0.2">
      <c r="A14" s="10"/>
      <c r="B14" s="10"/>
      <c r="C14" s="10"/>
      <c r="D14" s="10"/>
      <c r="E14" s="10"/>
    </row>
    <row r="15" spans="1:5" x14ac:dyDescent="0.2">
      <c r="A15" s="11" t="s">
        <v>35</v>
      </c>
      <c r="B15" s="10"/>
      <c r="C15" s="10"/>
      <c r="D15" s="11">
        <v>0.69231779999999998</v>
      </c>
      <c r="E15" s="11">
        <v>0.09</v>
      </c>
    </row>
    <row r="16" spans="1:5" x14ac:dyDescent="0.2">
      <c r="A16" s="10"/>
      <c r="B16" s="10"/>
      <c r="C16" s="10"/>
      <c r="D16" s="10"/>
      <c r="E16" s="10"/>
    </row>
    <row r="17" spans="1:5" x14ac:dyDescent="0.2">
      <c r="A17" s="13" t="s">
        <v>36</v>
      </c>
      <c r="B17" s="7"/>
      <c r="C17" s="7"/>
      <c r="D17" s="13">
        <v>744.98600080000006</v>
      </c>
      <c r="E17" s="13">
        <f xml:space="preserve"> ROUND(SUM(E13:E16),2)</f>
        <v>100</v>
      </c>
    </row>
    <row r="19" spans="1:5" x14ac:dyDescent="0.2">
      <c r="A19" s="16" t="s">
        <v>37</v>
      </c>
    </row>
    <row r="20" spans="1:5" x14ac:dyDescent="0.2">
      <c r="A20" s="16" t="s">
        <v>38</v>
      </c>
    </row>
    <row r="21" spans="1:5" x14ac:dyDescent="0.2">
      <c r="A21" s="16" t="s">
        <v>39</v>
      </c>
    </row>
    <row r="22" spans="1:5" x14ac:dyDescent="0.2">
      <c r="A22" s="2" t="s">
        <v>684</v>
      </c>
      <c r="B22" s="14">
        <v>57.180199999999999</v>
      </c>
    </row>
    <row r="23" spans="1:5" x14ac:dyDescent="0.2">
      <c r="A23" s="2" t="s">
        <v>669</v>
      </c>
      <c r="B23" s="14">
        <v>24.1235</v>
      </c>
    </row>
    <row r="24" spans="1:5" x14ac:dyDescent="0.2">
      <c r="A24" s="2" t="s">
        <v>686</v>
      </c>
      <c r="B24" s="14">
        <v>58.987200000000001</v>
      </c>
    </row>
    <row r="25" spans="1:5" x14ac:dyDescent="0.2">
      <c r="A25" s="2" t="s">
        <v>670</v>
      </c>
      <c r="B25" s="14">
        <v>25.012</v>
      </c>
    </row>
    <row r="27" spans="1:5" x14ac:dyDescent="0.2">
      <c r="A27" s="16" t="s">
        <v>40</v>
      </c>
    </row>
    <row r="28" spans="1:5" x14ac:dyDescent="0.2">
      <c r="A28" s="2" t="s">
        <v>684</v>
      </c>
      <c r="B28" s="14">
        <v>58.08</v>
      </c>
    </row>
    <row r="29" spans="1:5" x14ac:dyDescent="0.2">
      <c r="A29" s="2" t="s">
        <v>669</v>
      </c>
      <c r="B29" s="14">
        <v>22.413</v>
      </c>
    </row>
    <row r="30" spans="1:5" x14ac:dyDescent="0.2">
      <c r="A30" s="2" t="s">
        <v>686</v>
      </c>
      <c r="B30" s="14">
        <v>60.111199999999997</v>
      </c>
    </row>
    <row r="31" spans="1:5" x14ac:dyDescent="0.2">
      <c r="A31" s="2" t="s">
        <v>670</v>
      </c>
      <c r="B31" s="14">
        <v>23.3855</v>
      </c>
    </row>
    <row r="33" spans="1:4" x14ac:dyDescent="0.2">
      <c r="A33" s="16" t="s">
        <v>41</v>
      </c>
      <c r="B33" s="37"/>
    </row>
    <row r="34" spans="1:4" x14ac:dyDescent="0.2">
      <c r="A34" s="17" t="s">
        <v>665</v>
      </c>
      <c r="B34" s="18"/>
      <c r="C34" s="114" t="s">
        <v>666</v>
      </c>
      <c r="D34" s="114"/>
    </row>
    <row r="35" spans="1:4" x14ac:dyDescent="0.2">
      <c r="A35" s="115"/>
      <c r="B35" s="115"/>
      <c r="C35" s="19" t="s">
        <v>667</v>
      </c>
      <c r="D35" s="19" t="s">
        <v>668</v>
      </c>
    </row>
    <row r="36" spans="1:4" x14ac:dyDescent="0.2">
      <c r="A36" s="20" t="s">
        <v>662</v>
      </c>
      <c r="B36" s="21"/>
      <c r="C36" s="22">
        <v>1.4406454</v>
      </c>
      <c r="D36" s="22">
        <v>1.3340448200000001</v>
      </c>
    </row>
    <row r="37" spans="1:4" x14ac:dyDescent="0.2">
      <c r="A37" s="20" t="s">
        <v>664</v>
      </c>
      <c r="B37" s="21"/>
      <c r="C37" s="22">
        <v>1.4406454</v>
      </c>
      <c r="D37" s="22">
        <v>1.3340448200000001</v>
      </c>
    </row>
    <row r="38" spans="1:4" x14ac:dyDescent="0.2">
      <c r="A38" s="16"/>
      <c r="B38" s="37"/>
    </row>
    <row r="39" spans="1:4" x14ac:dyDescent="0.2">
      <c r="A39" s="16" t="s">
        <v>761</v>
      </c>
      <c r="B39" s="100">
        <v>9.2635491220279836E-2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8DC7-C27D-4A5A-80C3-178EACC5E30E}">
  <dimension ref="A1:I13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7.5703125" style="3" bestFit="1" customWidth="1"/>
    <col min="3" max="3" width="11.57031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464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465</v>
      </c>
      <c r="B8" s="9" t="s">
        <v>1086</v>
      </c>
      <c r="C8" s="9" t="s">
        <v>14</v>
      </c>
      <c r="D8" s="68">
        <v>2500</v>
      </c>
      <c r="E8" s="60">
        <v>25001.552500000002</v>
      </c>
      <c r="F8" s="10">
        <v>3.2314426966818202</v>
      </c>
    </row>
    <row r="9" spans="1:6" x14ac:dyDescent="0.2">
      <c r="A9" s="9" t="s">
        <v>466</v>
      </c>
      <c r="B9" s="9" t="s">
        <v>1087</v>
      </c>
      <c r="C9" s="9" t="s">
        <v>331</v>
      </c>
      <c r="D9" s="68">
        <v>1550</v>
      </c>
      <c r="E9" s="60">
        <v>15507.635041199999</v>
      </c>
      <c r="F9" s="10">
        <v>2.0043568893048902</v>
      </c>
    </row>
    <row r="10" spans="1:6" x14ac:dyDescent="0.2">
      <c r="A10" s="9" t="s">
        <v>467</v>
      </c>
      <c r="B10" s="9" t="s">
        <v>898</v>
      </c>
      <c r="C10" s="9" t="s">
        <v>9</v>
      </c>
      <c r="D10" s="68">
        <v>75</v>
      </c>
      <c r="E10" s="60">
        <v>7497.4080000000004</v>
      </c>
      <c r="F10" s="10">
        <v>0.96903759579105597</v>
      </c>
    </row>
    <row r="11" spans="1:6" x14ac:dyDescent="0.2">
      <c r="A11" s="9" t="s">
        <v>468</v>
      </c>
      <c r="B11" s="9" t="s">
        <v>1088</v>
      </c>
      <c r="C11" s="9" t="s">
        <v>9</v>
      </c>
      <c r="D11" s="68">
        <v>500</v>
      </c>
      <c r="E11" s="60">
        <v>4997.0844999999999</v>
      </c>
      <c r="F11" s="10">
        <v>0.64587157986396704</v>
      </c>
    </row>
    <row r="12" spans="1:6" x14ac:dyDescent="0.2">
      <c r="A12" s="9" t="s">
        <v>469</v>
      </c>
      <c r="B12" s="9" t="s">
        <v>1089</v>
      </c>
      <c r="C12" s="9" t="s">
        <v>9</v>
      </c>
      <c r="D12" s="68">
        <v>300</v>
      </c>
      <c r="E12" s="60">
        <v>3001.2031461000001</v>
      </c>
      <c r="F12" s="10">
        <v>0.387904550636339</v>
      </c>
    </row>
    <row r="13" spans="1:6" x14ac:dyDescent="0.2">
      <c r="A13" s="9" t="s">
        <v>470</v>
      </c>
      <c r="B13" s="9" t="s">
        <v>1090</v>
      </c>
      <c r="C13" s="9" t="s">
        <v>9</v>
      </c>
      <c r="D13" s="68">
        <v>250</v>
      </c>
      <c r="E13" s="60">
        <v>2500.2558663</v>
      </c>
      <c r="F13" s="10">
        <v>0.32315727429290703</v>
      </c>
    </row>
    <row r="14" spans="1:6" x14ac:dyDescent="0.2">
      <c r="A14" s="8" t="s">
        <v>34</v>
      </c>
      <c r="B14" s="9"/>
      <c r="C14" s="9"/>
      <c r="D14" s="68"/>
      <c r="E14" s="61">
        <f>SUM(E8:E13)</f>
        <v>58505.139053600004</v>
      </c>
      <c r="F14" s="11">
        <f>SUM(F8:F13)</f>
        <v>7.5617705865709786</v>
      </c>
    </row>
    <row r="15" spans="1:6" x14ac:dyDescent="0.2">
      <c r="A15" s="9"/>
      <c r="B15" s="9"/>
      <c r="C15" s="9"/>
      <c r="D15" s="68"/>
      <c r="E15" s="60"/>
      <c r="F15" s="10"/>
    </row>
    <row r="16" spans="1:6" x14ac:dyDescent="0.2">
      <c r="A16" s="8" t="s">
        <v>83</v>
      </c>
      <c r="B16" s="9"/>
      <c r="C16" s="9"/>
      <c r="D16" s="68"/>
      <c r="E16" s="60"/>
      <c r="F16" s="10"/>
    </row>
    <row r="17" spans="1:9" x14ac:dyDescent="0.2">
      <c r="A17" s="9" t="s">
        <v>471</v>
      </c>
      <c r="B17" s="9" t="s">
        <v>1091</v>
      </c>
      <c r="C17" s="9" t="s">
        <v>427</v>
      </c>
      <c r="D17" s="68">
        <v>642</v>
      </c>
      <c r="E17" s="60">
        <v>6423.3956452000002</v>
      </c>
      <c r="F17" s="10">
        <v>0.83022184104684504</v>
      </c>
      <c r="H17" s="2"/>
      <c r="I17" s="2"/>
    </row>
    <row r="18" spans="1:9" x14ac:dyDescent="0.2">
      <c r="A18" s="8" t="s">
        <v>34</v>
      </c>
      <c r="B18" s="9"/>
      <c r="C18" s="9"/>
      <c r="D18" s="68"/>
      <c r="E18" s="61">
        <f>SUM(E17:E17)</f>
        <v>6423.3956452000002</v>
      </c>
      <c r="F18" s="11">
        <f>SUM(F17:F17)</f>
        <v>0.83022184104684504</v>
      </c>
      <c r="H18" s="50"/>
      <c r="I18" s="51"/>
    </row>
    <row r="19" spans="1:9" x14ac:dyDescent="0.2">
      <c r="A19" s="9"/>
      <c r="B19" s="9"/>
      <c r="C19" s="9"/>
      <c r="D19" s="68"/>
      <c r="E19" s="60"/>
      <c r="F19" s="10"/>
    </row>
    <row r="20" spans="1:9" x14ac:dyDescent="0.2">
      <c r="A20" s="8" t="s">
        <v>397</v>
      </c>
      <c r="B20" s="9"/>
      <c r="C20" s="9"/>
      <c r="D20" s="68"/>
      <c r="E20" s="60"/>
      <c r="F20" s="10"/>
    </row>
    <row r="21" spans="1:9" x14ac:dyDescent="0.2">
      <c r="A21" s="8" t="s">
        <v>398</v>
      </c>
      <c r="B21" s="9"/>
      <c r="C21" s="9"/>
      <c r="D21" s="68"/>
      <c r="E21" s="60"/>
      <c r="F21" s="10"/>
    </row>
    <row r="22" spans="1:9" x14ac:dyDescent="0.2">
      <c r="A22" s="9" t="s">
        <v>472</v>
      </c>
      <c r="B22" s="9" t="s">
        <v>1092</v>
      </c>
      <c r="C22" s="9" t="s">
        <v>392</v>
      </c>
      <c r="D22" s="68">
        <v>10000</v>
      </c>
      <c r="E22" s="60">
        <v>9945.39</v>
      </c>
      <c r="F22" s="10">
        <v>1.2854384895158999</v>
      </c>
    </row>
    <row r="23" spans="1:9" x14ac:dyDescent="0.2">
      <c r="A23" s="9" t="s">
        <v>473</v>
      </c>
      <c r="B23" s="9" t="s">
        <v>1093</v>
      </c>
      <c r="C23" s="9" t="s">
        <v>392</v>
      </c>
      <c r="D23" s="68">
        <v>10000</v>
      </c>
      <c r="E23" s="60">
        <v>9892.85</v>
      </c>
      <c r="F23" s="10">
        <v>1.2786477112518799</v>
      </c>
    </row>
    <row r="24" spans="1:9" x14ac:dyDescent="0.2">
      <c r="A24" s="9" t="s">
        <v>474</v>
      </c>
      <c r="B24" s="9" t="s">
        <v>1132</v>
      </c>
      <c r="C24" s="9" t="s">
        <v>401</v>
      </c>
      <c r="D24" s="68">
        <v>7500</v>
      </c>
      <c r="E24" s="60">
        <v>7435.5974999999999</v>
      </c>
      <c r="F24" s="10">
        <v>0.96104860835504502</v>
      </c>
    </row>
    <row r="25" spans="1:9" x14ac:dyDescent="0.2">
      <c r="A25" s="9" t="s">
        <v>475</v>
      </c>
      <c r="B25" s="9" t="s">
        <v>1094</v>
      </c>
      <c r="C25" s="9" t="s">
        <v>392</v>
      </c>
      <c r="D25" s="68">
        <v>7500</v>
      </c>
      <c r="E25" s="60">
        <v>7425.7875000000004</v>
      </c>
      <c r="F25" s="10">
        <v>0.959780668979903</v>
      </c>
    </row>
    <row r="26" spans="1:9" x14ac:dyDescent="0.2">
      <c r="A26" s="9" t="s">
        <v>476</v>
      </c>
      <c r="B26" s="9" t="s">
        <v>1217</v>
      </c>
      <c r="C26" s="9" t="s">
        <v>444</v>
      </c>
      <c r="D26" s="68">
        <v>5000</v>
      </c>
      <c r="E26" s="60">
        <v>4977.09</v>
      </c>
      <c r="F26" s="10">
        <v>0.64328729710797505</v>
      </c>
    </row>
    <row r="27" spans="1:9" x14ac:dyDescent="0.2">
      <c r="A27" s="9" t="s">
        <v>445</v>
      </c>
      <c r="B27" s="9" t="s">
        <v>949</v>
      </c>
      <c r="C27" s="9" t="s">
        <v>392</v>
      </c>
      <c r="D27" s="68">
        <v>5000</v>
      </c>
      <c r="E27" s="60">
        <v>4957.7650000000003</v>
      </c>
      <c r="F27" s="10">
        <v>0.64078954701372004</v>
      </c>
    </row>
    <row r="28" spans="1:9" x14ac:dyDescent="0.2">
      <c r="A28" s="9" t="s">
        <v>477</v>
      </c>
      <c r="B28" s="9" t="s">
        <v>1095</v>
      </c>
      <c r="C28" s="9" t="s">
        <v>392</v>
      </c>
      <c r="D28" s="68">
        <v>5000</v>
      </c>
      <c r="E28" s="60">
        <v>4957.66</v>
      </c>
      <c r="F28" s="10">
        <v>0.64077597579716705</v>
      </c>
    </row>
    <row r="29" spans="1:9" x14ac:dyDescent="0.2">
      <c r="A29" s="9" t="s">
        <v>478</v>
      </c>
      <c r="B29" s="9" t="s">
        <v>1096</v>
      </c>
      <c r="C29" s="9" t="s">
        <v>392</v>
      </c>
      <c r="D29" s="68">
        <v>2500</v>
      </c>
      <c r="E29" s="60">
        <v>2473.3975</v>
      </c>
      <c r="F29" s="10">
        <v>0.31968583900404102</v>
      </c>
    </row>
    <row r="30" spans="1:9" x14ac:dyDescent="0.2">
      <c r="A30" s="8" t="s">
        <v>34</v>
      </c>
      <c r="B30" s="9"/>
      <c r="C30" s="9"/>
      <c r="D30" s="68"/>
      <c r="E30" s="61">
        <f>SUM(E22:E29)</f>
        <v>52065.537499999999</v>
      </c>
      <c r="F30" s="11">
        <f>SUM(F22:F29)</f>
        <v>6.7294541370256313</v>
      </c>
      <c r="H30" s="50"/>
      <c r="I30" s="51"/>
    </row>
    <row r="31" spans="1:9" x14ac:dyDescent="0.2">
      <c r="A31" s="9"/>
      <c r="B31" s="9"/>
      <c r="C31" s="9"/>
      <c r="D31" s="68"/>
      <c r="E31" s="60"/>
      <c r="F31" s="10"/>
    </row>
    <row r="32" spans="1:9" x14ac:dyDescent="0.2">
      <c r="A32" s="8" t="s">
        <v>390</v>
      </c>
      <c r="B32" s="9"/>
      <c r="C32" s="9"/>
      <c r="D32" s="68"/>
      <c r="E32" s="60"/>
      <c r="F32" s="10"/>
    </row>
    <row r="33" spans="1:6" x14ac:dyDescent="0.2">
      <c r="A33" s="9" t="s">
        <v>479</v>
      </c>
      <c r="B33" s="9" t="s">
        <v>1097</v>
      </c>
      <c r="C33" s="9" t="s">
        <v>401</v>
      </c>
      <c r="D33" s="68">
        <v>10000</v>
      </c>
      <c r="E33" s="60">
        <v>49858.85</v>
      </c>
      <c r="F33" s="10">
        <v>6.4442404805643303</v>
      </c>
    </row>
    <row r="34" spans="1:6" x14ac:dyDescent="0.2">
      <c r="A34" s="9" t="s">
        <v>480</v>
      </c>
      <c r="B34" s="9" t="s">
        <v>1133</v>
      </c>
      <c r="C34" s="9" t="s">
        <v>401</v>
      </c>
      <c r="D34" s="68">
        <v>8000</v>
      </c>
      <c r="E34" s="60">
        <v>39559.96</v>
      </c>
      <c r="F34" s="10">
        <v>5.1131122286516</v>
      </c>
    </row>
    <row r="35" spans="1:6" x14ac:dyDescent="0.2">
      <c r="A35" s="9" t="s">
        <v>448</v>
      </c>
      <c r="B35" s="9" t="s">
        <v>968</v>
      </c>
      <c r="C35" s="9" t="s">
        <v>401</v>
      </c>
      <c r="D35" s="68">
        <v>7500</v>
      </c>
      <c r="E35" s="60">
        <v>37285.612500000003</v>
      </c>
      <c r="F35" s="10">
        <v>4.8191535387425803</v>
      </c>
    </row>
    <row r="36" spans="1:6" x14ac:dyDescent="0.2">
      <c r="A36" s="9" t="s">
        <v>481</v>
      </c>
      <c r="B36" s="9" t="s">
        <v>1098</v>
      </c>
      <c r="C36" s="9" t="s">
        <v>392</v>
      </c>
      <c r="D36" s="68">
        <v>6500</v>
      </c>
      <c r="E36" s="60">
        <v>32198.497500000001</v>
      </c>
      <c r="F36" s="10">
        <v>4.1616455454317398</v>
      </c>
    </row>
    <row r="37" spans="1:6" x14ac:dyDescent="0.2">
      <c r="A37" s="9" t="s">
        <v>482</v>
      </c>
      <c r="B37" s="9" t="s">
        <v>1099</v>
      </c>
      <c r="C37" s="9" t="s">
        <v>392</v>
      </c>
      <c r="D37" s="68">
        <v>6000</v>
      </c>
      <c r="E37" s="60">
        <v>29754.45</v>
      </c>
      <c r="F37" s="10">
        <v>3.8457531845786099</v>
      </c>
    </row>
    <row r="38" spans="1:6" x14ac:dyDescent="0.2">
      <c r="A38" s="9" t="s">
        <v>483</v>
      </c>
      <c r="B38" s="9" t="s">
        <v>1218</v>
      </c>
      <c r="C38" s="9" t="s">
        <v>392</v>
      </c>
      <c r="D38" s="68">
        <v>5900</v>
      </c>
      <c r="E38" s="60">
        <v>29441.117999999999</v>
      </c>
      <c r="F38" s="10">
        <v>3.8052551233867402</v>
      </c>
    </row>
    <row r="39" spans="1:6" x14ac:dyDescent="0.2">
      <c r="A39" s="9" t="s">
        <v>484</v>
      </c>
      <c r="B39" s="9" t="s">
        <v>1100</v>
      </c>
      <c r="C39" s="9" t="s">
        <v>392</v>
      </c>
      <c r="D39" s="68">
        <v>5000</v>
      </c>
      <c r="E39" s="60">
        <v>24934.2</v>
      </c>
      <c r="F39" s="10">
        <v>3.2227374075111501</v>
      </c>
    </row>
    <row r="40" spans="1:6" x14ac:dyDescent="0.2">
      <c r="A40" s="9" t="s">
        <v>485</v>
      </c>
      <c r="B40" s="9" t="s">
        <v>1101</v>
      </c>
      <c r="C40" s="9" t="s">
        <v>401</v>
      </c>
      <c r="D40" s="68">
        <v>5000</v>
      </c>
      <c r="E40" s="60">
        <v>24912.25</v>
      </c>
      <c r="F40" s="10">
        <v>3.2199003770030599</v>
      </c>
    </row>
    <row r="41" spans="1:6" x14ac:dyDescent="0.2">
      <c r="A41" s="9" t="s">
        <v>486</v>
      </c>
      <c r="B41" s="9" t="s">
        <v>1102</v>
      </c>
      <c r="C41" s="9" t="s">
        <v>444</v>
      </c>
      <c r="D41" s="68">
        <v>5000</v>
      </c>
      <c r="E41" s="60">
        <v>24749.125</v>
      </c>
      <c r="F41" s="10">
        <v>3.19881652271456</v>
      </c>
    </row>
    <row r="42" spans="1:6" x14ac:dyDescent="0.2">
      <c r="A42" s="9" t="s">
        <v>487</v>
      </c>
      <c r="B42" s="9" t="s">
        <v>1103</v>
      </c>
      <c r="C42" s="9" t="s">
        <v>401</v>
      </c>
      <c r="D42" s="68">
        <v>4000</v>
      </c>
      <c r="E42" s="60">
        <v>19894.04</v>
      </c>
      <c r="F42" s="10">
        <v>2.5712983329933601</v>
      </c>
    </row>
    <row r="43" spans="1:6" x14ac:dyDescent="0.2">
      <c r="A43" s="9" t="s">
        <v>488</v>
      </c>
      <c r="B43" s="9" t="s">
        <v>1104</v>
      </c>
      <c r="C43" s="9" t="s">
        <v>392</v>
      </c>
      <c r="D43" s="68">
        <v>4000</v>
      </c>
      <c r="E43" s="60">
        <v>19866.939999999999</v>
      </c>
      <c r="F43" s="10">
        <v>2.5677956666257402</v>
      </c>
    </row>
    <row r="44" spans="1:6" x14ac:dyDescent="0.2">
      <c r="A44" s="9" t="s">
        <v>489</v>
      </c>
      <c r="B44" s="9" t="s">
        <v>1105</v>
      </c>
      <c r="C44" s="9" t="s">
        <v>392</v>
      </c>
      <c r="D44" s="68">
        <v>4000</v>
      </c>
      <c r="E44" s="60">
        <v>19774.740000000002</v>
      </c>
      <c r="F44" s="10">
        <v>2.5558788459949402</v>
      </c>
    </row>
    <row r="45" spans="1:6" x14ac:dyDescent="0.2">
      <c r="A45" s="9" t="s">
        <v>490</v>
      </c>
      <c r="B45" s="9" t="s">
        <v>1106</v>
      </c>
      <c r="C45" s="9" t="s">
        <v>392</v>
      </c>
      <c r="D45" s="68">
        <v>4000</v>
      </c>
      <c r="E45" s="60">
        <v>19751.439999999999</v>
      </c>
      <c r="F45" s="10">
        <v>2.5528673284168701</v>
      </c>
    </row>
    <row r="46" spans="1:6" x14ac:dyDescent="0.2">
      <c r="A46" s="9" t="s">
        <v>457</v>
      </c>
      <c r="B46" s="9" t="s">
        <v>1107</v>
      </c>
      <c r="C46" s="9" t="s">
        <v>444</v>
      </c>
      <c r="D46" s="68">
        <v>4000</v>
      </c>
      <c r="E46" s="60">
        <v>19579.48</v>
      </c>
      <c r="F46" s="10">
        <v>2.5306415531926598</v>
      </c>
    </row>
    <row r="47" spans="1:6" x14ac:dyDescent="0.2">
      <c r="A47" s="9" t="s">
        <v>491</v>
      </c>
      <c r="B47" s="9" t="s">
        <v>1108</v>
      </c>
      <c r="C47" s="9" t="s">
        <v>401</v>
      </c>
      <c r="D47" s="68">
        <v>3500</v>
      </c>
      <c r="E47" s="60">
        <v>17219.072499999998</v>
      </c>
      <c r="F47" s="10">
        <v>2.2255596356970102</v>
      </c>
    </row>
    <row r="48" spans="1:6" x14ac:dyDescent="0.2">
      <c r="A48" s="9" t="s">
        <v>492</v>
      </c>
      <c r="B48" s="9" t="s">
        <v>1134</v>
      </c>
      <c r="C48" s="9" t="s">
        <v>401</v>
      </c>
      <c r="D48" s="68">
        <v>3000</v>
      </c>
      <c r="E48" s="60">
        <v>14980.305</v>
      </c>
      <c r="F48" s="10">
        <v>1.93619964945442</v>
      </c>
    </row>
    <row r="49" spans="1:6" x14ac:dyDescent="0.2">
      <c r="A49" s="9" t="s">
        <v>493</v>
      </c>
      <c r="B49" s="9" t="s">
        <v>1109</v>
      </c>
      <c r="C49" s="9" t="s">
        <v>392</v>
      </c>
      <c r="D49" s="68">
        <v>3000</v>
      </c>
      <c r="E49" s="60">
        <v>14958.705</v>
      </c>
      <c r="F49" s="10">
        <v>1.93340785633483</v>
      </c>
    </row>
    <row r="50" spans="1:6" x14ac:dyDescent="0.2">
      <c r="A50" s="9" t="s">
        <v>494</v>
      </c>
      <c r="B50" s="9" t="s">
        <v>1110</v>
      </c>
      <c r="C50" s="9" t="s">
        <v>444</v>
      </c>
      <c r="D50" s="68">
        <v>3000</v>
      </c>
      <c r="E50" s="60">
        <v>14871.57</v>
      </c>
      <c r="F50" s="10">
        <v>1.92214568534064</v>
      </c>
    </row>
    <row r="51" spans="1:6" x14ac:dyDescent="0.2">
      <c r="A51" s="9" t="s">
        <v>495</v>
      </c>
      <c r="B51" s="9" t="s">
        <v>1111</v>
      </c>
      <c r="C51" s="9" t="s">
        <v>392</v>
      </c>
      <c r="D51" s="68">
        <v>3000</v>
      </c>
      <c r="E51" s="60">
        <v>14864.385</v>
      </c>
      <c r="F51" s="10">
        <v>1.92121702637933</v>
      </c>
    </row>
    <row r="52" spans="1:6" x14ac:dyDescent="0.2">
      <c r="A52" s="9" t="s">
        <v>496</v>
      </c>
      <c r="B52" s="9" t="s">
        <v>1112</v>
      </c>
      <c r="C52" s="9" t="s">
        <v>392</v>
      </c>
      <c r="D52" s="68">
        <v>3000</v>
      </c>
      <c r="E52" s="60">
        <v>14862.21</v>
      </c>
      <c r="F52" s="10">
        <v>1.92093590832215</v>
      </c>
    </row>
    <row r="53" spans="1:6" x14ac:dyDescent="0.2">
      <c r="A53" s="9" t="s">
        <v>497</v>
      </c>
      <c r="B53" s="9" t="s">
        <v>1113</v>
      </c>
      <c r="C53" s="9" t="s">
        <v>392</v>
      </c>
      <c r="D53" s="68">
        <v>3000</v>
      </c>
      <c r="E53" s="60">
        <v>14825.43</v>
      </c>
      <c r="F53" s="10">
        <v>1.9161821050379799</v>
      </c>
    </row>
    <row r="54" spans="1:6" x14ac:dyDescent="0.2">
      <c r="A54" s="9" t="s">
        <v>498</v>
      </c>
      <c r="B54" s="9" t="s">
        <v>1114</v>
      </c>
      <c r="C54" s="9" t="s">
        <v>444</v>
      </c>
      <c r="D54" s="68">
        <v>2500</v>
      </c>
      <c r="E54" s="60">
        <v>12350.775</v>
      </c>
      <c r="F54" s="10">
        <v>1.5963337345594999</v>
      </c>
    </row>
    <row r="55" spans="1:6" x14ac:dyDescent="0.2">
      <c r="A55" s="9" t="s">
        <v>499</v>
      </c>
      <c r="B55" s="9" t="s">
        <v>1135</v>
      </c>
      <c r="C55" s="9" t="s">
        <v>401</v>
      </c>
      <c r="D55" s="68">
        <v>2500</v>
      </c>
      <c r="E55" s="60">
        <v>12274.0375</v>
      </c>
      <c r="F55" s="10">
        <v>1.5864154371283099</v>
      </c>
    </row>
    <row r="56" spans="1:6" x14ac:dyDescent="0.2">
      <c r="A56" s="9" t="s">
        <v>500</v>
      </c>
      <c r="B56" s="9" t="s">
        <v>983</v>
      </c>
      <c r="C56" s="9" t="s">
        <v>401</v>
      </c>
      <c r="D56" s="68">
        <v>2400</v>
      </c>
      <c r="E56" s="60">
        <v>11906.976000000001</v>
      </c>
      <c r="F56" s="10">
        <v>1.53897285517632</v>
      </c>
    </row>
    <row r="57" spans="1:6" x14ac:dyDescent="0.2">
      <c r="A57" s="9" t="s">
        <v>391</v>
      </c>
      <c r="B57" s="9" t="s">
        <v>960</v>
      </c>
      <c r="C57" s="9" t="s">
        <v>392</v>
      </c>
      <c r="D57" s="68">
        <v>2300</v>
      </c>
      <c r="E57" s="60">
        <v>11427.699500000001</v>
      </c>
      <c r="F57" s="10">
        <v>1.47702652021907</v>
      </c>
    </row>
    <row r="58" spans="1:6" x14ac:dyDescent="0.2">
      <c r="A58" s="9" t="s">
        <v>501</v>
      </c>
      <c r="B58" s="9" t="s">
        <v>1115</v>
      </c>
      <c r="C58" s="9" t="s">
        <v>392</v>
      </c>
      <c r="D58" s="68">
        <v>2000</v>
      </c>
      <c r="E58" s="60">
        <v>9981.5400000000009</v>
      </c>
      <c r="F58" s="10">
        <v>1.29011086550075</v>
      </c>
    </row>
    <row r="59" spans="1:6" x14ac:dyDescent="0.2">
      <c r="A59" s="9" t="s">
        <v>502</v>
      </c>
      <c r="B59" s="9" t="s">
        <v>1116</v>
      </c>
      <c r="C59" s="9" t="s">
        <v>444</v>
      </c>
      <c r="D59" s="68">
        <v>2000</v>
      </c>
      <c r="E59" s="60">
        <v>9972.5400000000009</v>
      </c>
      <c r="F59" s="10">
        <v>1.2889476183675901</v>
      </c>
    </row>
    <row r="60" spans="1:6" x14ac:dyDescent="0.2">
      <c r="A60" s="9" t="s">
        <v>503</v>
      </c>
      <c r="B60" s="9" t="s">
        <v>1136</v>
      </c>
      <c r="C60" s="9" t="s">
        <v>401</v>
      </c>
      <c r="D60" s="68">
        <v>2000</v>
      </c>
      <c r="E60" s="60">
        <v>9966.2099999999991</v>
      </c>
      <c r="F60" s="10">
        <v>1.2881294678839399</v>
      </c>
    </row>
    <row r="61" spans="1:6" x14ac:dyDescent="0.2">
      <c r="A61" s="9" t="s">
        <v>504</v>
      </c>
      <c r="B61" s="9" t="s">
        <v>1137</v>
      </c>
      <c r="C61" s="9" t="s">
        <v>392</v>
      </c>
      <c r="D61" s="68">
        <v>2000</v>
      </c>
      <c r="E61" s="60">
        <v>9960.35</v>
      </c>
      <c r="F61" s="10">
        <v>1.28737206475057</v>
      </c>
    </row>
    <row r="62" spans="1:6" x14ac:dyDescent="0.2">
      <c r="A62" s="9" t="s">
        <v>505</v>
      </c>
      <c r="B62" s="9" t="s">
        <v>1117</v>
      </c>
      <c r="C62" s="9" t="s">
        <v>392</v>
      </c>
      <c r="D62" s="68">
        <v>2000</v>
      </c>
      <c r="E62" s="60">
        <v>9943.48</v>
      </c>
      <c r="F62" s="10">
        <v>1.2851916226243001</v>
      </c>
    </row>
    <row r="63" spans="1:6" x14ac:dyDescent="0.2">
      <c r="A63" s="9" t="s">
        <v>506</v>
      </c>
      <c r="B63" s="9" t="s">
        <v>1118</v>
      </c>
      <c r="C63" s="9" t="s">
        <v>401</v>
      </c>
      <c r="D63" s="68">
        <v>2000</v>
      </c>
      <c r="E63" s="60">
        <v>9909.4699999999993</v>
      </c>
      <c r="F63" s="10">
        <v>1.28079584095778</v>
      </c>
    </row>
    <row r="64" spans="1:6" x14ac:dyDescent="0.2">
      <c r="A64" s="9" t="s">
        <v>507</v>
      </c>
      <c r="B64" s="9" t="s">
        <v>1119</v>
      </c>
      <c r="C64" s="9" t="s">
        <v>392</v>
      </c>
      <c r="D64" s="68">
        <v>2000</v>
      </c>
      <c r="E64" s="60">
        <v>9884</v>
      </c>
      <c r="F64" s="10">
        <v>1.27750385157094</v>
      </c>
    </row>
    <row r="65" spans="1:6" x14ac:dyDescent="0.2">
      <c r="A65" s="9" t="s">
        <v>508</v>
      </c>
      <c r="B65" s="9" t="s">
        <v>1120</v>
      </c>
      <c r="C65" s="9" t="s">
        <v>401</v>
      </c>
      <c r="D65" s="68">
        <v>2000</v>
      </c>
      <c r="E65" s="60">
        <v>9862.86</v>
      </c>
      <c r="F65" s="10">
        <v>1.2747715133048301</v>
      </c>
    </row>
    <row r="66" spans="1:6" x14ac:dyDescent="0.2">
      <c r="A66" s="9" t="s">
        <v>509</v>
      </c>
      <c r="B66" s="9" t="s">
        <v>1138</v>
      </c>
      <c r="C66" s="9" t="s">
        <v>392</v>
      </c>
      <c r="D66" s="68">
        <v>1500</v>
      </c>
      <c r="E66" s="60">
        <v>7432.08</v>
      </c>
      <c r="F66" s="10">
        <v>0.96059397260050206</v>
      </c>
    </row>
    <row r="67" spans="1:6" x14ac:dyDescent="0.2">
      <c r="A67" s="9" t="s">
        <v>510</v>
      </c>
      <c r="B67" s="9" t="s">
        <v>982</v>
      </c>
      <c r="C67" s="9" t="s">
        <v>392</v>
      </c>
      <c r="D67" s="68">
        <v>1500</v>
      </c>
      <c r="E67" s="60">
        <v>7424.79</v>
      </c>
      <c r="F67" s="10">
        <v>0.95965174242264395</v>
      </c>
    </row>
    <row r="68" spans="1:6" x14ac:dyDescent="0.2">
      <c r="A68" s="9" t="s">
        <v>511</v>
      </c>
      <c r="B68" s="9" t="s">
        <v>1139</v>
      </c>
      <c r="C68" s="9" t="s">
        <v>401</v>
      </c>
      <c r="D68" s="68">
        <v>1500</v>
      </c>
      <c r="E68" s="60">
        <v>7414.2150000000001</v>
      </c>
      <c r="F68" s="10">
        <v>0.95828492704118295</v>
      </c>
    </row>
    <row r="69" spans="1:6" x14ac:dyDescent="0.2">
      <c r="A69" s="9" t="s">
        <v>512</v>
      </c>
      <c r="B69" s="9" t="s">
        <v>1121</v>
      </c>
      <c r="C69" s="9" t="s">
        <v>401</v>
      </c>
      <c r="D69" s="68">
        <v>1400</v>
      </c>
      <c r="E69" s="60">
        <v>6984.46</v>
      </c>
      <c r="F69" s="10">
        <v>0.90273923018445801</v>
      </c>
    </row>
    <row r="70" spans="1:6" x14ac:dyDescent="0.2">
      <c r="A70" s="9" t="s">
        <v>513</v>
      </c>
      <c r="B70" s="9" t="s">
        <v>1122</v>
      </c>
      <c r="C70" s="9" t="s">
        <v>392</v>
      </c>
      <c r="D70" s="68">
        <v>1000</v>
      </c>
      <c r="E70" s="60">
        <v>4985.8500000000004</v>
      </c>
      <c r="F70" s="10">
        <v>0.64441952431758198</v>
      </c>
    </row>
    <row r="71" spans="1:6" x14ac:dyDescent="0.2">
      <c r="A71" s="9" t="s">
        <v>456</v>
      </c>
      <c r="B71" s="9" t="s">
        <v>1123</v>
      </c>
      <c r="C71" s="9" t="s">
        <v>392</v>
      </c>
      <c r="D71" s="68">
        <v>1000</v>
      </c>
      <c r="E71" s="60">
        <v>4978.7950000000001</v>
      </c>
      <c r="F71" s="10">
        <v>0.64350766781486701</v>
      </c>
    </row>
    <row r="72" spans="1:6" x14ac:dyDescent="0.2">
      <c r="A72" s="9" t="s">
        <v>514</v>
      </c>
      <c r="B72" s="9" t="s">
        <v>1124</v>
      </c>
      <c r="C72" s="9" t="s">
        <v>392</v>
      </c>
      <c r="D72" s="68">
        <v>1000</v>
      </c>
      <c r="E72" s="60">
        <v>4974.5249999999996</v>
      </c>
      <c r="F72" s="10">
        <v>0.64295577167502405</v>
      </c>
    </row>
    <row r="73" spans="1:6" x14ac:dyDescent="0.2">
      <c r="A73" s="9" t="s">
        <v>515</v>
      </c>
      <c r="B73" s="9" t="s">
        <v>973</v>
      </c>
      <c r="C73" s="9" t="s">
        <v>392</v>
      </c>
      <c r="D73" s="68">
        <v>980</v>
      </c>
      <c r="E73" s="60">
        <v>4850.0690000000004</v>
      </c>
      <c r="F73" s="10">
        <v>0.62686987331898303</v>
      </c>
    </row>
    <row r="74" spans="1:6" x14ac:dyDescent="0.2">
      <c r="A74" s="9" t="s">
        <v>452</v>
      </c>
      <c r="B74" s="9" t="s">
        <v>1125</v>
      </c>
      <c r="C74" s="9" t="s">
        <v>453</v>
      </c>
      <c r="D74" s="68">
        <v>840</v>
      </c>
      <c r="E74" s="60">
        <v>4157.0802000000003</v>
      </c>
      <c r="F74" s="10">
        <v>0.53730129166221197</v>
      </c>
    </row>
    <row r="75" spans="1:6" x14ac:dyDescent="0.2">
      <c r="A75" s="9" t="s">
        <v>516</v>
      </c>
      <c r="B75" s="9" t="s">
        <v>1126</v>
      </c>
      <c r="C75" s="9" t="s">
        <v>453</v>
      </c>
      <c r="D75" s="68">
        <v>600</v>
      </c>
      <c r="E75" s="60">
        <v>2968.5239999999999</v>
      </c>
      <c r="F75" s="10">
        <v>0.38368078141246198</v>
      </c>
    </row>
    <row r="76" spans="1:6" x14ac:dyDescent="0.2">
      <c r="A76" s="9" t="s">
        <v>517</v>
      </c>
      <c r="B76" s="9" t="s">
        <v>1127</v>
      </c>
      <c r="C76" s="9" t="s">
        <v>455</v>
      </c>
      <c r="D76" s="68">
        <v>600</v>
      </c>
      <c r="E76" s="60">
        <v>2960.4479999999999</v>
      </c>
      <c r="F76" s="10">
        <v>0.38263696098497502</v>
      </c>
    </row>
    <row r="77" spans="1:6" x14ac:dyDescent="0.2">
      <c r="A77" s="9" t="s">
        <v>518</v>
      </c>
      <c r="B77" s="9" t="s">
        <v>1140</v>
      </c>
      <c r="C77" s="9" t="s">
        <v>401</v>
      </c>
      <c r="D77" s="68">
        <v>600</v>
      </c>
      <c r="E77" s="60">
        <v>2945.4810000000002</v>
      </c>
      <c r="F77" s="10">
        <v>0.38070248100253201</v>
      </c>
    </row>
    <row r="78" spans="1:6" x14ac:dyDescent="0.2">
      <c r="A78" s="9" t="s">
        <v>519</v>
      </c>
      <c r="B78" s="9" t="s">
        <v>1128</v>
      </c>
      <c r="C78" s="9" t="s">
        <v>455</v>
      </c>
      <c r="D78" s="68">
        <v>500</v>
      </c>
      <c r="E78" s="60">
        <v>2471.585</v>
      </c>
      <c r="F78" s="10">
        <v>0.31945157395639101</v>
      </c>
    </row>
    <row r="79" spans="1:6" x14ac:dyDescent="0.2">
      <c r="A79" s="9" t="s">
        <v>520</v>
      </c>
      <c r="B79" s="9" t="s">
        <v>1129</v>
      </c>
      <c r="C79" s="9" t="s">
        <v>453</v>
      </c>
      <c r="D79" s="68">
        <v>500</v>
      </c>
      <c r="E79" s="60">
        <v>2471.1125000000002</v>
      </c>
      <c r="F79" s="10">
        <v>0.31939050348190001</v>
      </c>
    </row>
    <row r="80" spans="1:6" x14ac:dyDescent="0.2">
      <c r="A80" s="9" t="s">
        <v>521</v>
      </c>
      <c r="B80" s="9" t="s">
        <v>1130</v>
      </c>
      <c r="C80" s="9" t="s">
        <v>453</v>
      </c>
      <c r="D80" s="68">
        <v>500</v>
      </c>
      <c r="E80" s="60">
        <v>2470.5025000000001</v>
      </c>
      <c r="F80" s="10">
        <v>0.31931166117620802</v>
      </c>
    </row>
    <row r="81" spans="1:9" x14ac:dyDescent="0.2">
      <c r="A81" s="9" t="s">
        <v>522</v>
      </c>
      <c r="B81" s="9" t="s">
        <v>1131</v>
      </c>
      <c r="C81" s="9" t="s">
        <v>401</v>
      </c>
      <c r="D81" s="68">
        <v>500</v>
      </c>
      <c r="E81" s="60">
        <v>2468.1999999999998</v>
      </c>
      <c r="F81" s="10">
        <v>0.31901406378464198</v>
      </c>
    </row>
    <row r="82" spans="1:9" x14ac:dyDescent="0.2">
      <c r="A82" s="8" t="s">
        <v>34</v>
      </c>
      <c r="B82" s="9"/>
      <c r="C82" s="9"/>
      <c r="D82" s="68"/>
      <c r="E82" s="61">
        <f>SUM(E33:E81)</f>
        <v>697540.03569999977</v>
      </c>
      <c r="F82" s="11">
        <f>SUM(F33:F81)</f>
        <v>90.156827421254761</v>
      </c>
      <c r="H82" s="50"/>
      <c r="I82" s="51"/>
    </row>
    <row r="83" spans="1:9" x14ac:dyDescent="0.2">
      <c r="A83" s="9"/>
      <c r="B83" s="9"/>
      <c r="C83" s="9"/>
      <c r="D83" s="68"/>
      <c r="E83" s="60"/>
      <c r="F83" s="10"/>
    </row>
    <row r="84" spans="1:9" x14ac:dyDescent="0.2">
      <c r="A84" s="8" t="s">
        <v>34</v>
      </c>
      <c r="B84" s="9"/>
      <c r="C84" s="9"/>
      <c r="D84" s="68"/>
      <c r="E84" s="61">
        <f>E82+E30+E18+E14</f>
        <v>814534.10789879982</v>
      </c>
      <c r="F84" s="11">
        <f>F82+F30+F18+F14</f>
        <v>105.27827398589821</v>
      </c>
      <c r="H84" s="23"/>
      <c r="I84" s="49"/>
    </row>
    <row r="85" spans="1:9" x14ac:dyDescent="0.2">
      <c r="A85" s="9"/>
      <c r="B85" s="9"/>
      <c r="C85" s="9"/>
      <c r="D85" s="68"/>
      <c r="E85" s="60"/>
      <c r="F85" s="10"/>
    </row>
    <row r="86" spans="1:9" x14ac:dyDescent="0.2">
      <c r="A86" s="8" t="s">
        <v>35</v>
      </c>
      <c r="B86" s="9"/>
      <c r="C86" s="9"/>
      <c r="D86" s="68"/>
      <c r="E86" s="67">
        <v>-40837.8125019</v>
      </c>
      <c r="F86" s="11">
        <v>-5.28</v>
      </c>
      <c r="H86" s="2"/>
      <c r="I86" s="49"/>
    </row>
    <row r="87" spans="1:9" x14ac:dyDescent="0.2">
      <c r="A87" s="9"/>
      <c r="B87" s="9"/>
      <c r="C87" s="9"/>
      <c r="D87" s="68"/>
      <c r="E87" s="60"/>
      <c r="F87" s="10"/>
    </row>
    <row r="88" spans="1:9" x14ac:dyDescent="0.2">
      <c r="A88" s="12" t="s">
        <v>36</v>
      </c>
      <c r="B88" s="6"/>
      <c r="C88" s="6"/>
      <c r="D88" s="69"/>
      <c r="E88" s="66">
        <f>E84+E86</f>
        <v>773696.2953968998</v>
      </c>
      <c r="F88" s="13">
        <f>F84+F86</f>
        <v>99.998273985898209</v>
      </c>
      <c r="H88" s="52"/>
      <c r="I88" s="53"/>
    </row>
    <row r="89" spans="1:9" x14ac:dyDescent="0.2">
      <c r="A89" s="1" t="s">
        <v>245</v>
      </c>
    </row>
    <row r="90" spans="1:9" x14ac:dyDescent="0.2">
      <c r="A90" s="1"/>
    </row>
    <row r="92" spans="1:9" x14ac:dyDescent="0.2">
      <c r="A92" s="1" t="s">
        <v>37</v>
      </c>
    </row>
    <row r="93" spans="1:9" x14ac:dyDescent="0.2">
      <c r="A93" s="1" t="s">
        <v>38</v>
      </c>
    </row>
    <row r="94" spans="1:9" x14ac:dyDescent="0.2">
      <c r="A94" s="1" t="s">
        <v>39</v>
      </c>
    </row>
    <row r="95" spans="1:9" x14ac:dyDescent="0.2">
      <c r="A95" s="27" t="s">
        <v>688</v>
      </c>
      <c r="B95" s="27"/>
      <c r="C95" s="27"/>
      <c r="D95" s="29">
        <v>2636.0673999999999</v>
      </c>
      <c r="E95" s="28"/>
    </row>
    <row r="96" spans="1:9" x14ac:dyDescent="0.2">
      <c r="A96" s="27" t="s">
        <v>689</v>
      </c>
      <c r="B96" s="27"/>
      <c r="C96" s="27"/>
      <c r="D96" s="29">
        <v>1000.7051</v>
      </c>
      <c r="E96" s="28"/>
    </row>
    <row r="97" spans="1:5" x14ac:dyDescent="0.2">
      <c r="A97" s="27" t="s">
        <v>690</v>
      </c>
      <c r="B97" s="27"/>
      <c r="C97" s="27"/>
      <c r="D97" s="29">
        <v>1022.1683</v>
      </c>
      <c r="E97" s="28"/>
    </row>
    <row r="98" spans="1:5" x14ac:dyDescent="0.2">
      <c r="A98" s="27" t="s">
        <v>691</v>
      </c>
      <c r="B98" s="27"/>
      <c r="C98" s="27"/>
      <c r="D98" s="29">
        <v>2644.7229000000002</v>
      </c>
      <c r="E98" s="28"/>
    </row>
    <row r="99" spans="1:5" x14ac:dyDescent="0.2">
      <c r="A99" s="27" t="s">
        <v>692</v>
      </c>
      <c r="B99" s="27"/>
      <c r="C99" s="27"/>
      <c r="D99" s="29">
        <v>1001.8422</v>
      </c>
      <c r="E99" s="28"/>
    </row>
    <row r="100" spans="1:5" x14ac:dyDescent="0.2">
      <c r="A100" s="27" t="s">
        <v>693</v>
      </c>
      <c r="B100" s="27"/>
      <c r="C100" s="27"/>
      <c r="D100" s="29">
        <v>1022.4412</v>
      </c>
      <c r="E100" s="28"/>
    </row>
    <row r="101" spans="1:5" x14ac:dyDescent="0.2">
      <c r="A101" s="27" t="s">
        <v>694</v>
      </c>
      <c r="B101" s="27"/>
      <c r="C101" s="27"/>
      <c r="D101" s="29">
        <v>2688.9367999999999</v>
      </c>
      <c r="E101" s="28"/>
    </row>
    <row r="102" spans="1:5" x14ac:dyDescent="0.2">
      <c r="A102" s="27" t="s">
        <v>695</v>
      </c>
      <c r="B102" s="27"/>
      <c r="C102" s="27"/>
      <c r="D102" s="29">
        <v>1000.6505</v>
      </c>
      <c r="E102" s="28"/>
    </row>
    <row r="103" spans="1:5" x14ac:dyDescent="0.2">
      <c r="A103" s="27" t="s">
        <v>696</v>
      </c>
      <c r="B103" s="27"/>
      <c r="C103" s="27"/>
      <c r="D103" s="29">
        <v>1055.7352000000001</v>
      </c>
      <c r="E103" s="28"/>
    </row>
    <row r="104" spans="1:5" x14ac:dyDescent="0.2">
      <c r="A104" s="27" t="s">
        <v>697</v>
      </c>
      <c r="B104" s="27"/>
      <c r="C104" s="27"/>
      <c r="D104" s="29">
        <v>4154.9753000000001</v>
      </c>
      <c r="E104" s="28"/>
    </row>
    <row r="105" spans="1:5" x14ac:dyDescent="0.2">
      <c r="A105" s="27" t="s">
        <v>698</v>
      </c>
      <c r="B105" s="27"/>
      <c r="C105" s="27"/>
      <c r="D105" s="29">
        <v>1512.2955999999999</v>
      </c>
      <c r="E105" s="28"/>
    </row>
    <row r="106" spans="1:5" x14ac:dyDescent="0.2">
      <c r="A106" s="27" t="s">
        <v>699</v>
      </c>
      <c r="B106" s="27"/>
      <c r="C106" s="27"/>
      <c r="D106" s="29">
        <v>1245.481</v>
      </c>
      <c r="E106" s="28"/>
    </row>
    <row r="107" spans="1:5" x14ac:dyDescent="0.2">
      <c r="A107" s="27" t="s">
        <v>700</v>
      </c>
      <c r="B107" s="27"/>
      <c r="C107" s="27"/>
      <c r="D107" s="29">
        <v>11.2164</v>
      </c>
      <c r="E107" s="28"/>
    </row>
    <row r="108" spans="1:5" x14ac:dyDescent="0.2">
      <c r="A108" s="27" t="s">
        <v>701</v>
      </c>
      <c r="B108" s="27"/>
      <c r="C108" s="27"/>
      <c r="D108" s="29">
        <v>11.2164</v>
      </c>
      <c r="E108" s="28"/>
    </row>
    <row r="109" spans="1:5" x14ac:dyDescent="0.2">
      <c r="A109" s="27"/>
      <c r="B109" s="27"/>
      <c r="C109" s="27"/>
      <c r="D109" s="27"/>
      <c r="E109" s="28"/>
    </row>
    <row r="110" spans="1:5" x14ac:dyDescent="0.2">
      <c r="A110" s="26" t="s">
        <v>40</v>
      </c>
      <c r="B110" s="27"/>
      <c r="C110" s="27"/>
      <c r="D110" s="27"/>
      <c r="E110" s="28"/>
    </row>
    <row r="111" spans="1:5" x14ac:dyDescent="0.2">
      <c r="A111" s="27" t="s">
        <v>688</v>
      </c>
      <c r="B111" s="27"/>
      <c r="C111" s="27"/>
      <c r="D111" s="29">
        <v>2737.3595999999998</v>
      </c>
      <c r="E111" s="28"/>
    </row>
    <row r="112" spans="1:5" x14ac:dyDescent="0.2">
      <c r="A112" s="27" t="s">
        <v>689</v>
      </c>
      <c r="B112" s="27"/>
      <c r="C112" s="27"/>
      <c r="D112" s="29">
        <v>1000.7051</v>
      </c>
      <c r="E112" s="28"/>
    </row>
    <row r="113" spans="1:5" x14ac:dyDescent="0.2">
      <c r="A113" s="27" t="s">
        <v>690</v>
      </c>
      <c r="B113" s="27"/>
      <c r="C113" s="27"/>
      <c r="D113" s="29">
        <v>1021.3575</v>
      </c>
      <c r="E113" s="28"/>
    </row>
    <row r="114" spans="1:5" x14ac:dyDescent="0.2">
      <c r="A114" s="27" t="s">
        <v>691</v>
      </c>
      <c r="B114" s="27"/>
      <c r="C114" s="27"/>
      <c r="D114" s="29">
        <v>2747.1785</v>
      </c>
      <c r="E114" s="28"/>
    </row>
    <row r="115" spans="1:5" x14ac:dyDescent="0.2">
      <c r="A115" s="27" t="s">
        <v>692</v>
      </c>
      <c r="B115" s="27"/>
      <c r="C115" s="27"/>
      <c r="D115" s="29">
        <v>1001.8422</v>
      </c>
      <c r="E115" s="28"/>
    </row>
    <row r="116" spans="1:5" x14ac:dyDescent="0.2">
      <c r="A116" s="27" t="s">
        <v>693</v>
      </c>
      <c r="B116" s="27"/>
      <c r="C116" s="27"/>
      <c r="D116" s="29">
        <v>1021.6237</v>
      </c>
      <c r="E116" s="28"/>
    </row>
    <row r="117" spans="1:5" x14ac:dyDescent="0.2">
      <c r="A117" s="27" t="s">
        <v>694</v>
      </c>
      <c r="B117" s="27"/>
      <c r="C117" s="27"/>
      <c r="D117" s="29">
        <v>2786.1496000000002</v>
      </c>
      <c r="E117" s="28"/>
    </row>
    <row r="118" spans="1:5" x14ac:dyDescent="0.2">
      <c r="A118" s="27" t="s">
        <v>695</v>
      </c>
      <c r="B118" s="27"/>
      <c r="C118" s="27"/>
      <c r="D118" s="29">
        <v>1000.6505</v>
      </c>
      <c r="E118" s="28"/>
    </row>
    <row r="119" spans="1:5" x14ac:dyDescent="0.2">
      <c r="A119" s="27" t="s">
        <v>696</v>
      </c>
      <c r="B119" s="27"/>
      <c r="C119" s="27"/>
      <c r="D119" s="29">
        <v>1054.9445000000001</v>
      </c>
      <c r="E119" s="28"/>
    </row>
    <row r="120" spans="1:5" x14ac:dyDescent="0.2">
      <c r="A120" s="27" t="s">
        <v>697</v>
      </c>
      <c r="B120" s="27"/>
      <c r="C120" s="27"/>
      <c r="D120" s="29">
        <v>4299.7379000000001</v>
      </c>
      <c r="E120" s="28"/>
    </row>
    <row r="121" spans="1:5" x14ac:dyDescent="0.2">
      <c r="A121" s="27" t="s">
        <v>698</v>
      </c>
      <c r="B121" s="27"/>
      <c r="C121" s="27"/>
      <c r="D121" s="29">
        <v>1512.2955999999999</v>
      </c>
      <c r="E121" s="28"/>
    </row>
    <row r="122" spans="1:5" x14ac:dyDescent="0.2">
      <c r="A122" s="27" t="s">
        <v>699</v>
      </c>
      <c r="B122" s="27"/>
      <c r="C122" s="27"/>
      <c r="D122" s="29">
        <v>1244.5844</v>
      </c>
      <c r="E122" s="28"/>
    </row>
    <row r="123" spans="1:5" x14ac:dyDescent="0.2">
      <c r="A123" s="27" t="s">
        <v>700</v>
      </c>
      <c r="B123" s="27"/>
      <c r="C123" s="27"/>
      <c r="D123" s="29">
        <v>11.628399999999999</v>
      </c>
      <c r="E123" s="28"/>
    </row>
    <row r="124" spans="1:5" x14ac:dyDescent="0.2">
      <c r="A124" s="27" t="s">
        <v>701</v>
      </c>
      <c r="B124" s="27"/>
      <c r="C124" s="27"/>
      <c r="D124" s="29">
        <v>11.628399999999999</v>
      </c>
      <c r="E124" s="28"/>
    </row>
    <row r="125" spans="1:5" x14ac:dyDescent="0.2">
      <c r="A125" s="27"/>
      <c r="B125" s="27"/>
      <c r="C125" s="27"/>
      <c r="D125" s="27"/>
      <c r="E125" s="28"/>
    </row>
    <row r="126" spans="1:5" x14ac:dyDescent="0.2">
      <c r="A126" s="26" t="s">
        <v>41</v>
      </c>
      <c r="B126" s="27"/>
      <c r="C126" s="27"/>
      <c r="D126" s="30" t="s">
        <v>383</v>
      </c>
      <c r="E126" s="28"/>
    </row>
    <row r="127" spans="1:5" x14ac:dyDescent="0.2">
      <c r="A127" s="17" t="s">
        <v>665</v>
      </c>
      <c r="B127" s="18"/>
      <c r="C127" s="114" t="s">
        <v>666</v>
      </c>
      <c r="D127" s="114"/>
      <c r="E127" s="28"/>
    </row>
    <row r="128" spans="1:5" x14ac:dyDescent="0.2">
      <c r="A128" s="115"/>
      <c r="B128" s="115"/>
      <c r="C128" s="19" t="s">
        <v>667</v>
      </c>
      <c r="D128" s="19" t="s">
        <v>668</v>
      </c>
      <c r="E128" s="28"/>
    </row>
    <row r="129" spans="1:5" x14ac:dyDescent="0.2">
      <c r="A129" s="20" t="s">
        <v>689</v>
      </c>
      <c r="B129" s="21"/>
      <c r="C129" s="22">
        <v>27.183918532999993</v>
      </c>
      <c r="D129" s="22">
        <v>25.172444036999991</v>
      </c>
      <c r="E129" s="28"/>
    </row>
    <row r="130" spans="1:5" x14ac:dyDescent="0.2">
      <c r="A130" s="20" t="s">
        <v>690</v>
      </c>
      <c r="B130" s="21"/>
      <c r="C130" s="22">
        <v>28.337893291000004</v>
      </c>
      <c r="D130" s="22">
        <v>26.241030412999997</v>
      </c>
      <c r="E130" s="28"/>
    </row>
    <row r="131" spans="1:5" x14ac:dyDescent="0.2">
      <c r="A131" s="20" t="s">
        <v>702</v>
      </c>
      <c r="B131" s="21"/>
      <c r="C131" s="22">
        <v>27.419666336000002</v>
      </c>
      <c r="D131" s="22">
        <v>25.390747675</v>
      </c>
      <c r="E131" s="28"/>
    </row>
    <row r="132" spans="1:5" x14ac:dyDescent="0.2">
      <c r="A132" s="20" t="s">
        <v>703</v>
      </c>
      <c r="B132" s="21"/>
      <c r="C132" s="22">
        <v>28.560290757999994</v>
      </c>
      <c r="D132" s="22">
        <v>26.446971574000003</v>
      </c>
      <c r="E132" s="28"/>
    </row>
    <row r="133" spans="1:5" x14ac:dyDescent="0.2">
      <c r="A133" s="20" t="s">
        <v>695</v>
      </c>
      <c r="B133" s="21"/>
      <c r="C133" s="22">
        <v>25.601191946000004</v>
      </c>
      <c r="D133" s="22">
        <v>23.706831324999996</v>
      </c>
      <c r="E133" s="28"/>
    </row>
    <row r="134" spans="1:5" x14ac:dyDescent="0.2">
      <c r="A134" s="20" t="s">
        <v>696</v>
      </c>
      <c r="B134" s="21"/>
      <c r="C134" s="22">
        <v>27.516795262999992</v>
      </c>
      <c r="D134" s="22">
        <v>25.480689545000011</v>
      </c>
      <c r="E134" s="28"/>
    </row>
    <row r="135" spans="1:5" x14ac:dyDescent="0.2">
      <c r="A135" s="20" t="s">
        <v>704</v>
      </c>
      <c r="B135" s="21"/>
      <c r="C135" s="22">
        <v>37.311769033000004</v>
      </c>
      <c r="D135" s="22">
        <v>34.550884070999992</v>
      </c>
      <c r="E135" s="28"/>
    </row>
    <row r="136" spans="1:5" x14ac:dyDescent="0.2">
      <c r="A136" s="20" t="s">
        <v>699</v>
      </c>
      <c r="B136" s="21"/>
      <c r="C136" s="22">
        <v>31.362429184</v>
      </c>
      <c r="D136" s="22">
        <v>29.041765721000001</v>
      </c>
      <c r="E136" s="28"/>
    </row>
    <row r="137" spans="1:5" x14ac:dyDescent="0.2">
      <c r="A137" s="27"/>
      <c r="B137" s="27"/>
      <c r="C137" s="27"/>
      <c r="D137" s="27"/>
      <c r="E137" s="28"/>
    </row>
    <row r="138" spans="1:5" x14ac:dyDescent="0.2">
      <c r="A138" s="26" t="s">
        <v>43</v>
      </c>
      <c r="B138" s="27"/>
      <c r="C138" s="27"/>
      <c r="D138" s="31">
        <v>0.11041271035339213</v>
      </c>
      <c r="E138" s="28" t="s">
        <v>671</v>
      </c>
    </row>
  </sheetData>
  <mergeCells count="3">
    <mergeCell ref="A1:F1"/>
    <mergeCell ref="C127:D127"/>
    <mergeCell ref="A128:B128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61B2-C8FB-4863-986C-393C789D4C3A}">
  <dimension ref="A1:E3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19.140625" style="2" bestFit="1" customWidth="1"/>
    <col min="4" max="4" width="23" style="2" bestFit="1" customWidth="1"/>
    <col min="5" max="5" width="24" style="2" bestFit="1" customWidth="1"/>
    <col min="6" max="16384" width="9.140625" style="3"/>
  </cols>
  <sheetData>
    <row r="1" spans="1:5" x14ac:dyDescent="0.2">
      <c r="A1" s="120" t="s">
        <v>1734</v>
      </c>
      <c r="B1" s="120"/>
      <c r="C1" s="120"/>
      <c r="D1" s="120"/>
      <c r="E1" s="120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1681</v>
      </c>
      <c r="B5" s="10"/>
      <c r="C5" s="10"/>
      <c r="D5" s="10"/>
      <c r="E5" s="10"/>
    </row>
    <row r="6" spans="1:5" x14ac:dyDescent="0.2">
      <c r="A6" s="10" t="s">
        <v>1682</v>
      </c>
      <c r="B6" s="10" t="s">
        <v>1683</v>
      </c>
      <c r="C6" s="68">
        <v>137060.26999999999</v>
      </c>
      <c r="D6" s="60">
        <v>644.31774389999998</v>
      </c>
      <c r="E6" s="10">
        <v>50.164809177731314</v>
      </c>
    </row>
    <row r="7" spans="1:5" x14ac:dyDescent="0.2">
      <c r="A7" s="10" t="s">
        <v>1731</v>
      </c>
      <c r="B7" s="10" t="s">
        <v>1732</v>
      </c>
      <c r="C7" s="68">
        <v>19734.29</v>
      </c>
      <c r="D7" s="60">
        <v>194.72980370000002</v>
      </c>
      <c r="E7" s="10">
        <v>15.161127465928814</v>
      </c>
    </row>
    <row r="8" spans="1:5" x14ac:dyDescent="0.2">
      <c r="A8" s="10" t="s">
        <v>1723</v>
      </c>
      <c r="B8" s="10" t="s">
        <v>1724</v>
      </c>
      <c r="C8" s="68">
        <v>75421.52</v>
      </c>
      <c r="D8" s="60">
        <v>191.22515989999999</v>
      </c>
      <c r="E8" s="10">
        <v>14.888265529209892</v>
      </c>
    </row>
    <row r="9" spans="1:5" x14ac:dyDescent="0.2">
      <c r="A9" s="10" t="s">
        <v>1726</v>
      </c>
      <c r="B9" s="10" t="s">
        <v>1727</v>
      </c>
      <c r="C9" s="68">
        <v>185578.63</v>
      </c>
      <c r="D9" s="60">
        <v>126.933558</v>
      </c>
      <c r="E9" s="10">
        <v>9.8826980563626385</v>
      </c>
    </row>
    <row r="10" spans="1:5" x14ac:dyDescent="0.2">
      <c r="A10" s="10" t="s">
        <v>1728</v>
      </c>
      <c r="B10" s="10" t="s">
        <v>1729</v>
      </c>
      <c r="C10" s="68">
        <v>187946.14</v>
      </c>
      <c r="D10" s="60">
        <v>126.65164060000001</v>
      </c>
      <c r="E10" s="10">
        <v>9.8607487422101521</v>
      </c>
    </row>
    <row r="11" spans="1:5" x14ac:dyDescent="0.2">
      <c r="A11" s="11" t="s">
        <v>34</v>
      </c>
      <c r="B11" s="10"/>
      <c r="C11" s="68"/>
      <c r="D11" s="61">
        <f>SUM(D6:D10)</f>
        <v>1283.8579061</v>
      </c>
      <c r="E11" s="11">
        <f>SUM(E6:E10)</f>
        <v>99.957648971442808</v>
      </c>
    </row>
    <row r="12" spans="1:5" x14ac:dyDescent="0.2">
      <c r="A12" s="10"/>
      <c r="B12" s="10"/>
      <c r="C12" s="68"/>
      <c r="D12" s="60"/>
      <c r="E12" s="10"/>
    </row>
    <row r="13" spans="1:5" x14ac:dyDescent="0.2">
      <c r="A13" s="11" t="s">
        <v>34</v>
      </c>
      <c r="B13" s="10"/>
      <c r="C13" s="10"/>
      <c r="D13" s="61">
        <v>1283.8579060999998</v>
      </c>
      <c r="E13" s="11">
        <v>99.957648971442808</v>
      </c>
    </row>
    <row r="14" spans="1:5" x14ac:dyDescent="0.2">
      <c r="A14" s="10"/>
      <c r="B14" s="10"/>
      <c r="C14" s="10"/>
      <c r="D14" s="60"/>
      <c r="E14" s="10"/>
    </row>
    <row r="15" spans="1:5" x14ac:dyDescent="0.2">
      <c r="A15" s="11" t="s">
        <v>35</v>
      </c>
      <c r="B15" s="10"/>
      <c r="C15" s="10"/>
      <c r="D15" s="61">
        <v>0.54395740000000004</v>
      </c>
      <c r="E15" s="11">
        <v>0.04</v>
      </c>
    </row>
    <row r="16" spans="1:5" x14ac:dyDescent="0.2">
      <c r="A16" s="10"/>
      <c r="B16" s="10"/>
      <c r="C16" s="10"/>
      <c r="D16" s="60"/>
      <c r="E16" s="10"/>
    </row>
    <row r="17" spans="1:5" x14ac:dyDescent="0.2">
      <c r="A17" s="13" t="s">
        <v>36</v>
      </c>
      <c r="B17" s="7"/>
      <c r="C17" s="7"/>
      <c r="D17" s="66">
        <v>1284.4018634999998</v>
      </c>
      <c r="E17" s="13">
        <f xml:space="preserve"> ROUND(SUM(E13:E16),2)</f>
        <v>100</v>
      </c>
    </row>
    <row r="19" spans="1:5" x14ac:dyDescent="0.2">
      <c r="A19" s="16" t="s">
        <v>37</v>
      </c>
    </row>
    <row r="20" spans="1:5" x14ac:dyDescent="0.2">
      <c r="A20" s="16" t="s">
        <v>38</v>
      </c>
    </row>
    <row r="21" spans="1:5" x14ac:dyDescent="0.2">
      <c r="A21" s="16" t="s">
        <v>39</v>
      </c>
    </row>
    <row r="22" spans="1:5" x14ac:dyDescent="0.2">
      <c r="A22" s="2" t="s">
        <v>661</v>
      </c>
      <c r="B22" s="14">
        <v>80.022400000000005</v>
      </c>
    </row>
    <row r="23" spans="1:5" x14ac:dyDescent="0.2">
      <c r="A23" s="2" t="s">
        <v>662</v>
      </c>
      <c r="B23" s="14">
        <v>31.219899999999999</v>
      </c>
    </row>
    <row r="24" spans="1:5" x14ac:dyDescent="0.2">
      <c r="A24" s="2" t="s">
        <v>663</v>
      </c>
      <c r="B24" s="14">
        <v>81.913300000000007</v>
      </c>
    </row>
    <row r="25" spans="1:5" x14ac:dyDescent="0.2">
      <c r="A25" s="2" t="s">
        <v>664</v>
      </c>
      <c r="B25" s="14">
        <v>32.0886</v>
      </c>
    </row>
    <row r="27" spans="1:5" x14ac:dyDescent="0.2">
      <c r="A27" s="16" t="s">
        <v>40</v>
      </c>
    </row>
    <row r="28" spans="1:5" x14ac:dyDescent="0.2">
      <c r="A28" s="2" t="s">
        <v>661</v>
      </c>
      <c r="B28" s="14">
        <v>80.017099999999999</v>
      </c>
    </row>
    <row r="29" spans="1:5" x14ac:dyDescent="0.2">
      <c r="A29" s="2" t="s">
        <v>662</v>
      </c>
      <c r="B29" s="14">
        <v>28.5871</v>
      </c>
    </row>
    <row r="30" spans="1:5" x14ac:dyDescent="0.2">
      <c r="A30" s="2" t="s">
        <v>663</v>
      </c>
      <c r="B30" s="14">
        <v>82.088700000000003</v>
      </c>
    </row>
    <row r="31" spans="1:5" x14ac:dyDescent="0.2">
      <c r="A31" s="2" t="s">
        <v>664</v>
      </c>
      <c r="B31" s="14">
        <v>29.5124</v>
      </c>
    </row>
    <row r="33" spans="1:4" x14ac:dyDescent="0.2">
      <c r="A33" s="16" t="s">
        <v>41</v>
      </c>
      <c r="B33" s="37"/>
    </row>
    <row r="34" spans="1:4" x14ac:dyDescent="0.2">
      <c r="A34" s="17" t="s">
        <v>665</v>
      </c>
      <c r="B34" s="18"/>
      <c r="C34" s="114" t="s">
        <v>666</v>
      </c>
      <c r="D34" s="114"/>
    </row>
    <row r="35" spans="1:4" x14ac:dyDescent="0.2">
      <c r="A35" s="115"/>
      <c r="B35" s="115"/>
      <c r="C35" s="19" t="s">
        <v>667</v>
      </c>
      <c r="D35" s="19" t="s">
        <v>668</v>
      </c>
    </row>
    <row r="36" spans="1:4" x14ac:dyDescent="0.2">
      <c r="A36" s="20" t="s">
        <v>662</v>
      </c>
      <c r="B36" s="21"/>
      <c r="C36" s="22">
        <v>1.80080675</v>
      </c>
      <c r="D36" s="22">
        <v>1.6675560250000001</v>
      </c>
    </row>
    <row r="37" spans="1:4" x14ac:dyDescent="0.2">
      <c r="A37" s="20" t="s">
        <v>664</v>
      </c>
      <c r="B37" s="21"/>
      <c r="C37" s="22">
        <v>1.80080675</v>
      </c>
      <c r="D37" s="22">
        <v>1.6675560250000001</v>
      </c>
    </row>
    <row r="38" spans="1:4" x14ac:dyDescent="0.2">
      <c r="A38" s="16"/>
      <c r="B38" s="37"/>
    </row>
    <row r="39" spans="1:4" x14ac:dyDescent="0.2">
      <c r="A39" s="16" t="s">
        <v>761</v>
      </c>
      <c r="B39" s="100">
        <v>7.4909254475245615E-2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93D96-7EEF-499D-BAE6-7BE4B503C960}">
  <dimension ref="A1:F66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28" style="2" customWidth="1"/>
    <col min="3" max="3" width="19.140625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1735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313</v>
      </c>
      <c r="B8" s="10" t="s">
        <v>314</v>
      </c>
      <c r="C8" s="10" t="s">
        <v>252</v>
      </c>
      <c r="D8" s="68">
        <v>25000000</v>
      </c>
      <c r="E8" s="60">
        <v>73975</v>
      </c>
      <c r="F8" s="10">
        <f>E8/$E$44*100</f>
        <v>9.841525370232338</v>
      </c>
    </row>
    <row r="9" spans="1:6" x14ac:dyDescent="0.2">
      <c r="A9" s="10" t="s">
        <v>250</v>
      </c>
      <c r="B9" s="10" t="s">
        <v>251</v>
      </c>
      <c r="C9" s="10" t="s">
        <v>252</v>
      </c>
      <c r="D9" s="68">
        <v>3400000</v>
      </c>
      <c r="E9" s="60">
        <v>72137.8</v>
      </c>
      <c r="F9" s="10">
        <f t="shared" ref="F9:F33" si="0">E9/$E$44*100</f>
        <v>9.5971069800979567</v>
      </c>
    </row>
    <row r="10" spans="1:6" x14ac:dyDescent="0.2">
      <c r="A10" s="10" t="s">
        <v>311</v>
      </c>
      <c r="B10" s="10" t="s">
        <v>312</v>
      </c>
      <c r="C10" s="10" t="s">
        <v>252</v>
      </c>
      <c r="D10" s="68">
        <v>19500000</v>
      </c>
      <c r="E10" s="60">
        <v>70229.25</v>
      </c>
      <c r="F10" s="10">
        <f t="shared" si="0"/>
        <v>9.3431962907386197</v>
      </c>
    </row>
    <row r="11" spans="1:6" x14ac:dyDescent="0.2">
      <c r="A11" s="10" t="s">
        <v>253</v>
      </c>
      <c r="B11" s="10" t="s">
        <v>254</v>
      </c>
      <c r="C11" s="10" t="s">
        <v>252</v>
      </c>
      <c r="D11" s="68">
        <v>7500000</v>
      </c>
      <c r="E11" s="60">
        <v>46492.5</v>
      </c>
      <c r="F11" s="10">
        <f t="shared" si="0"/>
        <v>6.1852939273474412</v>
      </c>
    </row>
    <row r="12" spans="1:6" x14ac:dyDescent="0.2">
      <c r="A12" s="10" t="s">
        <v>292</v>
      </c>
      <c r="B12" s="10" t="s">
        <v>293</v>
      </c>
      <c r="C12" s="10" t="s">
        <v>294</v>
      </c>
      <c r="D12" s="68">
        <v>11500000</v>
      </c>
      <c r="E12" s="60">
        <v>41716.25</v>
      </c>
      <c r="F12" s="10">
        <f t="shared" si="0"/>
        <v>5.5498686411078708</v>
      </c>
    </row>
    <row r="13" spans="1:6" x14ac:dyDescent="0.2">
      <c r="A13" s="10" t="s">
        <v>266</v>
      </c>
      <c r="B13" s="10" t="s">
        <v>267</v>
      </c>
      <c r="C13" s="10" t="s">
        <v>268</v>
      </c>
      <c r="D13" s="68">
        <v>12990349</v>
      </c>
      <c r="E13" s="60">
        <v>40594.840624999997</v>
      </c>
      <c r="F13" s="10">
        <f t="shared" si="0"/>
        <v>5.4006779846093389</v>
      </c>
    </row>
    <row r="14" spans="1:6" x14ac:dyDescent="0.2">
      <c r="A14" s="10" t="s">
        <v>344</v>
      </c>
      <c r="B14" s="10" t="s">
        <v>345</v>
      </c>
      <c r="C14" s="10" t="s">
        <v>294</v>
      </c>
      <c r="D14" s="68">
        <v>28000000</v>
      </c>
      <c r="E14" s="60">
        <v>38374</v>
      </c>
      <c r="F14" s="10">
        <f t="shared" si="0"/>
        <v>5.1052206090881471</v>
      </c>
    </row>
    <row r="15" spans="1:6" x14ac:dyDescent="0.2">
      <c r="A15" s="10" t="s">
        <v>1695</v>
      </c>
      <c r="B15" s="10" t="s">
        <v>1696</v>
      </c>
      <c r="C15" s="10" t="s">
        <v>274</v>
      </c>
      <c r="D15" s="68">
        <v>830000</v>
      </c>
      <c r="E15" s="60">
        <v>33124.885000000002</v>
      </c>
      <c r="F15" s="10">
        <f t="shared" si="0"/>
        <v>4.4068860576347229</v>
      </c>
    </row>
    <row r="16" spans="1:6" x14ac:dyDescent="0.2">
      <c r="A16" s="10" t="s">
        <v>1736</v>
      </c>
      <c r="B16" s="10" t="s">
        <v>1737</v>
      </c>
      <c r="C16" s="10" t="s">
        <v>280</v>
      </c>
      <c r="D16" s="68">
        <v>370000</v>
      </c>
      <c r="E16" s="60">
        <v>27811.605</v>
      </c>
      <c r="F16" s="10">
        <f t="shared" si="0"/>
        <v>3.7000150888054142</v>
      </c>
    </row>
    <row r="17" spans="1:6" x14ac:dyDescent="0.2">
      <c r="A17" s="10" t="s">
        <v>1428</v>
      </c>
      <c r="B17" s="10" t="s">
        <v>1429</v>
      </c>
      <c r="C17" s="10" t="s">
        <v>262</v>
      </c>
      <c r="D17" s="68">
        <v>26500000</v>
      </c>
      <c r="E17" s="60">
        <v>24552.25</v>
      </c>
      <c r="F17" s="10">
        <f t="shared" si="0"/>
        <v>3.266395285857207</v>
      </c>
    </row>
    <row r="18" spans="1:6" x14ac:dyDescent="0.2">
      <c r="A18" s="10" t="s">
        <v>352</v>
      </c>
      <c r="B18" s="10" t="s">
        <v>353</v>
      </c>
      <c r="C18" s="10" t="s">
        <v>277</v>
      </c>
      <c r="D18" s="68">
        <v>15400000</v>
      </c>
      <c r="E18" s="60">
        <v>22953.7</v>
      </c>
      <c r="F18" s="10">
        <f t="shared" si="0"/>
        <v>3.0537265412734302</v>
      </c>
    </row>
    <row r="19" spans="1:6" x14ac:dyDescent="0.2">
      <c r="A19" s="10" t="s">
        <v>346</v>
      </c>
      <c r="B19" s="10" t="s">
        <v>347</v>
      </c>
      <c r="C19" s="10" t="s">
        <v>271</v>
      </c>
      <c r="D19" s="68">
        <v>8700000</v>
      </c>
      <c r="E19" s="60">
        <v>19501.05</v>
      </c>
      <c r="F19" s="10">
        <f t="shared" si="0"/>
        <v>2.5943910553723462</v>
      </c>
    </row>
    <row r="20" spans="1:6" x14ac:dyDescent="0.2">
      <c r="A20" s="10" t="s">
        <v>1551</v>
      </c>
      <c r="B20" s="10" t="s">
        <v>1552</v>
      </c>
      <c r="C20" s="10" t="s">
        <v>1553</v>
      </c>
      <c r="D20" s="68">
        <v>2200000</v>
      </c>
      <c r="E20" s="60">
        <v>18973.900000000001</v>
      </c>
      <c r="F20" s="10">
        <f t="shared" si="0"/>
        <v>2.5242597934741653</v>
      </c>
    </row>
    <row r="21" spans="1:6" x14ac:dyDescent="0.2">
      <c r="A21" s="10" t="s">
        <v>1523</v>
      </c>
      <c r="B21" s="10" t="s">
        <v>1524</v>
      </c>
      <c r="C21" s="10" t="s">
        <v>1435</v>
      </c>
      <c r="D21" s="68">
        <v>3800000</v>
      </c>
      <c r="E21" s="60">
        <v>17301.400000000001</v>
      </c>
      <c r="F21" s="10">
        <f t="shared" si="0"/>
        <v>2.3017528494834441</v>
      </c>
    </row>
    <row r="22" spans="1:6" x14ac:dyDescent="0.2">
      <c r="A22" s="10" t="s">
        <v>1738</v>
      </c>
      <c r="B22" s="10" t="s">
        <v>1739</v>
      </c>
      <c r="C22" s="10" t="s">
        <v>297</v>
      </c>
      <c r="D22" s="68">
        <v>4496481</v>
      </c>
      <c r="E22" s="60">
        <v>16151.359752</v>
      </c>
      <c r="F22" s="10">
        <f t="shared" si="0"/>
        <v>2.148753183684454</v>
      </c>
    </row>
    <row r="23" spans="1:6" x14ac:dyDescent="0.2">
      <c r="A23" s="10" t="s">
        <v>1641</v>
      </c>
      <c r="B23" s="10" t="s">
        <v>1642</v>
      </c>
      <c r="C23" s="10" t="s">
        <v>280</v>
      </c>
      <c r="D23" s="68">
        <v>230000</v>
      </c>
      <c r="E23" s="60">
        <v>14652.15</v>
      </c>
      <c r="F23" s="10">
        <f t="shared" si="0"/>
        <v>1.9493005198168263</v>
      </c>
    </row>
    <row r="24" spans="1:6" x14ac:dyDescent="0.2">
      <c r="A24" s="10" t="s">
        <v>1573</v>
      </c>
      <c r="B24" s="10" t="s">
        <v>1574</v>
      </c>
      <c r="C24" s="10" t="s">
        <v>274</v>
      </c>
      <c r="D24" s="68">
        <v>4500000</v>
      </c>
      <c r="E24" s="60">
        <v>13185</v>
      </c>
      <c r="F24" s="10">
        <f t="shared" si="0"/>
        <v>1.7541130382766255</v>
      </c>
    </row>
    <row r="25" spans="1:6" x14ac:dyDescent="0.2">
      <c r="A25" s="10" t="s">
        <v>728</v>
      </c>
      <c r="B25" s="10" t="s">
        <v>729</v>
      </c>
      <c r="C25" s="10" t="s">
        <v>268</v>
      </c>
      <c r="D25" s="68">
        <v>30000000</v>
      </c>
      <c r="E25" s="60">
        <v>11325</v>
      </c>
      <c r="F25" s="10">
        <f t="shared" si="0"/>
        <v>1.5066613696232676</v>
      </c>
    </row>
    <row r="26" spans="1:6" x14ac:dyDescent="0.2">
      <c r="A26" s="10" t="s">
        <v>1740</v>
      </c>
      <c r="B26" s="10" t="s">
        <v>1741</v>
      </c>
      <c r="C26" s="10" t="s">
        <v>1435</v>
      </c>
      <c r="D26" s="68">
        <v>3200000</v>
      </c>
      <c r="E26" s="60">
        <v>10518.4</v>
      </c>
      <c r="F26" s="10">
        <f t="shared" si="0"/>
        <v>1.399352490087892</v>
      </c>
    </row>
    <row r="27" spans="1:6" x14ac:dyDescent="0.2">
      <c r="A27" s="10" t="s">
        <v>1742</v>
      </c>
      <c r="B27" s="10" t="s">
        <v>1743</v>
      </c>
      <c r="C27" s="10" t="s">
        <v>367</v>
      </c>
      <c r="D27" s="68">
        <v>3704493</v>
      </c>
      <c r="E27" s="60">
        <v>10274.411335500001</v>
      </c>
      <c r="F27" s="10">
        <f t="shared" si="0"/>
        <v>1.3668925964518548</v>
      </c>
    </row>
    <row r="28" spans="1:6" x14ac:dyDescent="0.2">
      <c r="A28" s="10" t="s">
        <v>1517</v>
      </c>
      <c r="B28" s="10" t="s">
        <v>1518</v>
      </c>
      <c r="C28" s="10" t="s">
        <v>297</v>
      </c>
      <c r="D28" s="68">
        <v>175000</v>
      </c>
      <c r="E28" s="60">
        <v>9971.0625</v>
      </c>
      <c r="F28" s="10">
        <f t="shared" si="0"/>
        <v>1.3265355128343668</v>
      </c>
    </row>
    <row r="29" spans="1:6" x14ac:dyDescent="0.2">
      <c r="A29" s="10" t="s">
        <v>1744</v>
      </c>
      <c r="B29" s="10" t="s">
        <v>1745</v>
      </c>
      <c r="C29" s="10" t="s">
        <v>274</v>
      </c>
      <c r="D29" s="68">
        <v>10469888</v>
      </c>
      <c r="E29" s="60">
        <v>8517.2538879999993</v>
      </c>
      <c r="F29" s="10">
        <f t="shared" si="0"/>
        <v>1.1331229499623117</v>
      </c>
    </row>
    <row r="30" spans="1:6" x14ac:dyDescent="0.2">
      <c r="A30" s="10" t="s">
        <v>1746</v>
      </c>
      <c r="B30" s="10" t="s">
        <v>1747</v>
      </c>
      <c r="C30" s="10" t="s">
        <v>1435</v>
      </c>
      <c r="D30" s="68">
        <v>7500000</v>
      </c>
      <c r="E30" s="60">
        <v>8437.5</v>
      </c>
      <c r="F30" s="10">
        <f t="shared" si="0"/>
        <v>1.1225126098186595</v>
      </c>
    </row>
    <row r="31" spans="1:6" x14ac:dyDescent="0.2">
      <c r="A31" s="10" t="s">
        <v>1674</v>
      </c>
      <c r="B31" s="10" t="s">
        <v>1675</v>
      </c>
      <c r="C31" s="10" t="s">
        <v>1427</v>
      </c>
      <c r="D31" s="68">
        <v>8387268</v>
      </c>
      <c r="E31" s="60">
        <v>7481.4430560000001</v>
      </c>
      <c r="F31" s="10">
        <f t="shared" si="0"/>
        <v>0.99532019792595539</v>
      </c>
    </row>
    <row r="32" spans="1:6" x14ac:dyDescent="0.2">
      <c r="A32" s="10" t="s">
        <v>1748</v>
      </c>
      <c r="B32" s="10" t="s">
        <v>1749</v>
      </c>
      <c r="C32" s="10" t="s">
        <v>1396</v>
      </c>
      <c r="D32" s="68">
        <v>475000</v>
      </c>
      <c r="E32" s="60">
        <v>7312.3874999999998</v>
      </c>
      <c r="F32" s="10">
        <f t="shared" si="0"/>
        <v>0.97282929500804083</v>
      </c>
    </row>
    <row r="33" spans="1:6" x14ac:dyDescent="0.2">
      <c r="A33" s="10" t="s">
        <v>736</v>
      </c>
      <c r="B33" s="10" t="s">
        <v>737</v>
      </c>
      <c r="C33" s="10" t="s">
        <v>252</v>
      </c>
      <c r="D33" s="68">
        <v>7500000</v>
      </c>
      <c r="E33" s="60">
        <v>5857.5</v>
      </c>
      <c r="F33" s="10">
        <f t="shared" si="0"/>
        <v>0.77927319846077614</v>
      </c>
    </row>
    <row r="34" spans="1:6" x14ac:dyDescent="0.2">
      <c r="A34" s="11" t="s">
        <v>34</v>
      </c>
      <c r="B34" s="10"/>
      <c r="C34" s="10"/>
      <c r="D34" s="68"/>
      <c r="E34" s="61">
        <f xml:space="preserve"> SUM(E8:E33)</f>
        <v>671421.89865650004</v>
      </c>
      <c r="F34" s="11">
        <f>SUM(F8:F33)</f>
        <v>89.32498343707347</v>
      </c>
    </row>
    <row r="35" spans="1:6" x14ac:dyDescent="0.2">
      <c r="A35" s="11"/>
      <c r="B35" s="10"/>
      <c r="C35" s="10"/>
      <c r="D35" s="68"/>
      <c r="E35" s="61"/>
      <c r="F35" s="11"/>
    </row>
    <row r="36" spans="1:6" x14ac:dyDescent="0.2">
      <c r="A36" s="11" t="s">
        <v>1485</v>
      </c>
      <c r="B36" s="10"/>
      <c r="C36" s="10"/>
      <c r="D36" s="68"/>
      <c r="E36" s="61"/>
      <c r="F36" s="61"/>
    </row>
    <row r="37" spans="1:6" x14ac:dyDescent="0.2">
      <c r="A37" s="10" t="s">
        <v>1486</v>
      </c>
      <c r="B37" s="106" t="s">
        <v>1750</v>
      </c>
      <c r="C37" s="10" t="s">
        <v>257</v>
      </c>
      <c r="D37" s="68">
        <v>650000</v>
      </c>
      <c r="E37" s="60">
        <v>28558.412629999999</v>
      </c>
      <c r="F37" s="10">
        <f t="shared" ref="F37" si="1">E37/$E$44*100</f>
        <v>3.7993692792390483</v>
      </c>
    </row>
    <row r="38" spans="1:6" x14ac:dyDescent="0.2">
      <c r="A38" s="11" t="s">
        <v>34</v>
      </c>
      <c r="B38" s="106"/>
      <c r="C38" s="10"/>
      <c r="D38" s="68"/>
      <c r="E38" s="61">
        <f>SUM(E37)</f>
        <v>28558.412629999999</v>
      </c>
      <c r="F38" s="102">
        <f>SUM(F37)</f>
        <v>3.7993692792390483</v>
      </c>
    </row>
    <row r="39" spans="1:6" x14ac:dyDescent="0.2">
      <c r="A39" s="10"/>
      <c r="B39" s="10"/>
      <c r="C39" s="10"/>
      <c r="D39" s="68"/>
      <c r="E39" s="60"/>
      <c r="F39" s="10"/>
    </row>
    <row r="40" spans="1:6" x14ac:dyDescent="0.2">
      <c r="A40" s="11" t="s">
        <v>34</v>
      </c>
      <c r="B40" s="10"/>
      <c r="C40" s="10"/>
      <c r="D40" s="68"/>
      <c r="E40" s="61">
        <f>E34+E38</f>
        <v>699980.31128650007</v>
      </c>
      <c r="F40" s="11">
        <f>F34+F38</f>
        <v>93.124352716312515</v>
      </c>
    </row>
    <row r="41" spans="1:6" x14ac:dyDescent="0.2">
      <c r="A41" s="10"/>
      <c r="B41" s="10"/>
      <c r="C41" s="10"/>
      <c r="D41" s="68"/>
      <c r="E41" s="60"/>
      <c r="F41" s="10"/>
    </row>
    <row r="42" spans="1:6" x14ac:dyDescent="0.2">
      <c r="A42" s="11" t="s">
        <v>35</v>
      </c>
      <c r="B42" s="10"/>
      <c r="C42" s="10"/>
      <c r="D42" s="10"/>
      <c r="E42" s="61">
        <v>51681.623394399998</v>
      </c>
      <c r="F42" s="11">
        <f t="shared" ref="F42" si="2">E42/$E$44*100</f>
        <v>6.8756472836874707</v>
      </c>
    </row>
    <row r="43" spans="1:6" x14ac:dyDescent="0.2">
      <c r="A43" s="10"/>
      <c r="B43" s="10"/>
      <c r="C43" s="10"/>
      <c r="D43" s="10"/>
      <c r="E43" s="60"/>
      <c r="F43" s="10"/>
    </row>
    <row r="44" spans="1:6" x14ac:dyDescent="0.2">
      <c r="A44" s="13" t="s">
        <v>36</v>
      </c>
      <c r="B44" s="7"/>
      <c r="C44" s="7"/>
      <c r="D44" s="7"/>
      <c r="E44" s="66">
        <f>E40+E42</f>
        <v>751661.93468090007</v>
      </c>
      <c r="F44" s="13">
        <f xml:space="preserve"> ROUND(SUM(F40:F43),2)</f>
        <v>100</v>
      </c>
    </row>
    <row r="46" spans="1:6" x14ac:dyDescent="0.2">
      <c r="A46" s="16" t="s">
        <v>37</v>
      </c>
    </row>
    <row r="47" spans="1:6" x14ac:dyDescent="0.2">
      <c r="A47" s="16" t="s">
        <v>38</v>
      </c>
    </row>
    <row r="48" spans="1:6" x14ac:dyDescent="0.2">
      <c r="A48" s="16" t="s">
        <v>39</v>
      </c>
    </row>
    <row r="49" spans="1:4" x14ac:dyDescent="0.2">
      <c r="A49" s="2" t="s">
        <v>661</v>
      </c>
      <c r="B49" s="14">
        <v>37.288600000000002</v>
      </c>
    </row>
    <row r="50" spans="1:4" x14ac:dyDescent="0.2">
      <c r="A50" s="2" t="s">
        <v>662</v>
      </c>
      <c r="B50" s="14">
        <v>24.0259</v>
      </c>
    </row>
    <row r="51" spans="1:4" x14ac:dyDescent="0.2">
      <c r="A51" s="2" t="s">
        <v>663</v>
      </c>
      <c r="B51" s="14">
        <v>39.545299999999997</v>
      </c>
    </row>
    <row r="52" spans="1:4" x14ac:dyDescent="0.2">
      <c r="A52" s="2" t="s">
        <v>664</v>
      </c>
      <c r="B52" s="14">
        <v>25.765799999999999</v>
      </c>
    </row>
    <row r="54" spans="1:4" x14ac:dyDescent="0.2">
      <c r="A54" s="16" t="s">
        <v>40</v>
      </c>
    </row>
    <row r="55" spans="1:4" x14ac:dyDescent="0.2">
      <c r="A55" s="2" t="s">
        <v>661</v>
      </c>
      <c r="B55" s="14">
        <v>38.049700000000001</v>
      </c>
    </row>
    <row r="56" spans="1:4" x14ac:dyDescent="0.2">
      <c r="A56" s="2" t="s">
        <v>662</v>
      </c>
      <c r="B56" s="14">
        <v>22.370699999999999</v>
      </c>
    </row>
    <row r="57" spans="1:4" x14ac:dyDescent="0.2">
      <c r="A57" s="2" t="s">
        <v>663</v>
      </c>
      <c r="B57" s="14">
        <v>40.575600000000001</v>
      </c>
    </row>
    <row r="58" spans="1:4" x14ac:dyDescent="0.2">
      <c r="A58" s="2" t="s">
        <v>664</v>
      </c>
      <c r="B58" s="14">
        <v>24.282800000000002</v>
      </c>
    </row>
    <row r="60" spans="1:4" x14ac:dyDescent="0.2">
      <c r="A60" s="16" t="s">
        <v>41</v>
      </c>
      <c r="B60" s="37"/>
    </row>
    <row r="61" spans="1:4" x14ac:dyDescent="0.2">
      <c r="A61" s="17" t="s">
        <v>665</v>
      </c>
      <c r="B61" s="18"/>
      <c r="C61" s="114" t="s">
        <v>666</v>
      </c>
      <c r="D61" s="114"/>
    </row>
    <row r="62" spans="1:4" x14ac:dyDescent="0.2">
      <c r="A62" s="115"/>
      <c r="B62" s="115"/>
      <c r="C62" s="19" t="s">
        <v>667</v>
      </c>
      <c r="D62" s="19" t="s">
        <v>668</v>
      </c>
    </row>
    <row r="63" spans="1:4" x14ac:dyDescent="0.2">
      <c r="A63" s="20" t="s">
        <v>662</v>
      </c>
      <c r="B63" s="21"/>
      <c r="C63" s="22">
        <v>1.9921690575000002</v>
      </c>
      <c r="D63" s="22">
        <v>1.9921690575000002</v>
      </c>
    </row>
    <row r="64" spans="1:4" x14ac:dyDescent="0.2">
      <c r="A64" s="20" t="s">
        <v>664</v>
      </c>
      <c r="B64" s="21"/>
      <c r="C64" s="22">
        <v>1.9921690575000002</v>
      </c>
      <c r="D64" s="22">
        <v>1.9921690575000002</v>
      </c>
    </row>
    <row r="65" spans="1:2" x14ac:dyDescent="0.2">
      <c r="A65" s="16"/>
      <c r="B65" s="37"/>
    </row>
    <row r="66" spans="1:2" x14ac:dyDescent="0.2">
      <c r="A66" s="16" t="s">
        <v>761</v>
      </c>
      <c r="B66" s="100">
        <v>0.20961998864919382</v>
      </c>
    </row>
  </sheetData>
  <mergeCells count="3">
    <mergeCell ref="A1:F1"/>
    <mergeCell ref="C61:D61"/>
    <mergeCell ref="A62:B6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97859-FEB2-44AA-A98A-99D813BC896C}">
  <dimension ref="A1:J8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3.140625" style="2" bestFit="1" customWidth="1"/>
    <col min="3" max="3" width="2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1751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1392</v>
      </c>
      <c r="B8" s="10" t="s">
        <v>1393</v>
      </c>
      <c r="C8" s="10" t="s">
        <v>367</v>
      </c>
      <c r="D8" s="68">
        <v>207128</v>
      </c>
      <c r="E8" s="60">
        <v>6110.2759999999998</v>
      </c>
      <c r="F8" s="10">
        <f t="shared" ref="F8:F36" si="0">E8/$E$67*100</f>
        <v>6.5844960535697359</v>
      </c>
    </row>
    <row r="9" spans="1:6" x14ac:dyDescent="0.2">
      <c r="A9" s="10" t="s">
        <v>250</v>
      </c>
      <c r="B9" s="10" t="s">
        <v>251</v>
      </c>
      <c r="C9" s="10" t="s">
        <v>252</v>
      </c>
      <c r="D9" s="68">
        <v>283200</v>
      </c>
      <c r="E9" s="60">
        <v>6008.6544000000004</v>
      </c>
      <c r="F9" s="10">
        <f t="shared" si="0"/>
        <v>6.4749875756945237</v>
      </c>
    </row>
    <row r="10" spans="1:6" x14ac:dyDescent="0.2">
      <c r="A10" s="10" t="s">
        <v>311</v>
      </c>
      <c r="B10" s="10" t="s">
        <v>312</v>
      </c>
      <c r="C10" s="10" t="s">
        <v>252</v>
      </c>
      <c r="D10" s="68">
        <v>1604200</v>
      </c>
      <c r="E10" s="60">
        <v>5777.5263000000004</v>
      </c>
      <c r="F10" s="10">
        <f t="shared" si="0"/>
        <v>6.2259215658581315</v>
      </c>
    </row>
    <row r="11" spans="1:6" x14ac:dyDescent="0.2">
      <c r="A11" s="10" t="s">
        <v>724</v>
      </c>
      <c r="B11" s="10" t="s">
        <v>725</v>
      </c>
      <c r="C11" s="10" t="s">
        <v>294</v>
      </c>
      <c r="D11" s="68">
        <v>450600</v>
      </c>
      <c r="E11" s="60">
        <v>5052.3525</v>
      </c>
      <c r="F11" s="10">
        <f t="shared" si="0"/>
        <v>5.4444668452772325</v>
      </c>
    </row>
    <row r="12" spans="1:6" x14ac:dyDescent="0.2">
      <c r="A12" s="10" t="s">
        <v>255</v>
      </c>
      <c r="B12" s="10" t="s">
        <v>256</v>
      </c>
      <c r="C12" s="10" t="s">
        <v>257</v>
      </c>
      <c r="D12" s="68">
        <v>565444</v>
      </c>
      <c r="E12" s="60">
        <v>3725.993238</v>
      </c>
      <c r="F12" s="10">
        <f t="shared" si="0"/>
        <v>4.0151685081391619</v>
      </c>
    </row>
    <row r="13" spans="1:6" x14ac:dyDescent="0.2">
      <c r="A13" s="10" t="s">
        <v>1397</v>
      </c>
      <c r="B13" s="10" t="s">
        <v>1398</v>
      </c>
      <c r="C13" s="10" t="s">
        <v>367</v>
      </c>
      <c r="D13" s="68">
        <v>345063</v>
      </c>
      <c r="E13" s="60">
        <v>3076.5817080000002</v>
      </c>
      <c r="F13" s="10">
        <f t="shared" si="0"/>
        <v>3.3153559863434712</v>
      </c>
    </row>
    <row r="14" spans="1:6" x14ac:dyDescent="0.2">
      <c r="A14" s="10" t="s">
        <v>1394</v>
      </c>
      <c r="B14" s="10" t="s">
        <v>1395</v>
      </c>
      <c r="C14" s="10" t="s">
        <v>1396</v>
      </c>
      <c r="D14" s="68">
        <v>434134</v>
      </c>
      <c r="E14" s="60">
        <v>3068.0249779999999</v>
      </c>
      <c r="F14" s="10">
        <f t="shared" si="0"/>
        <v>3.3061351663810892</v>
      </c>
    </row>
    <row r="15" spans="1:6" x14ac:dyDescent="0.2">
      <c r="A15" s="10" t="s">
        <v>379</v>
      </c>
      <c r="B15" s="10" t="s">
        <v>380</v>
      </c>
      <c r="C15" s="10" t="s">
        <v>283</v>
      </c>
      <c r="D15" s="68">
        <v>1002100</v>
      </c>
      <c r="E15" s="60">
        <v>2364.4549499999998</v>
      </c>
      <c r="F15" s="10">
        <f t="shared" si="0"/>
        <v>2.5479608919659973</v>
      </c>
    </row>
    <row r="16" spans="1:6" x14ac:dyDescent="0.2">
      <c r="A16" s="10" t="s">
        <v>1399</v>
      </c>
      <c r="B16" s="10" t="s">
        <v>1400</v>
      </c>
      <c r="C16" s="10" t="s">
        <v>280</v>
      </c>
      <c r="D16" s="68">
        <v>294900</v>
      </c>
      <c r="E16" s="60">
        <v>2043.8044500000001</v>
      </c>
      <c r="F16" s="10">
        <f t="shared" si="0"/>
        <v>2.2024246262023621</v>
      </c>
    </row>
    <row r="17" spans="1:6" x14ac:dyDescent="0.2">
      <c r="A17" s="10" t="s">
        <v>1405</v>
      </c>
      <c r="B17" s="10" t="s">
        <v>1406</v>
      </c>
      <c r="C17" s="10" t="s">
        <v>274</v>
      </c>
      <c r="D17" s="68">
        <v>276875</v>
      </c>
      <c r="E17" s="60">
        <v>1975.6415625</v>
      </c>
      <c r="F17" s="10">
        <f t="shared" si="0"/>
        <v>2.1289715998998404</v>
      </c>
    </row>
    <row r="18" spans="1:6" x14ac:dyDescent="0.2">
      <c r="A18" s="10" t="s">
        <v>726</v>
      </c>
      <c r="B18" s="10" t="s">
        <v>727</v>
      </c>
      <c r="C18" s="10" t="s">
        <v>252</v>
      </c>
      <c r="D18" s="68">
        <v>1056200</v>
      </c>
      <c r="E18" s="60">
        <v>1920.1715999999999</v>
      </c>
      <c r="F18" s="10">
        <f t="shared" si="0"/>
        <v>2.0691965996915171</v>
      </c>
    </row>
    <row r="19" spans="1:6" x14ac:dyDescent="0.2">
      <c r="A19" s="10" t="s">
        <v>1419</v>
      </c>
      <c r="B19" s="10" t="s">
        <v>1420</v>
      </c>
      <c r="C19" s="10" t="s">
        <v>367</v>
      </c>
      <c r="D19" s="68">
        <v>1043473</v>
      </c>
      <c r="E19" s="60">
        <v>1901.2078059999999</v>
      </c>
      <c r="F19" s="10">
        <f t="shared" si="0"/>
        <v>2.0487610208807223</v>
      </c>
    </row>
    <row r="20" spans="1:6" x14ac:dyDescent="0.2">
      <c r="A20" s="10" t="s">
        <v>1403</v>
      </c>
      <c r="B20" s="10" t="s">
        <v>1404</v>
      </c>
      <c r="C20" s="10" t="s">
        <v>367</v>
      </c>
      <c r="D20" s="68">
        <v>1505501</v>
      </c>
      <c r="E20" s="60">
        <v>1884.1345014999999</v>
      </c>
      <c r="F20" s="10">
        <f t="shared" si="0"/>
        <v>2.0303626529343899</v>
      </c>
    </row>
    <row r="21" spans="1:6" x14ac:dyDescent="0.2">
      <c r="A21" s="10" t="s">
        <v>1413</v>
      </c>
      <c r="B21" s="10" t="s">
        <v>1414</v>
      </c>
      <c r="C21" s="10" t="s">
        <v>280</v>
      </c>
      <c r="D21" s="68">
        <v>297470</v>
      </c>
      <c r="E21" s="60">
        <v>1871.2350349999999</v>
      </c>
      <c r="F21" s="10">
        <f t="shared" si="0"/>
        <v>2.0164620556025499</v>
      </c>
    </row>
    <row r="22" spans="1:6" x14ac:dyDescent="0.2">
      <c r="A22" s="10" t="s">
        <v>322</v>
      </c>
      <c r="B22" s="10" t="s">
        <v>323</v>
      </c>
      <c r="C22" s="10" t="s">
        <v>324</v>
      </c>
      <c r="D22" s="68">
        <v>747000</v>
      </c>
      <c r="E22" s="60">
        <v>1798.4024999999999</v>
      </c>
      <c r="F22" s="10">
        <f t="shared" si="0"/>
        <v>1.9379769692858304</v>
      </c>
    </row>
    <row r="23" spans="1:6" x14ac:dyDescent="0.2">
      <c r="A23" s="10" t="s">
        <v>1407</v>
      </c>
      <c r="B23" s="10" t="s">
        <v>1408</v>
      </c>
      <c r="C23" s="10" t="s">
        <v>1409</v>
      </c>
      <c r="D23" s="68">
        <v>140800</v>
      </c>
      <c r="E23" s="60">
        <v>1670.5216</v>
      </c>
      <c r="F23" s="10">
        <f t="shared" si="0"/>
        <v>1.8001712005485515</v>
      </c>
    </row>
    <row r="24" spans="1:6" x14ac:dyDescent="0.2">
      <c r="A24" s="10" t="s">
        <v>1401</v>
      </c>
      <c r="B24" s="10" t="s">
        <v>1402</v>
      </c>
      <c r="C24" s="10" t="s">
        <v>291</v>
      </c>
      <c r="D24" s="68">
        <v>799718</v>
      </c>
      <c r="E24" s="60">
        <v>1617.029796</v>
      </c>
      <c r="F24" s="10">
        <f t="shared" si="0"/>
        <v>1.7425278842177792</v>
      </c>
    </row>
    <row r="25" spans="1:6" x14ac:dyDescent="0.2">
      <c r="A25" s="10" t="s">
        <v>1410</v>
      </c>
      <c r="B25" s="10" t="s">
        <v>1411</v>
      </c>
      <c r="C25" s="10" t="s">
        <v>1412</v>
      </c>
      <c r="D25" s="68">
        <v>136944</v>
      </c>
      <c r="E25" s="60">
        <v>1525.5561600000001</v>
      </c>
      <c r="F25" s="10">
        <f t="shared" si="0"/>
        <v>1.643954956374966</v>
      </c>
    </row>
    <row r="26" spans="1:6" x14ac:dyDescent="0.2">
      <c r="A26" s="10" t="s">
        <v>1415</v>
      </c>
      <c r="B26" s="10" t="s">
        <v>1416</v>
      </c>
      <c r="C26" s="10" t="s">
        <v>252</v>
      </c>
      <c r="D26" s="68">
        <v>1505600</v>
      </c>
      <c r="E26" s="60">
        <v>1403.972</v>
      </c>
      <c r="F26" s="10">
        <f t="shared" si="0"/>
        <v>1.5129346192090847</v>
      </c>
    </row>
    <row r="27" spans="1:6" x14ac:dyDescent="0.2">
      <c r="A27" s="10" t="s">
        <v>1425</v>
      </c>
      <c r="B27" s="10" t="s">
        <v>1426</v>
      </c>
      <c r="C27" s="10" t="s">
        <v>1427</v>
      </c>
      <c r="D27" s="68">
        <v>1517846</v>
      </c>
      <c r="E27" s="60">
        <v>1345.570479</v>
      </c>
      <c r="F27" s="10">
        <f t="shared" si="0"/>
        <v>1.4500005415099806</v>
      </c>
    </row>
    <row r="28" spans="1:6" x14ac:dyDescent="0.2">
      <c r="A28" s="10" t="s">
        <v>1417</v>
      </c>
      <c r="B28" s="10" t="s">
        <v>1418</v>
      </c>
      <c r="C28" s="10" t="s">
        <v>367</v>
      </c>
      <c r="D28" s="68">
        <v>865298</v>
      </c>
      <c r="E28" s="60">
        <v>1320.4447479999999</v>
      </c>
      <c r="F28" s="10">
        <f t="shared" si="0"/>
        <v>1.4229247962224429</v>
      </c>
    </row>
    <row r="29" spans="1:6" x14ac:dyDescent="0.2">
      <c r="A29" s="10" t="s">
        <v>1430</v>
      </c>
      <c r="B29" s="10" t="s">
        <v>1431</v>
      </c>
      <c r="C29" s="10" t="s">
        <v>1432</v>
      </c>
      <c r="D29" s="68">
        <v>766050</v>
      </c>
      <c r="E29" s="60">
        <v>1148.3089500000001</v>
      </c>
      <c r="F29" s="10">
        <f t="shared" si="0"/>
        <v>1.2374294957468055</v>
      </c>
    </row>
    <row r="30" spans="1:6" x14ac:dyDescent="0.2">
      <c r="A30" s="10" t="s">
        <v>1421</v>
      </c>
      <c r="B30" s="10" t="s">
        <v>1422</v>
      </c>
      <c r="C30" s="10" t="s">
        <v>265</v>
      </c>
      <c r="D30" s="68">
        <v>586400</v>
      </c>
      <c r="E30" s="60">
        <v>1100.0863999999999</v>
      </c>
      <c r="F30" s="10">
        <f t="shared" si="0"/>
        <v>1.185464381541151</v>
      </c>
    </row>
    <row r="31" spans="1:6" x14ac:dyDescent="0.2">
      <c r="A31" s="10" t="s">
        <v>1428</v>
      </c>
      <c r="B31" s="10" t="s">
        <v>1429</v>
      </c>
      <c r="C31" s="10" t="s">
        <v>262</v>
      </c>
      <c r="D31" s="68">
        <v>1158906</v>
      </c>
      <c r="E31" s="60">
        <v>1073.7264090000001</v>
      </c>
      <c r="F31" s="10">
        <f t="shared" si="0"/>
        <v>1.157058585025309</v>
      </c>
    </row>
    <row r="32" spans="1:6" x14ac:dyDescent="0.2">
      <c r="A32" s="10" t="s">
        <v>278</v>
      </c>
      <c r="B32" s="10" t="s">
        <v>279</v>
      </c>
      <c r="C32" s="10" t="s">
        <v>280</v>
      </c>
      <c r="D32" s="68">
        <v>40000</v>
      </c>
      <c r="E32" s="60">
        <v>1046.5999999999999</v>
      </c>
      <c r="F32" s="10">
        <f t="shared" si="0"/>
        <v>1.1278268886161746</v>
      </c>
    </row>
    <row r="33" spans="1:6" x14ac:dyDescent="0.2">
      <c r="A33" s="10" t="s">
        <v>1440</v>
      </c>
      <c r="B33" s="10" t="s">
        <v>1441</v>
      </c>
      <c r="C33" s="10" t="s">
        <v>364</v>
      </c>
      <c r="D33" s="68">
        <v>930600</v>
      </c>
      <c r="E33" s="60">
        <v>617.91840000000002</v>
      </c>
      <c r="F33" s="10">
        <f t="shared" si="0"/>
        <v>0.66587520207403494</v>
      </c>
    </row>
    <row r="34" spans="1:6" x14ac:dyDescent="0.2">
      <c r="A34" s="10" t="s">
        <v>1438</v>
      </c>
      <c r="B34" s="10" t="s">
        <v>1439</v>
      </c>
      <c r="C34" s="10" t="s">
        <v>1427</v>
      </c>
      <c r="D34" s="68">
        <v>192709</v>
      </c>
      <c r="E34" s="60">
        <v>608.47866750000003</v>
      </c>
      <c r="F34" s="10">
        <f t="shared" si="0"/>
        <v>0.6557028495660624</v>
      </c>
    </row>
    <row r="35" spans="1:6" x14ac:dyDescent="0.2">
      <c r="A35" s="10" t="s">
        <v>281</v>
      </c>
      <c r="B35" s="10" t="s">
        <v>282</v>
      </c>
      <c r="C35" s="10" t="s">
        <v>283</v>
      </c>
      <c r="D35" s="68">
        <v>49400</v>
      </c>
      <c r="E35" s="60">
        <v>456.40660000000003</v>
      </c>
      <c r="F35" s="10">
        <f t="shared" si="0"/>
        <v>0.49182843074898436</v>
      </c>
    </row>
    <row r="36" spans="1:6" x14ac:dyDescent="0.2">
      <c r="A36" s="10" t="s">
        <v>1436</v>
      </c>
      <c r="B36" s="10" t="s">
        <v>1437</v>
      </c>
      <c r="C36" s="10" t="s">
        <v>1435</v>
      </c>
      <c r="D36" s="68">
        <v>278259</v>
      </c>
      <c r="E36" s="60">
        <v>369.94534049999999</v>
      </c>
      <c r="F36" s="10">
        <f t="shared" si="0"/>
        <v>0.39865689120405728</v>
      </c>
    </row>
    <row r="37" spans="1:6" x14ac:dyDescent="0.2">
      <c r="A37" s="11" t="s">
        <v>34</v>
      </c>
      <c r="B37" s="10"/>
      <c r="C37" s="10"/>
      <c r="D37" s="68"/>
      <c r="E37" s="61">
        <f>SUM(E8:E36)</f>
        <v>63883.027079000014</v>
      </c>
      <c r="F37" s="61">
        <f>SUM(F8:F36)</f>
        <v>68.841004840331948</v>
      </c>
    </row>
    <row r="38" spans="1:6" x14ac:dyDescent="0.2">
      <c r="A38" s="10"/>
      <c r="B38" s="10"/>
      <c r="C38" s="10"/>
      <c r="D38" s="68"/>
      <c r="E38" s="60"/>
      <c r="F38" s="10"/>
    </row>
    <row r="39" spans="1:6" x14ac:dyDescent="0.2">
      <c r="A39" s="11" t="s">
        <v>1485</v>
      </c>
      <c r="B39" s="10"/>
      <c r="C39" s="10"/>
      <c r="D39" s="68"/>
      <c r="E39" s="60"/>
      <c r="F39" s="10"/>
    </row>
    <row r="40" spans="1:6" x14ac:dyDescent="0.2">
      <c r="A40" s="10" t="s">
        <v>1752</v>
      </c>
      <c r="B40" s="10" t="str">
        <f>VLOOKUP(A40,[2]FIEIF!$A$44:$B$65,2,0)</f>
        <v>TravelSky Technology Ltd., H</v>
      </c>
      <c r="C40" s="10" t="s">
        <v>257</v>
      </c>
      <c r="D40" s="68">
        <v>1178700</v>
      </c>
      <c r="E40" s="60">
        <v>2106.7183759999998</v>
      </c>
      <c r="F40" s="10">
        <f t="shared" ref="F40:F60" si="1">E40/$E$67*100</f>
        <v>2.2702213177857828</v>
      </c>
    </row>
    <row r="41" spans="1:6" x14ac:dyDescent="0.2">
      <c r="A41" s="10" t="s">
        <v>1753</v>
      </c>
      <c r="B41" s="10" t="str">
        <f>VLOOKUP(A41,[2]FIEIF!$A$44:$B$65,2,0)</f>
        <v>Aramex PJSC</v>
      </c>
      <c r="C41" s="10" t="s">
        <v>1427</v>
      </c>
      <c r="D41" s="68">
        <v>2562198</v>
      </c>
      <c r="E41" s="60">
        <v>2089.276406</v>
      </c>
      <c r="F41" s="10">
        <f t="shared" si="1"/>
        <v>2.2514256721174886</v>
      </c>
    </row>
    <row r="42" spans="1:6" x14ac:dyDescent="0.2">
      <c r="A42" s="10" t="s">
        <v>1754</v>
      </c>
      <c r="B42" s="10" t="str">
        <f>VLOOKUP(A42,[2]FIEIF!$A$44:$B$65,2,0)</f>
        <v>Xinyi Solar Holdings Ltd.</v>
      </c>
      <c r="C42" s="10" t="s">
        <v>1556</v>
      </c>
      <c r="D42" s="68">
        <v>7989938</v>
      </c>
      <c r="E42" s="60">
        <v>1958.6864819999998</v>
      </c>
      <c r="F42" s="10">
        <f t="shared" si="1"/>
        <v>2.1107006313478132</v>
      </c>
    </row>
    <row r="43" spans="1:6" x14ac:dyDescent="0.2">
      <c r="A43" s="10" t="s">
        <v>1755</v>
      </c>
      <c r="B43" s="10" t="str">
        <f>VLOOKUP(A43,[2]FIEIF!$A$44:$B$65,2,0)</f>
        <v>Medy-tox Inc.</v>
      </c>
      <c r="C43" s="10" t="s">
        <v>280</v>
      </c>
      <c r="D43" s="68">
        <v>5150</v>
      </c>
      <c r="E43" s="60">
        <v>1863.0960530000002</v>
      </c>
      <c r="F43" s="10">
        <f t="shared" si="1"/>
        <v>2.0076914051672712</v>
      </c>
    </row>
    <row r="44" spans="1:6" x14ac:dyDescent="0.2">
      <c r="A44" s="10" t="s">
        <v>1756</v>
      </c>
      <c r="B44" s="10" t="str">
        <f>VLOOKUP(A44,[2]FIEIF!$A$44:$B$65,2,0)</f>
        <v>Health &amp; Happiness H&amp;H International Holdings Ltd.</v>
      </c>
      <c r="C44" s="10" t="s">
        <v>265</v>
      </c>
      <c r="D44" s="68">
        <v>440700</v>
      </c>
      <c r="E44" s="60">
        <v>1756.0601859999999</v>
      </c>
      <c r="F44" s="10">
        <f t="shared" si="1"/>
        <v>1.8923484576716234</v>
      </c>
    </row>
    <row r="45" spans="1:6" x14ac:dyDescent="0.2">
      <c r="A45" s="10" t="s">
        <v>1757</v>
      </c>
      <c r="B45" s="10" t="str">
        <f>VLOOKUP(A45,[2]FIEIF!$A$44:$B$65,2,0)</f>
        <v>Stock Spirits Group PLC</v>
      </c>
      <c r="C45" s="10" t="s">
        <v>265</v>
      </c>
      <c r="D45" s="68">
        <v>851378</v>
      </c>
      <c r="E45" s="60">
        <v>1674.4345680000001</v>
      </c>
      <c r="F45" s="10">
        <f t="shared" si="1"/>
        <v>1.8043878549768859</v>
      </c>
    </row>
    <row r="46" spans="1:6" x14ac:dyDescent="0.2">
      <c r="A46" s="10" t="s">
        <v>1758</v>
      </c>
      <c r="B46" s="10" t="str">
        <f>VLOOKUP(A46,[2]FIEIF!$A$44:$B$65,2,0)</f>
        <v>Mahle-Metal Leve SA</v>
      </c>
      <c r="C46" s="10" t="s">
        <v>283</v>
      </c>
      <c r="D46" s="68">
        <v>340000</v>
      </c>
      <c r="E46" s="60">
        <v>1536.3527449999999</v>
      </c>
      <c r="F46" s="10">
        <f t="shared" si="1"/>
        <v>1.655589467045929</v>
      </c>
    </row>
    <row r="47" spans="1:6" x14ac:dyDescent="0.2">
      <c r="A47" s="10" t="s">
        <v>1759</v>
      </c>
      <c r="B47" s="10" t="str">
        <f>VLOOKUP(A47,[2]FIEIF!$A$44:$B$65,2,0)</f>
        <v>COSCO Shipping Ports Ltd.</v>
      </c>
      <c r="C47" s="10" t="s">
        <v>1427</v>
      </c>
      <c r="D47" s="68">
        <v>1975462</v>
      </c>
      <c r="E47" s="60">
        <v>1355.9642140000001</v>
      </c>
      <c r="F47" s="10">
        <f t="shared" si="1"/>
        <v>1.4612009368913597</v>
      </c>
    </row>
    <row r="48" spans="1:6" x14ac:dyDescent="0.2">
      <c r="A48" s="10" t="s">
        <v>1760</v>
      </c>
      <c r="B48" s="10" t="str">
        <f>VLOOKUP(A48,[2]FIEIF!$A$44:$B$65,2,0)</f>
        <v>Luye Pharma Group Ltd.</v>
      </c>
      <c r="C48" s="10" t="s">
        <v>280</v>
      </c>
      <c r="D48" s="68">
        <v>2678400</v>
      </c>
      <c r="E48" s="60">
        <v>1301.250057</v>
      </c>
      <c r="F48" s="10">
        <f t="shared" si="1"/>
        <v>1.4022404004375404</v>
      </c>
    </row>
    <row r="49" spans="1:10" x14ac:dyDescent="0.2">
      <c r="A49" s="10" t="s">
        <v>1761</v>
      </c>
      <c r="B49" s="10" t="str">
        <f>VLOOKUP(A49,[2]FIEIF!$A$44:$B$65,2,0)</f>
        <v>Xtep International Holdings Ltd.</v>
      </c>
      <c r="C49" s="10" t="s">
        <v>372</v>
      </c>
      <c r="D49" s="68">
        <v>3204100</v>
      </c>
      <c r="E49" s="60">
        <v>1213.902525</v>
      </c>
      <c r="F49" s="10">
        <f t="shared" si="1"/>
        <v>1.3081138045615022</v>
      </c>
    </row>
    <row r="50" spans="1:10" x14ac:dyDescent="0.2">
      <c r="A50" s="10" t="s">
        <v>1762</v>
      </c>
      <c r="B50" s="10" t="str">
        <f>VLOOKUP(A50,[2]FIEIF!$A$44:$B$65,2,0)</f>
        <v>I.T Ltd.</v>
      </c>
      <c r="C50" s="10" t="s">
        <v>317</v>
      </c>
      <c r="D50" s="68">
        <v>2826000</v>
      </c>
      <c r="E50" s="60">
        <v>1053.0215579999999</v>
      </c>
      <c r="F50" s="10">
        <f t="shared" si="1"/>
        <v>1.1347468253438722</v>
      </c>
    </row>
    <row r="51" spans="1:10" x14ac:dyDescent="0.2">
      <c r="A51" s="10" t="s">
        <v>1763</v>
      </c>
      <c r="B51" s="10" t="str">
        <f>VLOOKUP(A51,[2]FIEIF!$A$44:$B$65,2,0)</f>
        <v>PChome Online Inc.</v>
      </c>
      <c r="C51" s="10" t="s">
        <v>257</v>
      </c>
      <c r="D51" s="68">
        <v>314861</v>
      </c>
      <c r="E51" s="60">
        <v>909.65830530000005</v>
      </c>
      <c r="F51" s="10">
        <f t="shared" si="1"/>
        <v>0.9802571146286656</v>
      </c>
    </row>
    <row r="52" spans="1:10" x14ac:dyDescent="0.2">
      <c r="A52" s="10" t="s">
        <v>1764</v>
      </c>
      <c r="B52" s="10" t="str">
        <f>VLOOKUP(A52,[2]FIEIF!$A$44:$B$65,2,0)</f>
        <v>St. Shine Optical Co. Ltd.</v>
      </c>
      <c r="C52" s="10" t="s">
        <v>280</v>
      </c>
      <c r="D52" s="68">
        <v>70700</v>
      </c>
      <c r="E52" s="60">
        <v>868.70152230000008</v>
      </c>
      <c r="F52" s="10">
        <f t="shared" si="1"/>
        <v>0.93612166542303044</v>
      </c>
    </row>
    <row r="53" spans="1:10" x14ac:dyDescent="0.2">
      <c r="A53" s="10" t="s">
        <v>1493</v>
      </c>
      <c r="B53" s="10" t="str">
        <f>VLOOKUP(A53,[2]FIEIF!$A$44:$B$65,2,0)</f>
        <v>Sunny Optical Technology Group Co. Ltd.</v>
      </c>
      <c r="C53" s="10" t="s">
        <v>1488</v>
      </c>
      <c r="D53" s="68">
        <v>140000</v>
      </c>
      <c r="E53" s="60">
        <v>868.61254659999997</v>
      </c>
      <c r="F53" s="10">
        <f t="shared" si="1"/>
        <v>0.93602578429662719</v>
      </c>
    </row>
    <row r="54" spans="1:10" x14ac:dyDescent="0.2">
      <c r="A54" s="10" t="s">
        <v>1765</v>
      </c>
      <c r="B54" s="10" t="str">
        <f>VLOOKUP(A54,[2]FIEIF!$A$44:$B$65,2,0)</f>
        <v>Pacific Hospital Supply Co. Ltd.</v>
      </c>
      <c r="C54" s="10" t="s">
        <v>280</v>
      </c>
      <c r="D54" s="68">
        <v>500000</v>
      </c>
      <c r="E54" s="60">
        <v>787.93063840000002</v>
      </c>
      <c r="F54" s="10">
        <f t="shared" si="1"/>
        <v>0.84908213295626622</v>
      </c>
    </row>
    <row r="55" spans="1:10" x14ac:dyDescent="0.2">
      <c r="A55" s="10" t="s">
        <v>1766</v>
      </c>
      <c r="B55" s="10" t="str">
        <f>VLOOKUP(A55,[2]FIEIF!$A$44:$B$65,2,0)</f>
        <v>China Everbright Ltd.</v>
      </c>
      <c r="C55" s="10" t="s">
        <v>367</v>
      </c>
      <c r="D55" s="68">
        <v>500000</v>
      </c>
      <c r="E55" s="60">
        <v>618.65466679999997</v>
      </c>
      <c r="F55" s="10">
        <f t="shared" si="1"/>
        <v>0.66666861072512917</v>
      </c>
    </row>
    <row r="56" spans="1:10" x14ac:dyDescent="0.2">
      <c r="A56" s="10" t="s">
        <v>1767</v>
      </c>
      <c r="B56" s="10" t="str">
        <f>VLOOKUP(A56,[2]FIEIF!$A$44:$B$65,2,0)</f>
        <v>Novatek Microelectronics Corp. Ltd.</v>
      </c>
      <c r="C56" s="10" t="s">
        <v>1768</v>
      </c>
      <c r="D56" s="68">
        <v>187038</v>
      </c>
      <c r="E56" s="60">
        <v>606.57860419999997</v>
      </c>
      <c r="F56" s="10">
        <f t="shared" si="1"/>
        <v>0.65365532187657949</v>
      </c>
    </row>
    <row r="57" spans="1:10" x14ac:dyDescent="0.2">
      <c r="A57" s="10" t="s">
        <v>1769</v>
      </c>
      <c r="B57" s="10" t="str">
        <f>VLOOKUP(A57,[2]FIEIF!$A$44:$B$65,2,0)</f>
        <v>TISCO Financial Group PCL, fgn.</v>
      </c>
      <c r="C57" s="10" t="s">
        <v>252</v>
      </c>
      <c r="D57" s="68">
        <v>300000</v>
      </c>
      <c r="E57" s="60">
        <v>505.93173979999995</v>
      </c>
      <c r="F57" s="10">
        <f t="shared" si="1"/>
        <v>0.54519722907586665</v>
      </c>
    </row>
    <row r="58" spans="1:10" x14ac:dyDescent="0.2">
      <c r="A58" s="10" t="s">
        <v>1770</v>
      </c>
      <c r="B58" s="10" t="str">
        <f>VLOOKUP(A58,[2]FIEIF!$A$44:$B$65,2,0)</f>
        <v>Primax Electronics Ltd.</v>
      </c>
      <c r="C58" s="10" t="s">
        <v>1488</v>
      </c>
      <c r="D58" s="68">
        <v>500000</v>
      </c>
      <c r="E58" s="60">
        <v>496.16791649999999</v>
      </c>
      <c r="F58" s="10">
        <f t="shared" si="1"/>
        <v>0.53467563299958432</v>
      </c>
    </row>
    <row r="59" spans="1:10" x14ac:dyDescent="0.2">
      <c r="A59" s="10" t="s">
        <v>1771</v>
      </c>
      <c r="B59" s="10" t="str">
        <f>VLOOKUP(A59,[2]FIEIF!$A$44:$B$65,2,0)</f>
        <v>Delta Electronics Thailand PCL, fgn.</v>
      </c>
      <c r="C59" s="10" t="s">
        <v>1556</v>
      </c>
      <c r="D59" s="68">
        <v>300000</v>
      </c>
      <c r="E59" s="60">
        <v>449.35790310000004</v>
      </c>
      <c r="F59" s="10">
        <f t="shared" si="1"/>
        <v>0.48423268271389408</v>
      </c>
    </row>
    <row r="60" spans="1:10" x14ac:dyDescent="0.2">
      <c r="A60" s="10" t="s">
        <v>1772</v>
      </c>
      <c r="B60" s="10" t="str">
        <f>VLOOKUP(A60,[2]FIEIF!$A$44:$B$65,2,0)</f>
        <v>Fanhua INC., ADR</v>
      </c>
      <c r="C60" s="10" t="s">
        <v>367</v>
      </c>
      <c r="D60" s="68">
        <v>25000</v>
      </c>
      <c r="E60" s="60">
        <v>396.03856710000002</v>
      </c>
      <c r="F60" s="10">
        <f t="shared" si="1"/>
        <v>0.42677521966787807</v>
      </c>
    </row>
    <row r="61" spans="1:10" x14ac:dyDescent="0.2">
      <c r="A61" s="11" t="s">
        <v>34</v>
      </c>
      <c r="B61" s="10"/>
      <c r="C61" s="10"/>
      <c r="D61" s="10"/>
      <c r="E61" s="61">
        <f>SUM(E40:E60)</f>
        <v>24416.395580100005</v>
      </c>
      <c r="F61" s="11">
        <f>SUM(F40:F60)</f>
        <v>26.311358167710587</v>
      </c>
    </row>
    <row r="62" spans="1:10" x14ac:dyDescent="0.2">
      <c r="A62" s="10"/>
      <c r="B62" s="10"/>
      <c r="C62" s="10"/>
      <c r="D62" s="10"/>
      <c r="E62" s="60"/>
      <c r="F62" s="10"/>
    </row>
    <row r="63" spans="1:10" x14ac:dyDescent="0.2">
      <c r="A63" s="11" t="s">
        <v>34</v>
      </c>
      <c r="B63" s="10"/>
      <c r="C63" s="10"/>
      <c r="D63" s="10"/>
      <c r="E63" s="61">
        <f>E37+E61</f>
        <v>88299.422659100019</v>
      </c>
      <c r="F63" s="61">
        <f>F37+F61</f>
        <v>95.152363008042528</v>
      </c>
      <c r="I63" s="99"/>
      <c r="J63" s="99"/>
    </row>
    <row r="64" spans="1:10" x14ac:dyDescent="0.2">
      <c r="A64" s="10"/>
      <c r="B64" s="10"/>
      <c r="C64" s="10"/>
      <c r="D64" s="10"/>
      <c r="E64" s="60"/>
      <c r="F64" s="10"/>
    </row>
    <row r="65" spans="1:10" x14ac:dyDescent="0.2">
      <c r="A65" s="11" t="s">
        <v>35</v>
      </c>
      <c r="B65" s="10"/>
      <c r="C65" s="10"/>
      <c r="D65" s="10"/>
      <c r="E65" s="61">
        <v>4498.506754</v>
      </c>
      <c r="F65" s="11">
        <f t="shared" ref="F65" si="2">E65/$E$67*100</f>
        <v>4.8476369919574509</v>
      </c>
      <c r="I65" s="99"/>
      <c r="J65" s="99"/>
    </row>
    <row r="66" spans="1:10" x14ac:dyDescent="0.2">
      <c r="A66" s="10"/>
      <c r="B66" s="10"/>
      <c r="C66" s="10"/>
      <c r="D66" s="10"/>
      <c r="E66" s="60"/>
      <c r="F66" s="10"/>
    </row>
    <row r="67" spans="1:10" x14ac:dyDescent="0.2">
      <c r="A67" s="13" t="s">
        <v>36</v>
      </c>
      <c r="B67" s="7"/>
      <c r="C67" s="7"/>
      <c r="D67" s="7"/>
      <c r="E67" s="66">
        <f>E63+E65</f>
        <v>92797.929413100021</v>
      </c>
      <c r="F67" s="13">
        <f>F63+F65</f>
        <v>99.999999999999972</v>
      </c>
      <c r="I67" s="99"/>
      <c r="J67" s="99"/>
    </row>
    <row r="69" spans="1:10" x14ac:dyDescent="0.2">
      <c r="A69" s="16" t="s">
        <v>37</v>
      </c>
    </row>
    <row r="70" spans="1:10" x14ac:dyDescent="0.2">
      <c r="A70" s="16" t="s">
        <v>38</v>
      </c>
    </row>
    <row r="71" spans="1:10" x14ac:dyDescent="0.2">
      <c r="A71" s="16" t="s">
        <v>39</v>
      </c>
    </row>
    <row r="72" spans="1:10" x14ac:dyDescent="0.2">
      <c r="A72" s="2" t="s">
        <v>661</v>
      </c>
      <c r="B72" s="14">
        <v>46.330399999999997</v>
      </c>
    </row>
    <row r="73" spans="1:10" x14ac:dyDescent="0.2">
      <c r="A73" s="2" t="s">
        <v>662</v>
      </c>
      <c r="B73" s="14">
        <v>16.436699999999998</v>
      </c>
    </row>
    <row r="74" spans="1:10" x14ac:dyDescent="0.2">
      <c r="A74" s="2" t="s">
        <v>663</v>
      </c>
      <c r="B74" s="14">
        <v>47.915900000000001</v>
      </c>
    </row>
    <row r="75" spans="1:10" x14ac:dyDescent="0.2">
      <c r="A75" s="2" t="s">
        <v>664</v>
      </c>
      <c r="B75" s="14">
        <v>17.119800000000001</v>
      </c>
    </row>
    <row r="77" spans="1:10" x14ac:dyDescent="0.2">
      <c r="A77" s="16" t="s">
        <v>40</v>
      </c>
    </row>
    <row r="78" spans="1:10" x14ac:dyDescent="0.2">
      <c r="A78" s="2" t="s">
        <v>661</v>
      </c>
      <c r="B78" s="14">
        <v>44.009900000000002</v>
      </c>
    </row>
    <row r="79" spans="1:10" x14ac:dyDescent="0.2">
      <c r="A79" s="2" t="s">
        <v>662</v>
      </c>
      <c r="B79" s="14">
        <v>14.8757</v>
      </c>
    </row>
    <row r="80" spans="1:10" x14ac:dyDescent="0.2">
      <c r="A80" s="2" t="s">
        <v>663</v>
      </c>
      <c r="B80" s="14">
        <v>45.661999999999999</v>
      </c>
    </row>
    <row r="81" spans="1:4" x14ac:dyDescent="0.2">
      <c r="A81" s="2" t="s">
        <v>664</v>
      </c>
      <c r="B81" s="14">
        <v>15.5724</v>
      </c>
    </row>
    <row r="83" spans="1:4" x14ac:dyDescent="0.2">
      <c r="A83" s="16" t="s">
        <v>41</v>
      </c>
      <c r="B83" s="37"/>
    </row>
    <row r="84" spans="1:4" x14ac:dyDescent="0.2">
      <c r="A84" s="17" t="s">
        <v>665</v>
      </c>
      <c r="B84" s="18"/>
      <c r="C84" s="114" t="s">
        <v>666</v>
      </c>
      <c r="D84" s="114"/>
    </row>
    <row r="85" spans="1:4" x14ac:dyDescent="0.2">
      <c r="A85" s="115"/>
      <c r="B85" s="115"/>
      <c r="C85" s="19" t="s">
        <v>667</v>
      </c>
      <c r="D85" s="19" t="s">
        <v>668</v>
      </c>
    </row>
    <row r="86" spans="1:4" x14ac:dyDescent="0.2">
      <c r="A86" s="20" t="s">
        <v>662</v>
      </c>
      <c r="B86" s="21"/>
      <c r="C86" s="22">
        <v>0.70000393640000003</v>
      </c>
      <c r="D86" s="22">
        <v>0.70000393640000003</v>
      </c>
    </row>
    <row r="87" spans="1:4" x14ac:dyDescent="0.2">
      <c r="A87" s="20" t="s">
        <v>664</v>
      </c>
      <c r="B87" s="21"/>
      <c r="C87" s="22">
        <v>0.70000393640000003</v>
      </c>
      <c r="D87" s="22">
        <v>0.70000393640000003</v>
      </c>
    </row>
    <row r="89" spans="1:4" x14ac:dyDescent="0.2">
      <c r="A89" s="16" t="s">
        <v>761</v>
      </c>
      <c r="B89" s="100">
        <v>4.9205729817310577E-2</v>
      </c>
    </row>
  </sheetData>
  <mergeCells count="3">
    <mergeCell ref="A1:F1"/>
    <mergeCell ref="C84:D84"/>
    <mergeCell ref="A85:B8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6C0C-86FC-48D7-B403-A6133A42A4C5}">
  <dimension ref="A1:F90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1.42578125" style="2" bestFit="1" customWidth="1"/>
    <col min="3" max="3" width="20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7" width="10" style="3" customWidth="1"/>
    <col min="8" max="16384" width="9.140625" style="3"/>
  </cols>
  <sheetData>
    <row r="1" spans="1:6" x14ac:dyDescent="0.2">
      <c r="A1" s="120" t="s">
        <v>1773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4900000</v>
      </c>
      <c r="E8" s="60">
        <v>103963.3</v>
      </c>
      <c r="F8" s="10">
        <f>E8/$E$72*100</f>
        <v>9.0700006153303452</v>
      </c>
    </row>
    <row r="9" spans="1:6" x14ac:dyDescent="0.2">
      <c r="A9" s="10" t="s">
        <v>255</v>
      </c>
      <c r="B9" s="10" t="s">
        <v>256</v>
      </c>
      <c r="C9" s="10" t="s">
        <v>257</v>
      </c>
      <c r="D9" s="68">
        <v>9800000</v>
      </c>
      <c r="E9" s="60">
        <v>64577.1</v>
      </c>
      <c r="F9" s="10">
        <f t="shared" ref="F9:F59" si="0">E9/$E$72*100</f>
        <v>5.633856723827054</v>
      </c>
    </row>
    <row r="10" spans="1:6" x14ac:dyDescent="0.2">
      <c r="A10" s="10" t="s">
        <v>311</v>
      </c>
      <c r="B10" s="10" t="s">
        <v>312</v>
      </c>
      <c r="C10" s="10" t="s">
        <v>252</v>
      </c>
      <c r="D10" s="68">
        <v>13700000</v>
      </c>
      <c r="E10" s="60">
        <v>49340.55</v>
      </c>
      <c r="F10" s="10">
        <f t="shared" si="0"/>
        <v>4.3045845876452322</v>
      </c>
    </row>
    <row r="11" spans="1:6" x14ac:dyDescent="0.2">
      <c r="A11" s="10" t="s">
        <v>266</v>
      </c>
      <c r="B11" s="10" t="s">
        <v>267</v>
      </c>
      <c r="C11" s="10" t="s">
        <v>268</v>
      </c>
      <c r="D11" s="68">
        <v>15200000</v>
      </c>
      <c r="E11" s="60">
        <v>47500</v>
      </c>
      <c r="F11" s="10">
        <f t="shared" si="0"/>
        <v>4.1440107155909001</v>
      </c>
    </row>
    <row r="12" spans="1:6" x14ac:dyDescent="0.2">
      <c r="A12" s="10" t="s">
        <v>1672</v>
      </c>
      <c r="B12" s="10" t="s">
        <v>1673</v>
      </c>
      <c r="C12" s="10" t="s">
        <v>288</v>
      </c>
      <c r="D12" s="68">
        <v>3000000</v>
      </c>
      <c r="E12" s="60">
        <v>43126.5</v>
      </c>
      <c r="F12" s="10">
        <f t="shared" si="0"/>
        <v>3.7624563815985459</v>
      </c>
    </row>
    <row r="13" spans="1:6" x14ac:dyDescent="0.2">
      <c r="A13" s="10" t="s">
        <v>260</v>
      </c>
      <c r="B13" s="10" t="s">
        <v>261</v>
      </c>
      <c r="C13" s="10" t="s">
        <v>262</v>
      </c>
      <c r="D13" s="68">
        <v>5300000</v>
      </c>
      <c r="E13" s="60">
        <v>42604.05</v>
      </c>
      <c r="F13" s="10">
        <f t="shared" si="0"/>
        <v>3.716876625843589</v>
      </c>
    </row>
    <row r="14" spans="1:6" x14ac:dyDescent="0.2">
      <c r="A14" s="10" t="s">
        <v>253</v>
      </c>
      <c r="B14" s="10" t="s">
        <v>254</v>
      </c>
      <c r="C14" s="10" t="s">
        <v>252</v>
      </c>
      <c r="D14" s="68">
        <v>6500000</v>
      </c>
      <c r="E14" s="60">
        <v>40293.5</v>
      </c>
      <c r="F14" s="10">
        <f t="shared" si="0"/>
        <v>3.5152988582876188</v>
      </c>
    </row>
    <row r="15" spans="1:6" x14ac:dyDescent="0.2">
      <c r="A15" s="10" t="s">
        <v>258</v>
      </c>
      <c r="B15" s="10" t="s">
        <v>259</v>
      </c>
      <c r="C15" s="10" t="s">
        <v>252</v>
      </c>
      <c r="D15" s="68">
        <v>2500000</v>
      </c>
      <c r="E15" s="60">
        <v>31412.5</v>
      </c>
      <c r="F15" s="10">
        <f t="shared" si="0"/>
        <v>2.7404997179684027</v>
      </c>
    </row>
    <row r="16" spans="1:6" x14ac:dyDescent="0.2">
      <c r="A16" s="10" t="s">
        <v>278</v>
      </c>
      <c r="B16" s="10" t="s">
        <v>279</v>
      </c>
      <c r="C16" s="10" t="s">
        <v>280</v>
      </c>
      <c r="D16" s="68">
        <v>1200000</v>
      </c>
      <c r="E16" s="60">
        <v>31398</v>
      </c>
      <c r="F16" s="10">
        <f t="shared" si="0"/>
        <v>2.7392347041710119</v>
      </c>
    </row>
    <row r="17" spans="1:6" x14ac:dyDescent="0.2">
      <c r="A17" s="10" t="s">
        <v>1466</v>
      </c>
      <c r="B17" s="10" t="s">
        <v>1467</v>
      </c>
      <c r="C17" s="10" t="s">
        <v>257</v>
      </c>
      <c r="D17" s="68">
        <v>3100000</v>
      </c>
      <c r="E17" s="60">
        <v>29894.85</v>
      </c>
      <c r="F17" s="10">
        <f t="shared" si="0"/>
        <v>2.6080963945470019</v>
      </c>
    </row>
    <row r="18" spans="1:6" x14ac:dyDescent="0.2">
      <c r="A18" s="10" t="s">
        <v>1774</v>
      </c>
      <c r="B18" s="10" t="s">
        <v>1775</v>
      </c>
      <c r="C18" s="10" t="s">
        <v>265</v>
      </c>
      <c r="D18" s="68">
        <v>6800000</v>
      </c>
      <c r="E18" s="60">
        <v>25391.200000000001</v>
      </c>
      <c r="F18" s="10">
        <f t="shared" si="0"/>
        <v>2.2151874711939294</v>
      </c>
    </row>
    <row r="19" spans="1:6" x14ac:dyDescent="0.2">
      <c r="A19" s="10" t="s">
        <v>1776</v>
      </c>
      <c r="B19" s="10" t="s">
        <v>1777</v>
      </c>
      <c r="C19" s="10" t="s">
        <v>274</v>
      </c>
      <c r="D19" s="68">
        <v>1600000</v>
      </c>
      <c r="E19" s="60">
        <v>24129.599999999999</v>
      </c>
      <c r="F19" s="10">
        <f t="shared" si="0"/>
        <v>2.1051225465878352</v>
      </c>
    </row>
    <row r="20" spans="1:6" x14ac:dyDescent="0.2">
      <c r="A20" s="10" t="s">
        <v>726</v>
      </c>
      <c r="B20" s="10" t="s">
        <v>727</v>
      </c>
      <c r="C20" s="10" t="s">
        <v>252</v>
      </c>
      <c r="D20" s="68">
        <v>13100000</v>
      </c>
      <c r="E20" s="60">
        <v>23815.8</v>
      </c>
      <c r="F20" s="10">
        <f t="shared" si="0"/>
        <v>2.0777459031656784</v>
      </c>
    </row>
    <row r="21" spans="1:6" x14ac:dyDescent="0.2">
      <c r="A21" s="10" t="s">
        <v>1778</v>
      </c>
      <c r="B21" s="10" t="s">
        <v>1779</v>
      </c>
      <c r="C21" s="10" t="s">
        <v>280</v>
      </c>
      <c r="D21" s="68">
        <v>2800000</v>
      </c>
      <c r="E21" s="60">
        <v>23640.400000000001</v>
      </c>
      <c r="F21" s="10">
        <f t="shared" si="0"/>
        <v>2.0624435983337919</v>
      </c>
    </row>
    <row r="22" spans="1:6" x14ac:dyDescent="0.2">
      <c r="A22" s="10" t="s">
        <v>302</v>
      </c>
      <c r="B22" s="10" t="s">
        <v>303</v>
      </c>
      <c r="C22" s="10" t="s">
        <v>265</v>
      </c>
      <c r="D22" s="68">
        <v>1700000</v>
      </c>
      <c r="E22" s="60">
        <v>23409</v>
      </c>
      <c r="F22" s="10">
        <f t="shared" si="0"/>
        <v>2.0422557229740499</v>
      </c>
    </row>
    <row r="23" spans="1:6" x14ac:dyDescent="0.2">
      <c r="A23" s="10" t="s">
        <v>286</v>
      </c>
      <c r="B23" s="10" t="s">
        <v>287</v>
      </c>
      <c r="C23" s="10" t="s">
        <v>288</v>
      </c>
      <c r="D23" s="68">
        <v>4200000</v>
      </c>
      <c r="E23" s="60">
        <v>23247</v>
      </c>
      <c r="F23" s="10">
        <f t="shared" si="0"/>
        <v>2.0281224653756134</v>
      </c>
    </row>
    <row r="24" spans="1:6" x14ac:dyDescent="0.2">
      <c r="A24" s="10" t="s">
        <v>368</v>
      </c>
      <c r="B24" s="10" t="s">
        <v>369</v>
      </c>
      <c r="C24" s="10" t="s">
        <v>262</v>
      </c>
      <c r="D24" s="68">
        <v>850000</v>
      </c>
      <c r="E24" s="60">
        <v>23121.275000000001</v>
      </c>
      <c r="F24" s="10">
        <f t="shared" si="0"/>
        <v>2.0171539233289257</v>
      </c>
    </row>
    <row r="25" spans="1:6" x14ac:dyDescent="0.2">
      <c r="A25" s="10" t="s">
        <v>298</v>
      </c>
      <c r="B25" s="10" t="s">
        <v>299</v>
      </c>
      <c r="C25" s="10" t="s">
        <v>280</v>
      </c>
      <c r="D25" s="68">
        <v>6500000</v>
      </c>
      <c r="E25" s="60">
        <v>22649.25</v>
      </c>
      <c r="F25" s="10">
        <f t="shared" si="0"/>
        <v>1.975973362107309</v>
      </c>
    </row>
    <row r="26" spans="1:6" x14ac:dyDescent="0.2">
      <c r="A26" s="10" t="s">
        <v>350</v>
      </c>
      <c r="B26" s="10" t="s">
        <v>351</v>
      </c>
      <c r="C26" s="10" t="s">
        <v>257</v>
      </c>
      <c r="D26" s="68">
        <v>3000000</v>
      </c>
      <c r="E26" s="60">
        <v>21694.5</v>
      </c>
      <c r="F26" s="10">
        <f t="shared" si="0"/>
        <v>1.8926787467239321</v>
      </c>
    </row>
    <row r="27" spans="1:6" x14ac:dyDescent="0.2">
      <c r="A27" s="10" t="s">
        <v>318</v>
      </c>
      <c r="B27" s="10" t="s">
        <v>319</v>
      </c>
      <c r="C27" s="10" t="s">
        <v>262</v>
      </c>
      <c r="D27" s="68">
        <v>12000000</v>
      </c>
      <c r="E27" s="60">
        <v>20724</v>
      </c>
      <c r="F27" s="10">
        <f t="shared" si="0"/>
        <v>1.808010064629596</v>
      </c>
    </row>
    <row r="28" spans="1:6" x14ac:dyDescent="0.2">
      <c r="A28" s="10" t="s">
        <v>754</v>
      </c>
      <c r="B28" s="10" t="s">
        <v>755</v>
      </c>
      <c r="C28" s="10" t="s">
        <v>265</v>
      </c>
      <c r="D28" s="68">
        <v>4700000</v>
      </c>
      <c r="E28" s="60">
        <v>20240.55</v>
      </c>
      <c r="F28" s="10">
        <f t="shared" si="0"/>
        <v>1.7658327597779657</v>
      </c>
    </row>
    <row r="29" spans="1:6" x14ac:dyDescent="0.2">
      <c r="A29" s="10" t="s">
        <v>315</v>
      </c>
      <c r="B29" s="10" t="s">
        <v>316</v>
      </c>
      <c r="C29" s="10" t="s">
        <v>317</v>
      </c>
      <c r="D29" s="68">
        <v>9500000</v>
      </c>
      <c r="E29" s="60">
        <v>19237.5</v>
      </c>
      <c r="F29" s="10">
        <f t="shared" si="0"/>
        <v>1.6783243398143144</v>
      </c>
    </row>
    <row r="30" spans="1:6" x14ac:dyDescent="0.2">
      <c r="A30" s="10" t="s">
        <v>292</v>
      </c>
      <c r="B30" s="10" t="s">
        <v>293</v>
      </c>
      <c r="C30" s="10" t="s">
        <v>294</v>
      </c>
      <c r="D30" s="68">
        <v>5000000</v>
      </c>
      <c r="E30" s="60">
        <v>18137.5</v>
      </c>
      <c r="F30" s="10">
        <f t="shared" si="0"/>
        <v>1.5823577758743146</v>
      </c>
    </row>
    <row r="31" spans="1:6" x14ac:dyDescent="0.2">
      <c r="A31" s="10" t="s">
        <v>352</v>
      </c>
      <c r="B31" s="10" t="s">
        <v>353</v>
      </c>
      <c r="C31" s="10" t="s">
        <v>277</v>
      </c>
      <c r="D31" s="68">
        <v>12000000</v>
      </c>
      <c r="E31" s="60">
        <v>17886</v>
      </c>
      <c r="F31" s="10">
        <f t="shared" si="0"/>
        <v>1.5604163296643963</v>
      </c>
    </row>
    <row r="32" spans="1:6" x14ac:dyDescent="0.2">
      <c r="A32" s="10" t="s">
        <v>379</v>
      </c>
      <c r="B32" s="10" t="s">
        <v>380</v>
      </c>
      <c r="C32" s="10" t="s">
        <v>283</v>
      </c>
      <c r="D32" s="68">
        <v>7500000</v>
      </c>
      <c r="E32" s="60">
        <v>17696.25</v>
      </c>
      <c r="F32" s="10">
        <f t="shared" si="0"/>
        <v>1.5438620973847466</v>
      </c>
    </row>
    <row r="33" spans="1:6" x14ac:dyDescent="0.2">
      <c r="A33" s="10" t="s">
        <v>357</v>
      </c>
      <c r="B33" s="10" t="s">
        <v>358</v>
      </c>
      <c r="C33" s="10" t="s">
        <v>294</v>
      </c>
      <c r="D33" s="68">
        <v>6500000</v>
      </c>
      <c r="E33" s="60">
        <v>16461.25</v>
      </c>
      <c r="F33" s="10">
        <f t="shared" si="0"/>
        <v>1.436117818779383</v>
      </c>
    </row>
    <row r="34" spans="1:6" x14ac:dyDescent="0.2">
      <c r="A34" s="10" t="s">
        <v>1780</v>
      </c>
      <c r="B34" s="10" t="s">
        <v>1781</v>
      </c>
      <c r="C34" s="10" t="s">
        <v>372</v>
      </c>
      <c r="D34" s="68">
        <v>1400000</v>
      </c>
      <c r="E34" s="60">
        <v>15880.2</v>
      </c>
      <c r="F34" s="10">
        <f t="shared" si="0"/>
        <v>1.3854256624363495</v>
      </c>
    </row>
    <row r="35" spans="1:6" x14ac:dyDescent="0.2">
      <c r="A35" s="10" t="s">
        <v>728</v>
      </c>
      <c r="B35" s="10" t="s">
        <v>729</v>
      </c>
      <c r="C35" s="10" t="s">
        <v>268</v>
      </c>
      <c r="D35" s="68">
        <v>42000000</v>
      </c>
      <c r="E35" s="60">
        <v>15855</v>
      </c>
      <c r="F35" s="10">
        <f t="shared" si="0"/>
        <v>1.3832271556988149</v>
      </c>
    </row>
    <row r="36" spans="1:6" x14ac:dyDescent="0.2">
      <c r="A36" s="10" t="s">
        <v>1472</v>
      </c>
      <c r="B36" s="10" t="s">
        <v>1473</v>
      </c>
      <c r="C36" s="10" t="s">
        <v>257</v>
      </c>
      <c r="D36" s="68">
        <v>1100000</v>
      </c>
      <c r="E36" s="60">
        <v>15847.15</v>
      </c>
      <c r="F36" s="10">
        <f t="shared" si="0"/>
        <v>1.3825423034016067</v>
      </c>
    </row>
    <row r="37" spans="1:6" x14ac:dyDescent="0.2">
      <c r="A37" s="10" t="s">
        <v>313</v>
      </c>
      <c r="B37" s="10" t="s">
        <v>314</v>
      </c>
      <c r="C37" s="10" t="s">
        <v>252</v>
      </c>
      <c r="D37" s="68">
        <v>5000000</v>
      </c>
      <c r="E37" s="60">
        <v>14795</v>
      </c>
      <c r="F37" s="10">
        <f t="shared" si="0"/>
        <v>1.290750284992997</v>
      </c>
    </row>
    <row r="38" spans="1:6" x14ac:dyDescent="0.2">
      <c r="A38" s="10" t="s">
        <v>289</v>
      </c>
      <c r="B38" s="10" t="s">
        <v>290</v>
      </c>
      <c r="C38" s="10" t="s">
        <v>291</v>
      </c>
      <c r="D38" s="68">
        <v>6000000</v>
      </c>
      <c r="E38" s="60">
        <v>13572</v>
      </c>
      <c r="F38" s="10">
        <f t="shared" si="0"/>
        <v>1.1840529143578882</v>
      </c>
    </row>
    <row r="39" spans="1:6" x14ac:dyDescent="0.2">
      <c r="A39" s="10" t="s">
        <v>1451</v>
      </c>
      <c r="B39" s="10" t="s">
        <v>1452</v>
      </c>
      <c r="C39" s="10" t="s">
        <v>297</v>
      </c>
      <c r="D39" s="68">
        <v>700000</v>
      </c>
      <c r="E39" s="60">
        <v>13350.75</v>
      </c>
      <c r="F39" s="10">
        <f t="shared" si="0"/>
        <v>1.1647505486563201</v>
      </c>
    </row>
    <row r="40" spans="1:6" x14ac:dyDescent="0.2">
      <c r="A40" s="10" t="s">
        <v>1693</v>
      </c>
      <c r="B40" s="10" t="s">
        <v>1694</v>
      </c>
      <c r="C40" s="10" t="s">
        <v>280</v>
      </c>
      <c r="D40" s="68">
        <v>3072148</v>
      </c>
      <c r="E40" s="60">
        <v>13225.59714</v>
      </c>
      <c r="F40" s="10">
        <f t="shared" si="0"/>
        <v>1.1538319214368074</v>
      </c>
    </row>
    <row r="41" spans="1:6" x14ac:dyDescent="0.2">
      <c r="A41" s="10" t="s">
        <v>295</v>
      </c>
      <c r="B41" s="10" t="s">
        <v>296</v>
      </c>
      <c r="C41" s="10" t="s">
        <v>297</v>
      </c>
      <c r="D41" s="68">
        <v>1400000</v>
      </c>
      <c r="E41" s="60">
        <v>11895.8</v>
      </c>
      <c r="F41" s="10">
        <f t="shared" si="0"/>
        <v>1.0378173193794993</v>
      </c>
    </row>
    <row r="42" spans="1:6" x14ac:dyDescent="0.2">
      <c r="A42" s="10" t="s">
        <v>752</v>
      </c>
      <c r="B42" s="10" t="s">
        <v>753</v>
      </c>
      <c r="C42" s="10" t="s">
        <v>271</v>
      </c>
      <c r="D42" s="68">
        <v>3300000</v>
      </c>
      <c r="E42" s="60">
        <v>11889.9</v>
      </c>
      <c r="F42" s="10">
        <f t="shared" si="0"/>
        <v>1.0373025896274577</v>
      </c>
    </row>
    <row r="43" spans="1:6" x14ac:dyDescent="0.2">
      <c r="A43" s="10" t="s">
        <v>1573</v>
      </c>
      <c r="B43" s="10" t="s">
        <v>1574</v>
      </c>
      <c r="C43" s="10" t="s">
        <v>274</v>
      </c>
      <c r="D43" s="68">
        <v>3900000</v>
      </c>
      <c r="E43" s="60">
        <v>11427</v>
      </c>
      <c r="F43" s="10">
        <f t="shared" si="0"/>
        <v>0.99691811467488867</v>
      </c>
    </row>
    <row r="44" spans="1:6" x14ac:dyDescent="0.2">
      <c r="A44" s="10" t="s">
        <v>300</v>
      </c>
      <c r="B44" s="10" t="s">
        <v>301</v>
      </c>
      <c r="C44" s="10" t="s">
        <v>262</v>
      </c>
      <c r="D44" s="68">
        <v>2000000</v>
      </c>
      <c r="E44" s="60">
        <v>11425</v>
      </c>
      <c r="F44" s="10">
        <f t="shared" si="0"/>
        <v>0.99674363001317956</v>
      </c>
    </row>
    <row r="45" spans="1:6" x14ac:dyDescent="0.2">
      <c r="A45" s="10" t="s">
        <v>1647</v>
      </c>
      <c r="B45" s="10" t="s">
        <v>1648</v>
      </c>
      <c r="C45" s="10" t="s">
        <v>1553</v>
      </c>
      <c r="D45" s="68">
        <v>234975</v>
      </c>
      <c r="E45" s="60">
        <v>9914.3001750000003</v>
      </c>
      <c r="F45" s="10">
        <f t="shared" si="0"/>
        <v>0.86494665605862597</v>
      </c>
    </row>
    <row r="46" spans="1:6" x14ac:dyDescent="0.2">
      <c r="A46" s="10" t="s">
        <v>1563</v>
      </c>
      <c r="B46" s="10" t="s">
        <v>1564</v>
      </c>
      <c r="C46" s="10" t="s">
        <v>297</v>
      </c>
      <c r="D46" s="68">
        <v>1800000</v>
      </c>
      <c r="E46" s="60">
        <v>9801.9</v>
      </c>
      <c r="F46" s="10">
        <f t="shared" si="0"/>
        <v>0.85514060280316695</v>
      </c>
    </row>
    <row r="47" spans="1:6" x14ac:dyDescent="0.2">
      <c r="A47" s="10" t="s">
        <v>1782</v>
      </c>
      <c r="B47" s="10" t="s">
        <v>1783</v>
      </c>
      <c r="C47" s="10" t="s">
        <v>1556</v>
      </c>
      <c r="D47" s="68">
        <v>20000000</v>
      </c>
      <c r="E47" s="60">
        <v>8970</v>
      </c>
      <c r="F47" s="10">
        <f t="shared" si="0"/>
        <v>0.78256370776527084</v>
      </c>
    </row>
    <row r="48" spans="1:6" x14ac:dyDescent="0.2">
      <c r="A48" s="10" t="s">
        <v>1784</v>
      </c>
      <c r="B48" s="10" t="s">
        <v>1785</v>
      </c>
      <c r="C48" s="10" t="s">
        <v>274</v>
      </c>
      <c r="D48" s="68">
        <v>900000</v>
      </c>
      <c r="E48" s="60">
        <v>8306.5499999999993</v>
      </c>
      <c r="F48" s="10">
        <f t="shared" si="0"/>
        <v>0.72468278335982272</v>
      </c>
    </row>
    <row r="49" spans="1:6" x14ac:dyDescent="0.2">
      <c r="A49" s="10" t="s">
        <v>320</v>
      </c>
      <c r="B49" s="10" t="s">
        <v>321</v>
      </c>
      <c r="C49" s="10" t="s">
        <v>252</v>
      </c>
      <c r="D49" s="68">
        <v>9020000</v>
      </c>
      <c r="E49" s="60">
        <v>8027.8</v>
      </c>
      <c r="F49" s="10">
        <f t="shared" si="0"/>
        <v>0.70036398363411834</v>
      </c>
    </row>
    <row r="50" spans="1:6" x14ac:dyDescent="0.2">
      <c r="A50" s="10" t="s">
        <v>308</v>
      </c>
      <c r="B50" s="10" t="s">
        <v>309</v>
      </c>
      <c r="C50" s="10" t="s">
        <v>310</v>
      </c>
      <c r="D50" s="68">
        <v>6500000</v>
      </c>
      <c r="E50" s="60">
        <v>7588.75</v>
      </c>
      <c r="F50" s="10">
        <f t="shared" si="0"/>
        <v>0.66206023827243021</v>
      </c>
    </row>
    <row r="51" spans="1:6" x14ac:dyDescent="0.2">
      <c r="A51" s="10" t="s">
        <v>1403</v>
      </c>
      <c r="B51" s="10" t="s">
        <v>1404</v>
      </c>
      <c r="C51" s="10" t="s">
        <v>367</v>
      </c>
      <c r="D51" s="68">
        <v>5500000</v>
      </c>
      <c r="E51" s="60">
        <v>6883.25</v>
      </c>
      <c r="F51" s="10">
        <f t="shared" si="0"/>
        <v>0.60051077385454865</v>
      </c>
    </row>
    <row r="52" spans="1:6" x14ac:dyDescent="0.2">
      <c r="A52" s="10" t="s">
        <v>1786</v>
      </c>
      <c r="B52" s="10" t="s">
        <v>1787</v>
      </c>
      <c r="C52" s="10" t="s">
        <v>367</v>
      </c>
      <c r="D52" s="68">
        <v>6500000</v>
      </c>
      <c r="E52" s="60">
        <v>6500</v>
      </c>
      <c r="F52" s="10">
        <f t="shared" si="0"/>
        <v>0.56707515055454416</v>
      </c>
    </row>
    <row r="53" spans="1:6" x14ac:dyDescent="0.2">
      <c r="A53" s="10" t="s">
        <v>1458</v>
      </c>
      <c r="B53" s="10" t="s">
        <v>1459</v>
      </c>
      <c r="C53" s="10" t="s">
        <v>1427</v>
      </c>
      <c r="D53" s="68">
        <v>5630000</v>
      </c>
      <c r="E53" s="60">
        <v>5779.1949999999997</v>
      </c>
      <c r="F53" s="10">
        <f t="shared" si="0"/>
        <v>0.50419044226293364</v>
      </c>
    </row>
    <row r="54" spans="1:6" x14ac:dyDescent="0.2">
      <c r="A54" s="10" t="s">
        <v>1519</v>
      </c>
      <c r="B54" s="10" t="s">
        <v>1520</v>
      </c>
      <c r="C54" s="10" t="s">
        <v>265</v>
      </c>
      <c r="D54" s="68">
        <v>2672547</v>
      </c>
      <c r="E54" s="60">
        <v>5711.2329390000004</v>
      </c>
      <c r="F54" s="10">
        <f t="shared" si="0"/>
        <v>0.49826127365161493</v>
      </c>
    </row>
    <row r="55" spans="1:6" s="27" customFormat="1" x14ac:dyDescent="0.2">
      <c r="A55" s="63" t="s">
        <v>1657</v>
      </c>
      <c r="B55" s="63" t="s">
        <v>1658</v>
      </c>
      <c r="C55" s="63" t="s">
        <v>364</v>
      </c>
      <c r="D55" s="74">
        <v>5400000</v>
      </c>
      <c r="E55" s="64">
        <v>5281.2</v>
      </c>
      <c r="F55" s="10">
        <f t="shared" si="0"/>
        <v>0.46074419770902442</v>
      </c>
    </row>
    <row r="56" spans="1:6" x14ac:dyDescent="0.2">
      <c r="A56" s="10" t="s">
        <v>1651</v>
      </c>
      <c r="B56" s="10" t="s">
        <v>1652</v>
      </c>
      <c r="C56" s="10" t="s">
        <v>1556</v>
      </c>
      <c r="D56" s="68">
        <v>400000</v>
      </c>
      <c r="E56" s="60">
        <v>4481</v>
      </c>
      <c r="F56" s="10">
        <f t="shared" si="0"/>
        <v>0.39093288455921726</v>
      </c>
    </row>
    <row r="57" spans="1:6" x14ac:dyDescent="0.2">
      <c r="A57" s="10" t="s">
        <v>1609</v>
      </c>
      <c r="B57" s="10" t="s">
        <v>1610</v>
      </c>
      <c r="C57" s="10" t="s">
        <v>367</v>
      </c>
      <c r="D57" s="68">
        <v>400000</v>
      </c>
      <c r="E57" s="60">
        <v>1039.2</v>
      </c>
      <c r="F57" s="10">
        <f t="shared" si="0"/>
        <v>9.0662230224043433E-2</v>
      </c>
    </row>
    <row r="58" spans="1:6" x14ac:dyDescent="0.2">
      <c r="A58" s="10" t="s">
        <v>1653</v>
      </c>
      <c r="B58" s="10" t="s">
        <v>1654</v>
      </c>
      <c r="C58" s="10" t="s">
        <v>317</v>
      </c>
      <c r="D58" s="68">
        <v>1080000</v>
      </c>
      <c r="E58" s="60">
        <v>9825.4079999999994</v>
      </c>
      <c r="F58" s="10">
        <f t="shared" si="0"/>
        <v>0.85719149551689577</v>
      </c>
    </row>
    <row r="59" spans="1:6" x14ac:dyDescent="0.2">
      <c r="A59" s="10" t="s">
        <v>1663</v>
      </c>
      <c r="B59" s="10" t="s">
        <v>1664</v>
      </c>
      <c r="C59" s="10" t="s">
        <v>1556</v>
      </c>
      <c r="D59" s="68">
        <v>200000</v>
      </c>
      <c r="E59" s="60">
        <v>1106.94</v>
      </c>
      <c r="F59" s="10">
        <f t="shared" si="0"/>
        <v>9.6572025716130327E-2</v>
      </c>
    </row>
    <row r="60" spans="1:6" x14ac:dyDescent="0.2">
      <c r="A60" s="11" t="s">
        <v>34</v>
      </c>
      <c r="B60" s="10"/>
      <c r="C60" s="10"/>
      <c r="D60" s="68"/>
      <c r="E60" s="61">
        <f>SUM(E8:E59)</f>
        <v>1073971.548254</v>
      </c>
      <c r="F60" s="61">
        <f>SUM(F8:F59)</f>
        <v>93.695781141143698</v>
      </c>
    </row>
    <row r="61" spans="1:6" x14ac:dyDescent="0.2">
      <c r="A61" s="10"/>
      <c r="B61" s="10"/>
      <c r="C61" s="10"/>
      <c r="D61" s="68"/>
      <c r="E61" s="60"/>
      <c r="F61" s="10"/>
    </row>
    <row r="62" spans="1:6" x14ac:dyDescent="0.2">
      <c r="A62" s="11" t="s">
        <v>1222</v>
      </c>
      <c r="B62" s="10"/>
      <c r="C62" s="10"/>
      <c r="D62" s="68"/>
      <c r="E62" s="60"/>
      <c r="F62" s="10"/>
    </row>
    <row r="63" spans="1:6" x14ac:dyDescent="0.2">
      <c r="A63" s="10" t="s">
        <v>383</v>
      </c>
      <c r="B63" s="10" t="s">
        <v>384</v>
      </c>
      <c r="C63" s="10" t="s">
        <v>367</v>
      </c>
      <c r="D63" s="68">
        <v>73500</v>
      </c>
      <c r="E63" s="60">
        <v>7.3499999999999998E-3</v>
      </c>
      <c r="F63" s="101" t="s">
        <v>1221</v>
      </c>
    </row>
    <row r="64" spans="1:6" x14ac:dyDescent="0.2">
      <c r="A64" s="10" t="s">
        <v>383</v>
      </c>
      <c r="B64" s="10" t="s">
        <v>1788</v>
      </c>
      <c r="C64" s="10" t="s">
        <v>257</v>
      </c>
      <c r="D64" s="68">
        <v>45000</v>
      </c>
      <c r="E64" s="60">
        <v>4.4999999999999997E-3</v>
      </c>
      <c r="F64" s="101" t="s">
        <v>1221</v>
      </c>
    </row>
    <row r="65" spans="1:6" x14ac:dyDescent="0.2">
      <c r="A65" s="10" t="s">
        <v>1462</v>
      </c>
      <c r="B65" s="10" t="s">
        <v>1463</v>
      </c>
      <c r="C65" s="10" t="s">
        <v>367</v>
      </c>
      <c r="D65" s="68">
        <v>38000</v>
      </c>
      <c r="E65" s="60">
        <v>3.8E-3</v>
      </c>
      <c r="F65" s="101" t="s">
        <v>1221</v>
      </c>
    </row>
    <row r="66" spans="1:6" x14ac:dyDescent="0.2">
      <c r="A66" s="11" t="s">
        <v>34</v>
      </c>
      <c r="B66" s="10"/>
      <c r="C66" s="10"/>
      <c r="D66" s="10"/>
      <c r="E66" s="61">
        <f>SUM(E63:E65)</f>
        <v>1.5650000000000001E-2</v>
      </c>
      <c r="F66" s="102" t="s">
        <v>1221</v>
      </c>
    </row>
    <row r="67" spans="1:6" x14ac:dyDescent="0.2">
      <c r="A67" s="10"/>
      <c r="B67" s="10"/>
      <c r="C67" s="10"/>
      <c r="D67" s="10"/>
      <c r="E67" s="60"/>
      <c r="F67" s="10"/>
    </row>
    <row r="68" spans="1:6" x14ac:dyDescent="0.2">
      <c r="A68" s="11" t="s">
        <v>34</v>
      </c>
      <c r="B68" s="10"/>
      <c r="C68" s="10"/>
      <c r="D68" s="10"/>
      <c r="E68" s="61">
        <v>1073971.563904</v>
      </c>
      <c r="F68" s="61">
        <v>93.695782506486182</v>
      </c>
    </row>
    <row r="69" spans="1:6" x14ac:dyDescent="0.2">
      <c r="A69" s="10"/>
      <c r="B69" s="10"/>
      <c r="C69" s="10"/>
      <c r="D69" s="10"/>
      <c r="E69" s="60"/>
      <c r="F69" s="10"/>
    </row>
    <row r="70" spans="1:6" x14ac:dyDescent="0.2">
      <c r="A70" s="11" t="s">
        <v>35</v>
      </c>
      <c r="B70" s="10"/>
      <c r="C70" s="10"/>
      <c r="D70" s="10"/>
      <c r="E70" s="61">
        <v>72260.993393500001</v>
      </c>
      <c r="F70" s="11">
        <f t="shared" ref="F70" si="1">E70/$E$72*100</f>
        <v>6.3042174935138364</v>
      </c>
    </row>
    <row r="71" spans="1:6" x14ac:dyDescent="0.2">
      <c r="A71" s="10"/>
      <c r="B71" s="10"/>
      <c r="C71" s="10"/>
      <c r="D71" s="10"/>
      <c r="E71" s="60"/>
      <c r="F71" s="10"/>
    </row>
    <row r="72" spans="1:6" x14ac:dyDescent="0.2">
      <c r="A72" s="13" t="s">
        <v>36</v>
      </c>
      <c r="B72" s="7"/>
      <c r="C72" s="7"/>
      <c r="D72" s="7"/>
      <c r="E72" s="66">
        <f>E68+E70</f>
        <v>1146232.5572975001</v>
      </c>
      <c r="F72" s="13">
        <f xml:space="preserve"> ROUND(SUM(F68:F71),2)</f>
        <v>100</v>
      </c>
    </row>
    <row r="73" spans="1:6" x14ac:dyDescent="0.2">
      <c r="E73" s="123" t="s">
        <v>1464</v>
      </c>
      <c r="F73" s="123"/>
    </row>
    <row r="74" spans="1:6" x14ac:dyDescent="0.2">
      <c r="A74" s="16" t="s">
        <v>37</v>
      </c>
    </row>
    <row r="75" spans="1:6" x14ac:dyDescent="0.2">
      <c r="A75" s="16" t="s">
        <v>38</v>
      </c>
    </row>
    <row r="76" spans="1:6" x14ac:dyDescent="0.2">
      <c r="A76" s="16" t="s">
        <v>39</v>
      </c>
    </row>
    <row r="77" spans="1:6" x14ac:dyDescent="0.2">
      <c r="A77" s="2" t="s">
        <v>661</v>
      </c>
      <c r="B77" s="14">
        <v>574.12869999999998</v>
      </c>
    </row>
    <row r="78" spans="1:6" x14ac:dyDescent="0.2">
      <c r="A78" s="2" t="s">
        <v>662</v>
      </c>
      <c r="B78" s="14">
        <v>37.8596</v>
      </c>
    </row>
    <row r="79" spans="1:6" x14ac:dyDescent="0.2">
      <c r="A79" s="2" t="s">
        <v>663</v>
      </c>
      <c r="B79" s="14">
        <v>604.84410000000003</v>
      </c>
    </row>
    <row r="80" spans="1:6" x14ac:dyDescent="0.2">
      <c r="A80" s="2" t="s">
        <v>664</v>
      </c>
      <c r="B80" s="14">
        <v>40.3551</v>
      </c>
    </row>
    <row r="82" spans="1:2" x14ac:dyDescent="0.2">
      <c r="A82" s="16" t="s">
        <v>40</v>
      </c>
    </row>
    <row r="83" spans="1:2" x14ac:dyDescent="0.2">
      <c r="A83" s="2" t="s">
        <v>661</v>
      </c>
      <c r="B83" s="14">
        <v>571.61469999999997</v>
      </c>
    </row>
    <row r="84" spans="1:2" x14ac:dyDescent="0.2">
      <c r="A84" s="2" t="s">
        <v>662</v>
      </c>
      <c r="B84" s="14">
        <v>37.694000000000003</v>
      </c>
    </row>
    <row r="85" spans="1:2" x14ac:dyDescent="0.2">
      <c r="A85" s="2" t="s">
        <v>663</v>
      </c>
      <c r="B85" s="14">
        <v>605.04729999999995</v>
      </c>
    </row>
    <row r="86" spans="1:2" x14ac:dyDescent="0.2">
      <c r="A86" s="2" t="s">
        <v>664</v>
      </c>
      <c r="B86" s="14">
        <v>40.368600000000001</v>
      </c>
    </row>
    <row r="88" spans="1:2" x14ac:dyDescent="0.2">
      <c r="A88" s="16" t="s">
        <v>41</v>
      </c>
      <c r="B88" s="37" t="s">
        <v>42</v>
      </c>
    </row>
    <row r="90" spans="1:2" x14ac:dyDescent="0.2">
      <c r="A90" s="16" t="s">
        <v>761</v>
      </c>
      <c r="B90" s="100">
        <v>0.11287882518607442</v>
      </c>
    </row>
  </sheetData>
  <mergeCells count="2">
    <mergeCell ref="A1:F1"/>
    <mergeCell ref="E73:F73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3E1C8-D1A2-47E7-8059-CD6348E03438}">
  <dimension ref="A1:J90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0.85546875" style="2" bestFit="1" customWidth="1"/>
    <col min="3" max="3" width="39.5703125" style="2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1789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253</v>
      </c>
      <c r="B8" s="10" t="s">
        <v>254</v>
      </c>
      <c r="C8" s="10" t="s">
        <v>252</v>
      </c>
      <c r="D8" s="68">
        <v>3033870</v>
      </c>
      <c r="E8" s="60">
        <v>18806.960129999999</v>
      </c>
      <c r="F8" s="10">
        <f t="shared" ref="F8:F60" si="0">E8/$E$72*100</f>
        <v>6.954716343287755</v>
      </c>
    </row>
    <row r="9" spans="1:6" x14ac:dyDescent="0.2">
      <c r="A9" s="10" t="s">
        <v>250</v>
      </c>
      <c r="B9" s="10" t="s">
        <v>251</v>
      </c>
      <c r="C9" s="10" t="s">
        <v>252</v>
      </c>
      <c r="D9" s="68">
        <v>694023</v>
      </c>
      <c r="E9" s="60">
        <v>14725.085991</v>
      </c>
      <c r="F9" s="10">
        <f t="shared" si="0"/>
        <v>5.4452604509203733</v>
      </c>
    </row>
    <row r="10" spans="1:6" x14ac:dyDescent="0.2">
      <c r="A10" s="10" t="s">
        <v>260</v>
      </c>
      <c r="B10" s="10" t="s">
        <v>261</v>
      </c>
      <c r="C10" s="10" t="s">
        <v>262</v>
      </c>
      <c r="D10" s="68">
        <v>1396570</v>
      </c>
      <c r="E10" s="60">
        <v>11226.327945000001</v>
      </c>
      <c r="F10" s="10">
        <f t="shared" si="0"/>
        <v>4.151437866327818</v>
      </c>
    </row>
    <row r="11" spans="1:6" x14ac:dyDescent="0.2">
      <c r="A11" s="10" t="s">
        <v>258</v>
      </c>
      <c r="B11" s="10" t="s">
        <v>259</v>
      </c>
      <c r="C11" s="10" t="s">
        <v>252</v>
      </c>
      <c r="D11" s="68">
        <v>860751</v>
      </c>
      <c r="E11" s="60">
        <v>10815.336315</v>
      </c>
      <c r="F11" s="10">
        <f t="shared" si="0"/>
        <v>3.999455292516966</v>
      </c>
    </row>
    <row r="12" spans="1:6" x14ac:dyDescent="0.2">
      <c r="A12" s="10" t="s">
        <v>289</v>
      </c>
      <c r="B12" s="10" t="s">
        <v>290</v>
      </c>
      <c r="C12" s="10" t="s">
        <v>291</v>
      </c>
      <c r="D12" s="68">
        <v>4624884</v>
      </c>
      <c r="E12" s="60">
        <v>10461.487607999999</v>
      </c>
      <c r="F12" s="10">
        <f t="shared" si="0"/>
        <v>3.8686038753494141</v>
      </c>
    </row>
    <row r="13" spans="1:6" x14ac:dyDescent="0.2">
      <c r="A13" s="10" t="s">
        <v>311</v>
      </c>
      <c r="B13" s="10" t="s">
        <v>312</v>
      </c>
      <c r="C13" s="10" t="s">
        <v>252</v>
      </c>
      <c r="D13" s="68">
        <v>2691781</v>
      </c>
      <c r="E13" s="60">
        <v>9694.4492714999997</v>
      </c>
      <c r="F13" s="10">
        <f t="shared" si="0"/>
        <v>3.5849570755523854</v>
      </c>
    </row>
    <row r="14" spans="1:6" x14ac:dyDescent="0.2">
      <c r="A14" s="10" t="s">
        <v>255</v>
      </c>
      <c r="B14" s="10" t="s">
        <v>256</v>
      </c>
      <c r="C14" s="10" t="s">
        <v>257</v>
      </c>
      <c r="D14" s="68">
        <v>1342776</v>
      </c>
      <c r="E14" s="60">
        <v>8848.222452</v>
      </c>
      <c r="F14" s="10">
        <f t="shared" si="0"/>
        <v>3.2720267853287597</v>
      </c>
    </row>
    <row r="15" spans="1:6" x14ac:dyDescent="0.2">
      <c r="A15" s="10" t="s">
        <v>304</v>
      </c>
      <c r="B15" s="10" t="s">
        <v>305</v>
      </c>
      <c r="C15" s="10" t="s">
        <v>265</v>
      </c>
      <c r="D15" s="68">
        <v>631359</v>
      </c>
      <c r="E15" s="60">
        <v>8482.6238444999999</v>
      </c>
      <c r="F15" s="10">
        <f t="shared" si="0"/>
        <v>3.1368303158787287</v>
      </c>
    </row>
    <row r="16" spans="1:6" x14ac:dyDescent="0.2">
      <c r="A16" s="10" t="s">
        <v>263</v>
      </c>
      <c r="B16" s="10" t="s">
        <v>264</v>
      </c>
      <c r="C16" s="10" t="s">
        <v>265</v>
      </c>
      <c r="D16" s="68">
        <v>1631156</v>
      </c>
      <c r="E16" s="60">
        <v>8004.8980700000002</v>
      </c>
      <c r="F16" s="10">
        <f t="shared" si="0"/>
        <v>2.9601698014436959</v>
      </c>
    </row>
    <row r="17" spans="1:6" x14ac:dyDescent="0.2">
      <c r="A17" s="10" t="s">
        <v>346</v>
      </c>
      <c r="B17" s="10" t="s">
        <v>347</v>
      </c>
      <c r="C17" s="10" t="s">
        <v>271</v>
      </c>
      <c r="D17" s="68">
        <v>3229392</v>
      </c>
      <c r="E17" s="60">
        <v>7238.6821680000003</v>
      </c>
      <c r="F17" s="10">
        <f t="shared" si="0"/>
        <v>2.6768271336605021</v>
      </c>
    </row>
    <row r="18" spans="1:6" x14ac:dyDescent="0.2">
      <c r="A18" s="10" t="s">
        <v>373</v>
      </c>
      <c r="B18" s="10" t="s">
        <v>374</v>
      </c>
      <c r="C18" s="10" t="s">
        <v>367</v>
      </c>
      <c r="D18" s="68">
        <v>1321999</v>
      </c>
      <c r="E18" s="60">
        <v>6956.3587379999999</v>
      </c>
      <c r="F18" s="10">
        <f t="shared" si="0"/>
        <v>2.5724253930739409</v>
      </c>
    </row>
    <row r="19" spans="1:6" x14ac:dyDescent="0.2">
      <c r="A19" s="10" t="s">
        <v>272</v>
      </c>
      <c r="B19" s="10" t="s">
        <v>273</v>
      </c>
      <c r="C19" s="10" t="s">
        <v>274</v>
      </c>
      <c r="D19" s="68">
        <v>830035</v>
      </c>
      <c r="E19" s="60">
        <v>6852.7689600000003</v>
      </c>
      <c r="F19" s="10">
        <f t="shared" si="0"/>
        <v>2.5341184302753681</v>
      </c>
    </row>
    <row r="20" spans="1:6" x14ac:dyDescent="0.2">
      <c r="A20" s="10" t="s">
        <v>269</v>
      </c>
      <c r="B20" s="10" t="s">
        <v>270</v>
      </c>
      <c r="C20" s="10" t="s">
        <v>271</v>
      </c>
      <c r="D20" s="68">
        <v>3835803</v>
      </c>
      <c r="E20" s="60">
        <v>6745.2595755000002</v>
      </c>
      <c r="F20" s="10">
        <f t="shared" si="0"/>
        <v>2.4943620173159835</v>
      </c>
    </row>
    <row r="21" spans="1:6" x14ac:dyDescent="0.2">
      <c r="A21" s="10" t="s">
        <v>1628</v>
      </c>
      <c r="B21" s="10" t="s">
        <v>1629</v>
      </c>
      <c r="C21" s="10" t="s">
        <v>1630</v>
      </c>
      <c r="D21" s="68">
        <v>1465491</v>
      </c>
      <c r="E21" s="60">
        <v>6598.3732275000002</v>
      </c>
      <c r="F21" s="10">
        <f t="shared" si="0"/>
        <v>2.440044207421129</v>
      </c>
    </row>
    <row r="22" spans="1:6" x14ac:dyDescent="0.2">
      <c r="A22" s="10" t="s">
        <v>746</v>
      </c>
      <c r="B22" s="10" t="s">
        <v>747</v>
      </c>
      <c r="C22" s="10" t="s">
        <v>277</v>
      </c>
      <c r="D22" s="68">
        <v>8327483</v>
      </c>
      <c r="E22" s="60">
        <v>6395.5069439999997</v>
      </c>
      <c r="F22" s="10">
        <f t="shared" si="0"/>
        <v>2.3650253076304644</v>
      </c>
    </row>
    <row r="23" spans="1:6" x14ac:dyDescent="0.2">
      <c r="A23" s="10" t="s">
        <v>359</v>
      </c>
      <c r="B23" s="10" t="s">
        <v>360</v>
      </c>
      <c r="C23" s="10" t="s">
        <v>1453</v>
      </c>
      <c r="D23" s="68">
        <v>4317530</v>
      </c>
      <c r="E23" s="60">
        <v>6376.9918100000004</v>
      </c>
      <c r="F23" s="10">
        <f t="shared" si="0"/>
        <v>2.3581785070769525</v>
      </c>
    </row>
    <row r="24" spans="1:6" x14ac:dyDescent="0.2">
      <c r="A24" s="10" t="s">
        <v>344</v>
      </c>
      <c r="B24" s="10" t="s">
        <v>345</v>
      </c>
      <c r="C24" s="10" t="s">
        <v>294</v>
      </c>
      <c r="D24" s="68">
        <v>4558616</v>
      </c>
      <c r="E24" s="60">
        <v>6247.5832280000004</v>
      </c>
      <c r="F24" s="10">
        <f t="shared" si="0"/>
        <v>2.3103238844278908</v>
      </c>
    </row>
    <row r="25" spans="1:6" x14ac:dyDescent="0.2">
      <c r="A25" s="10" t="s">
        <v>278</v>
      </c>
      <c r="B25" s="10" t="s">
        <v>279</v>
      </c>
      <c r="C25" s="10" t="s">
        <v>280</v>
      </c>
      <c r="D25" s="68">
        <v>238420</v>
      </c>
      <c r="E25" s="60">
        <v>6238.2592999999997</v>
      </c>
      <c r="F25" s="10">
        <f t="shared" si="0"/>
        <v>2.3068759441974116</v>
      </c>
    </row>
    <row r="26" spans="1:6" x14ac:dyDescent="0.2">
      <c r="A26" s="10" t="s">
        <v>302</v>
      </c>
      <c r="B26" s="10" t="s">
        <v>303</v>
      </c>
      <c r="C26" s="10" t="s">
        <v>265</v>
      </c>
      <c r="D26" s="68">
        <v>397050</v>
      </c>
      <c r="E26" s="60">
        <v>5467.3784999999998</v>
      </c>
      <c r="F26" s="10">
        <f t="shared" si="0"/>
        <v>2.0218082213209909</v>
      </c>
    </row>
    <row r="27" spans="1:6" x14ac:dyDescent="0.2">
      <c r="A27" s="10" t="s">
        <v>365</v>
      </c>
      <c r="B27" s="10" t="s">
        <v>366</v>
      </c>
      <c r="C27" s="10" t="s">
        <v>367</v>
      </c>
      <c r="D27" s="68">
        <v>587569</v>
      </c>
      <c r="E27" s="60">
        <v>5425.9059305000001</v>
      </c>
      <c r="F27" s="10">
        <f t="shared" si="0"/>
        <v>2.0064718801522927</v>
      </c>
    </row>
    <row r="28" spans="1:6" x14ac:dyDescent="0.2">
      <c r="A28" s="10" t="s">
        <v>275</v>
      </c>
      <c r="B28" s="10" t="s">
        <v>276</v>
      </c>
      <c r="C28" s="10" t="s">
        <v>277</v>
      </c>
      <c r="D28" s="68">
        <v>2701385</v>
      </c>
      <c r="E28" s="60">
        <v>5366.3013025</v>
      </c>
      <c r="F28" s="10">
        <f t="shared" si="0"/>
        <v>1.9844303977637625</v>
      </c>
    </row>
    <row r="29" spans="1:6" x14ac:dyDescent="0.2">
      <c r="A29" s="10" t="s">
        <v>266</v>
      </c>
      <c r="B29" s="10" t="s">
        <v>267</v>
      </c>
      <c r="C29" s="10" t="s">
        <v>268</v>
      </c>
      <c r="D29" s="68">
        <v>1623483</v>
      </c>
      <c r="E29" s="60">
        <v>5073.3843749999996</v>
      </c>
      <c r="F29" s="10">
        <f t="shared" si="0"/>
        <v>1.8761112367282524</v>
      </c>
    </row>
    <row r="30" spans="1:6" x14ac:dyDescent="0.2">
      <c r="A30" s="10" t="s">
        <v>354</v>
      </c>
      <c r="B30" s="10" t="s">
        <v>355</v>
      </c>
      <c r="C30" s="10" t="s">
        <v>356</v>
      </c>
      <c r="D30" s="68">
        <v>902468</v>
      </c>
      <c r="E30" s="60">
        <v>4702.3095139999996</v>
      </c>
      <c r="F30" s="10">
        <f t="shared" si="0"/>
        <v>1.7388896771279168</v>
      </c>
    </row>
    <row r="31" spans="1:6" x14ac:dyDescent="0.2">
      <c r="A31" s="10" t="s">
        <v>375</v>
      </c>
      <c r="B31" s="10" t="s">
        <v>376</v>
      </c>
      <c r="C31" s="10" t="s">
        <v>297</v>
      </c>
      <c r="D31" s="68">
        <v>1817000</v>
      </c>
      <c r="E31" s="60">
        <v>4669.6899999999996</v>
      </c>
      <c r="F31" s="10">
        <f t="shared" si="0"/>
        <v>1.7268271499806382</v>
      </c>
    </row>
    <row r="32" spans="1:6" x14ac:dyDescent="0.2">
      <c r="A32" s="10" t="s">
        <v>348</v>
      </c>
      <c r="B32" s="10" t="s">
        <v>349</v>
      </c>
      <c r="C32" s="10" t="s">
        <v>265</v>
      </c>
      <c r="D32" s="68">
        <v>40512</v>
      </c>
      <c r="E32" s="60">
        <v>4490.6944320000002</v>
      </c>
      <c r="F32" s="10">
        <f t="shared" si="0"/>
        <v>1.6606355170138667</v>
      </c>
    </row>
    <row r="33" spans="1:6" x14ac:dyDescent="0.2">
      <c r="A33" s="10" t="s">
        <v>286</v>
      </c>
      <c r="B33" s="10" t="s">
        <v>287</v>
      </c>
      <c r="C33" s="10" t="s">
        <v>288</v>
      </c>
      <c r="D33" s="68">
        <v>806517</v>
      </c>
      <c r="E33" s="60">
        <v>4464.0715950000003</v>
      </c>
      <c r="F33" s="10">
        <f t="shared" si="0"/>
        <v>1.6507905299288335</v>
      </c>
    </row>
    <row r="34" spans="1:6" x14ac:dyDescent="0.2">
      <c r="A34" s="10" t="s">
        <v>1415</v>
      </c>
      <c r="B34" s="10" t="s">
        <v>1416</v>
      </c>
      <c r="C34" s="10" t="s">
        <v>252</v>
      </c>
      <c r="D34" s="68">
        <v>4780054</v>
      </c>
      <c r="E34" s="60">
        <v>4457.4003549999998</v>
      </c>
      <c r="F34" s="10">
        <f t="shared" si="0"/>
        <v>1.6483235399667506</v>
      </c>
    </row>
    <row r="35" spans="1:6" x14ac:dyDescent="0.2">
      <c r="A35" s="10" t="s">
        <v>1790</v>
      </c>
      <c r="B35" s="10" t="s">
        <v>1791</v>
      </c>
      <c r="C35" s="10" t="s">
        <v>1435</v>
      </c>
      <c r="D35" s="68">
        <v>1872299</v>
      </c>
      <c r="E35" s="60">
        <v>4117.1855009999999</v>
      </c>
      <c r="F35" s="10">
        <f t="shared" si="0"/>
        <v>1.5225138509480152</v>
      </c>
    </row>
    <row r="36" spans="1:6" x14ac:dyDescent="0.2">
      <c r="A36" s="10" t="s">
        <v>379</v>
      </c>
      <c r="B36" s="10" t="s">
        <v>380</v>
      </c>
      <c r="C36" s="10" t="s">
        <v>283</v>
      </c>
      <c r="D36" s="68">
        <v>1677065</v>
      </c>
      <c r="E36" s="60">
        <v>3957.0348675</v>
      </c>
      <c r="F36" s="10">
        <f t="shared" si="0"/>
        <v>1.4632909770496625</v>
      </c>
    </row>
    <row r="37" spans="1:6" x14ac:dyDescent="0.2">
      <c r="A37" s="10" t="s">
        <v>1635</v>
      </c>
      <c r="B37" s="10" t="s">
        <v>1636</v>
      </c>
      <c r="C37" s="10" t="s">
        <v>277</v>
      </c>
      <c r="D37" s="68">
        <v>580784</v>
      </c>
      <c r="E37" s="60">
        <v>3881.669864</v>
      </c>
      <c r="F37" s="10">
        <f t="shared" si="0"/>
        <v>1.4354213895176879</v>
      </c>
    </row>
    <row r="38" spans="1:6" x14ac:dyDescent="0.2">
      <c r="A38" s="10" t="s">
        <v>1637</v>
      </c>
      <c r="B38" s="10" t="s">
        <v>1638</v>
      </c>
      <c r="C38" s="10" t="s">
        <v>1509</v>
      </c>
      <c r="D38" s="68">
        <v>297232</v>
      </c>
      <c r="E38" s="60">
        <v>3740.070256</v>
      </c>
      <c r="F38" s="10">
        <f t="shared" si="0"/>
        <v>1.3830585886634523</v>
      </c>
    </row>
    <row r="39" spans="1:6" x14ac:dyDescent="0.2">
      <c r="A39" s="10" t="s">
        <v>295</v>
      </c>
      <c r="B39" s="10" t="s">
        <v>296</v>
      </c>
      <c r="C39" s="10" t="s">
        <v>297</v>
      </c>
      <c r="D39" s="68">
        <v>423620</v>
      </c>
      <c r="E39" s="60">
        <v>3599.4991399999999</v>
      </c>
      <c r="F39" s="10">
        <f t="shared" si="0"/>
        <v>1.3310761188181568</v>
      </c>
    </row>
    <row r="40" spans="1:6" x14ac:dyDescent="0.2">
      <c r="A40" s="10" t="s">
        <v>1651</v>
      </c>
      <c r="B40" s="10" t="s">
        <v>1652</v>
      </c>
      <c r="C40" s="10" t="s">
        <v>1556</v>
      </c>
      <c r="D40" s="68">
        <v>290226</v>
      </c>
      <c r="E40" s="60">
        <v>3251.2567650000001</v>
      </c>
      <c r="F40" s="10">
        <f t="shared" si="0"/>
        <v>1.202297894155762</v>
      </c>
    </row>
    <row r="41" spans="1:6" x14ac:dyDescent="0.2">
      <c r="A41" s="10" t="s">
        <v>1428</v>
      </c>
      <c r="B41" s="10" t="s">
        <v>1429</v>
      </c>
      <c r="C41" s="10" t="s">
        <v>262</v>
      </c>
      <c r="D41" s="68">
        <v>3415915</v>
      </c>
      <c r="E41" s="60">
        <v>3164.8452474999999</v>
      </c>
      <c r="F41" s="10">
        <f t="shared" si="0"/>
        <v>1.1703433630219977</v>
      </c>
    </row>
    <row r="42" spans="1:6" x14ac:dyDescent="0.2">
      <c r="A42" s="10" t="s">
        <v>377</v>
      </c>
      <c r="B42" s="10" t="s">
        <v>378</v>
      </c>
      <c r="C42" s="10" t="s">
        <v>252</v>
      </c>
      <c r="D42" s="68">
        <v>1236509</v>
      </c>
      <c r="E42" s="60">
        <v>3011.5176695</v>
      </c>
      <c r="F42" s="10">
        <f t="shared" si="0"/>
        <v>1.1136436196704746</v>
      </c>
    </row>
    <row r="43" spans="1:6" x14ac:dyDescent="0.2">
      <c r="A43" s="10" t="s">
        <v>524</v>
      </c>
      <c r="B43" s="10" t="s">
        <v>525</v>
      </c>
      <c r="C43" s="10" t="s">
        <v>280</v>
      </c>
      <c r="D43" s="68">
        <v>163446</v>
      </c>
      <c r="E43" s="60">
        <v>2895.2824439999999</v>
      </c>
      <c r="F43" s="10">
        <f t="shared" si="0"/>
        <v>1.0706604359521719</v>
      </c>
    </row>
    <row r="44" spans="1:6" x14ac:dyDescent="0.2">
      <c r="A44" s="10" t="s">
        <v>281</v>
      </c>
      <c r="B44" s="10" t="s">
        <v>282</v>
      </c>
      <c r="C44" s="10" t="s">
        <v>283</v>
      </c>
      <c r="D44" s="68">
        <v>307387</v>
      </c>
      <c r="E44" s="60">
        <v>2839.9484929999999</v>
      </c>
      <c r="F44" s="10">
        <f t="shared" si="0"/>
        <v>1.0501982277750768</v>
      </c>
    </row>
    <row r="45" spans="1:6" x14ac:dyDescent="0.2">
      <c r="A45" s="10" t="s">
        <v>315</v>
      </c>
      <c r="B45" s="10" t="s">
        <v>316</v>
      </c>
      <c r="C45" s="10" t="s">
        <v>317</v>
      </c>
      <c r="D45" s="68">
        <v>1352563</v>
      </c>
      <c r="E45" s="60">
        <v>2738.940075</v>
      </c>
      <c r="F45" s="10">
        <f t="shared" si="0"/>
        <v>1.0128458385203314</v>
      </c>
    </row>
    <row r="46" spans="1:6" x14ac:dyDescent="0.2">
      <c r="A46" s="10" t="s">
        <v>357</v>
      </c>
      <c r="B46" s="10" t="s">
        <v>358</v>
      </c>
      <c r="C46" s="10" t="s">
        <v>294</v>
      </c>
      <c r="D46" s="68">
        <v>1079182</v>
      </c>
      <c r="E46" s="60">
        <v>2733.0284150000002</v>
      </c>
      <c r="F46" s="10">
        <f t="shared" si="0"/>
        <v>1.0106597373038793</v>
      </c>
    </row>
    <row r="47" spans="1:6" x14ac:dyDescent="0.2">
      <c r="A47" s="10" t="s">
        <v>298</v>
      </c>
      <c r="B47" s="10" t="s">
        <v>299</v>
      </c>
      <c r="C47" s="10" t="s">
        <v>280</v>
      </c>
      <c r="D47" s="68">
        <v>698798</v>
      </c>
      <c r="E47" s="60">
        <v>2434.9616310000001</v>
      </c>
      <c r="F47" s="10">
        <f t="shared" si="0"/>
        <v>0.90043618603631881</v>
      </c>
    </row>
    <row r="48" spans="1:6" x14ac:dyDescent="0.2">
      <c r="A48" s="10" t="s">
        <v>1403</v>
      </c>
      <c r="B48" s="10" t="s">
        <v>1404</v>
      </c>
      <c r="C48" s="10" t="s">
        <v>367</v>
      </c>
      <c r="D48" s="68">
        <v>1614973</v>
      </c>
      <c r="E48" s="60">
        <v>2021.1387095</v>
      </c>
      <c r="F48" s="10">
        <f t="shared" si="0"/>
        <v>0.74740661530881725</v>
      </c>
    </row>
    <row r="49" spans="1:6" x14ac:dyDescent="0.2">
      <c r="A49" s="10" t="s">
        <v>292</v>
      </c>
      <c r="B49" s="10" t="s">
        <v>293</v>
      </c>
      <c r="C49" s="10" t="s">
        <v>294</v>
      </c>
      <c r="D49" s="68">
        <v>545944</v>
      </c>
      <c r="E49" s="60">
        <v>1980.4118599999999</v>
      </c>
      <c r="F49" s="10">
        <f t="shared" si="0"/>
        <v>0.73234603752961225</v>
      </c>
    </row>
    <row r="50" spans="1:6" x14ac:dyDescent="0.2">
      <c r="A50" s="10" t="s">
        <v>308</v>
      </c>
      <c r="B50" s="10" t="s">
        <v>309</v>
      </c>
      <c r="C50" s="10" t="s">
        <v>310</v>
      </c>
      <c r="D50" s="68">
        <v>1656994</v>
      </c>
      <c r="E50" s="60">
        <v>1934.540495</v>
      </c>
      <c r="F50" s="10">
        <f t="shared" si="0"/>
        <v>0.71538304459246405</v>
      </c>
    </row>
    <row r="51" spans="1:6" x14ac:dyDescent="0.2">
      <c r="A51" s="10" t="s">
        <v>1482</v>
      </c>
      <c r="B51" s="10" t="s">
        <v>1483</v>
      </c>
      <c r="C51" s="10" t="s">
        <v>310</v>
      </c>
      <c r="D51" s="68">
        <v>3997148</v>
      </c>
      <c r="E51" s="60">
        <v>1528.9091100000001</v>
      </c>
      <c r="F51" s="10">
        <f t="shared" si="0"/>
        <v>0.56538266159011297</v>
      </c>
    </row>
    <row r="52" spans="1:6" x14ac:dyDescent="0.2">
      <c r="A52" s="10" t="s">
        <v>306</v>
      </c>
      <c r="B52" s="10" t="s">
        <v>307</v>
      </c>
      <c r="C52" s="10" t="s">
        <v>283</v>
      </c>
      <c r="D52" s="68">
        <v>183623</v>
      </c>
      <c r="E52" s="60">
        <v>1364.0434554999999</v>
      </c>
      <c r="F52" s="10">
        <f t="shared" si="0"/>
        <v>0.50441619737301768</v>
      </c>
    </row>
    <row r="53" spans="1:6" x14ac:dyDescent="0.2">
      <c r="A53" s="10" t="s">
        <v>350</v>
      </c>
      <c r="B53" s="10" t="s">
        <v>351</v>
      </c>
      <c r="C53" s="10" t="s">
        <v>257</v>
      </c>
      <c r="D53" s="68">
        <v>187368</v>
      </c>
      <c r="E53" s="60">
        <v>1354.9516920000001</v>
      </c>
      <c r="F53" s="10">
        <f t="shared" si="0"/>
        <v>0.5010541103708821</v>
      </c>
    </row>
    <row r="54" spans="1:6" x14ac:dyDescent="0.2">
      <c r="A54" s="10" t="s">
        <v>368</v>
      </c>
      <c r="B54" s="10" t="s">
        <v>369</v>
      </c>
      <c r="C54" s="10" t="s">
        <v>262</v>
      </c>
      <c r="D54" s="68">
        <v>47403</v>
      </c>
      <c r="E54" s="60">
        <v>1289.4327045</v>
      </c>
      <c r="F54" s="10">
        <f t="shared" si="0"/>
        <v>0.47682552850479615</v>
      </c>
    </row>
    <row r="55" spans="1:6" x14ac:dyDescent="0.2">
      <c r="A55" s="10" t="s">
        <v>740</v>
      </c>
      <c r="B55" s="10" t="s">
        <v>741</v>
      </c>
      <c r="C55" s="10" t="s">
        <v>262</v>
      </c>
      <c r="D55" s="68">
        <v>16654</v>
      </c>
      <c r="E55" s="60">
        <v>1243.3043700000001</v>
      </c>
      <c r="F55" s="10">
        <f t="shared" si="0"/>
        <v>0.4597675095789171</v>
      </c>
    </row>
    <row r="56" spans="1:6" x14ac:dyDescent="0.2">
      <c r="A56" s="10" t="s">
        <v>362</v>
      </c>
      <c r="B56" s="10" t="s">
        <v>363</v>
      </c>
      <c r="C56" s="10" t="s">
        <v>364</v>
      </c>
      <c r="D56" s="68">
        <v>582275</v>
      </c>
      <c r="E56" s="60">
        <v>1242.2837125000001</v>
      </c>
      <c r="F56" s="10">
        <f t="shared" si="0"/>
        <v>0.45939007572745555</v>
      </c>
    </row>
    <row r="57" spans="1:6" x14ac:dyDescent="0.2">
      <c r="A57" s="10" t="s">
        <v>1792</v>
      </c>
      <c r="B57" s="10" t="s">
        <v>1793</v>
      </c>
      <c r="C57" s="10" t="s">
        <v>268</v>
      </c>
      <c r="D57" s="68">
        <v>152190</v>
      </c>
      <c r="E57" s="60">
        <v>797.93217000000004</v>
      </c>
      <c r="F57" s="10">
        <f t="shared" si="0"/>
        <v>0.29507117924294041</v>
      </c>
    </row>
    <row r="58" spans="1:6" x14ac:dyDescent="0.2">
      <c r="A58" s="10" t="s">
        <v>728</v>
      </c>
      <c r="B58" s="10" t="s">
        <v>729</v>
      </c>
      <c r="C58" s="10" t="s">
        <v>268</v>
      </c>
      <c r="D58" s="68">
        <v>1578063</v>
      </c>
      <c r="E58" s="60">
        <v>595.71878249999997</v>
      </c>
      <c r="F58" s="10">
        <f t="shared" si="0"/>
        <v>0.22029371700785511</v>
      </c>
    </row>
    <row r="59" spans="1:6" x14ac:dyDescent="0.2">
      <c r="A59" s="10" t="s">
        <v>1659</v>
      </c>
      <c r="B59" s="10" t="s">
        <v>1660</v>
      </c>
      <c r="C59" s="10" t="s">
        <v>317</v>
      </c>
      <c r="D59" s="68">
        <v>348470</v>
      </c>
      <c r="E59" s="60">
        <v>523.92464500000006</v>
      </c>
      <c r="F59" s="10">
        <f t="shared" si="0"/>
        <v>0.19374461720798766</v>
      </c>
    </row>
    <row r="60" spans="1:6" x14ac:dyDescent="0.2">
      <c r="A60" s="10" t="s">
        <v>1661</v>
      </c>
      <c r="B60" s="10" t="s">
        <v>1662</v>
      </c>
      <c r="C60" s="10" t="s">
        <v>257</v>
      </c>
      <c r="D60" s="68">
        <v>116156</v>
      </c>
      <c r="E60" s="60">
        <v>349.281092</v>
      </c>
      <c r="F60" s="10">
        <f t="shared" si="0"/>
        <v>0.12916233682331915</v>
      </c>
    </row>
    <row r="61" spans="1:6" x14ac:dyDescent="0.2">
      <c r="A61" s="11" t="s">
        <v>34</v>
      </c>
      <c r="B61" s="10"/>
      <c r="C61" s="10"/>
      <c r="D61" s="10"/>
      <c r="E61" s="61">
        <f>SUM(E8:E60)</f>
        <v>263423.42474900011</v>
      </c>
      <c r="F61" s="61">
        <f>SUM(F8:F60)</f>
        <v>97.412616639959964</v>
      </c>
    </row>
    <row r="62" spans="1:6" x14ac:dyDescent="0.2">
      <c r="A62" s="11"/>
      <c r="B62" s="10"/>
      <c r="C62" s="10"/>
      <c r="D62" s="10"/>
      <c r="E62" s="61"/>
      <c r="F62" s="11"/>
    </row>
    <row r="63" spans="1:6" x14ac:dyDescent="0.2">
      <c r="A63" s="26" t="s">
        <v>1485</v>
      </c>
      <c r="B63" s="63"/>
      <c r="C63" s="63"/>
      <c r="D63" s="103"/>
      <c r="E63" s="64"/>
      <c r="F63" s="64"/>
    </row>
    <row r="64" spans="1:6" x14ac:dyDescent="0.2">
      <c r="A64" s="107" t="s">
        <v>1486</v>
      </c>
      <c r="B64" s="108" t="s">
        <v>1750</v>
      </c>
      <c r="C64" s="63" t="s">
        <v>257</v>
      </c>
      <c r="D64" s="103">
        <v>60000</v>
      </c>
      <c r="E64" s="64">
        <v>2636.1611659999999</v>
      </c>
      <c r="F64" s="10">
        <v>0.97483873087293837</v>
      </c>
    </row>
    <row r="65" spans="1:10" x14ac:dyDescent="0.2">
      <c r="A65" s="65" t="s">
        <v>34</v>
      </c>
      <c r="B65" s="63"/>
      <c r="C65" s="63"/>
      <c r="D65" s="103"/>
      <c r="E65" s="75">
        <f>SUM(E64)</f>
        <v>2636.1611659999999</v>
      </c>
      <c r="F65" s="75">
        <f>SUM(F64)</f>
        <v>0.97483873087293837</v>
      </c>
    </row>
    <row r="66" spans="1:10" x14ac:dyDescent="0.2">
      <c r="A66" s="11"/>
      <c r="B66" s="10"/>
      <c r="C66" s="10"/>
      <c r="D66" s="68"/>
      <c r="E66" s="61"/>
      <c r="F66" s="11"/>
    </row>
    <row r="67" spans="1:10" x14ac:dyDescent="0.2">
      <c r="A67" s="10"/>
      <c r="B67" s="10"/>
      <c r="C67" s="10"/>
      <c r="D67" s="10"/>
      <c r="E67" s="60"/>
      <c r="F67" s="10"/>
    </row>
    <row r="68" spans="1:10" x14ac:dyDescent="0.2">
      <c r="A68" s="11" t="s">
        <v>34</v>
      </c>
      <c r="B68" s="10"/>
      <c r="C68" s="10"/>
      <c r="D68" s="10"/>
      <c r="E68" s="61">
        <f>E61+E65</f>
        <v>266059.58591500012</v>
      </c>
      <c r="F68" s="61">
        <f>F61+F65</f>
        <v>98.387455370832896</v>
      </c>
      <c r="I68" s="99"/>
      <c r="J68" s="99"/>
    </row>
    <row r="69" spans="1:10" x14ac:dyDescent="0.2">
      <c r="A69" s="10"/>
      <c r="B69" s="10"/>
      <c r="C69" s="10"/>
      <c r="D69" s="10"/>
      <c r="E69" s="60"/>
      <c r="F69" s="10"/>
    </row>
    <row r="70" spans="1:10" x14ac:dyDescent="0.2">
      <c r="A70" s="11" t="s">
        <v>35</v>
      </c>
      <c r="B70" s="10"/>
      <c r="C70" s="10"/>
      <c r="D70" s="10"/>
      <c r="E70" s="61">
        <v>4360.6469410999998</v>
      </c>
      <c r="F70" s="11">
        <f t="shared" ref="F70" si="1">E70/$E$72*100</f>
        <v>1.6125446291662835</v>
      </c>
      <c r="I70" s="99"/>
      <c r="J70" s="99"/>
    </row>
    <row r="71" spans="1:10" x14ac:dyDescent="0.2">
      <c r="A71" s="10"/>
      <c r="B71" s="10"/>
      <c r="C71" s="10"/>
      <c r="D71" s="10"/>
      <c r="E71" s="60"/>
      <c r="F71" s="10"/>
    </row>
    <row r="72" spans="1:10" x14ac:dyDescent="0.2">
      <c r="A72" s="13" t="s">
        <v>36</v>
      </c>
      <c r="B72" s="7"/>
      <c r="C72" s="7"/>
      <c r="D72" s="7"/>
      <c r="E72" s="66">
        <f>E68+E70</f>
        <v>270420.23285610013</v>
      </c>
      <c r="F72" s="13">
        <f xml:space="preserve"> ROUND(SUM(F68:F71),2)</f>
        <v>100</v>
      </c>
      <c r="I72" s="99"/>
      <c r="J72" s="99"/>
    </row>
    <row r="74" spans="1:10" x14ac:dyDescent="0.2">
      <c r="A74" s="16" t="s">
        <v>37</v>
      </c>
    </row>
    <row r="75" spans="1:10" x14ac:dyDescent="0.2">
      <c r="A75" s="16" t="s">
        <v>38</v>
      </c>
    </row>
    <row r="76" spans="1:10" x14ac:dyDescent="0.2">
      <c r="A76" s="16" t="s">
        <v>39</v>
      </c>
    </row>
    <row r="77" spans="1:10" x14ac:dyDescent="0.2">
      <c r="A77" s="2" t="s">
        <v>661</v>
      </c>
      <c r="B77" s="14">
        <v>78.390699999999995</v>
      </c>
    </row>
    <row r="78" spans="1:10" x14ac:dyDescent="0.2">
      <c r="A78" s="2" t="s">
        <v>662</v>
      </c>
      <c r="B78" s="14">
        <v>16.431899999999999</v>
      </c>
    </row>
    <row r="79" spans="1:10" x14ac:dyDescent="0.2">
      <c r="A79" s="2" t="s">
        <v>663</v>
      </c>
      <c r="B79" s="14">
        <v>81.582599999999999</v>
      </c>
    </row>
    <row r="80" spans="1:10" x14ac:dyDescent="0.2">
      <c r="A80" s="2" t="s">
        <v>664</v>
      </c>
      <c r="B80" s="14">
        <v>17.3247</v>
      </c>
    </row>
    <row r="82" spans="1:2" x14ac:dyDescent="0.2">
      <c r="A82" s="16" t="s">
        <v>40</v>
      </c>
    </row>
    <row r="83" spans="1:2" x14ac:dyDescent="0.2">
      <c r="A83" s="2" t="s">
        <v>661</v>
      </c>
      <c r="B83" s="14">
        <v>78.144499999999994</v>
      </c>
    </row>
    <row r="84" spans="1:2" x14ac:dyDescent="0.2">
      <c r="A84" s="2" t="s">
        <v>662</v>
      </c>
      <c r="B84" s="14">
        <v>16.380299999999998</v>
      </c>
    </row>
    <row r="85" spans="1:2" x14ac:dyDescent="0.2">
      <c r="A85" s="2" t="s">
        <v>663</v>
      </c>
      <c r="B85" s="14">
        <v>81.623199999999997</v>
      </c>
    </row>
    <row r="86" spans="1:2" x14ac:dyDescent="0.2">
      <c r="A86" s="2" t="s">
        <v>664</v>
      </c>
      <c r="B86" s="14">
        <v>17.332799999999999</v>
      </c>
    </row>
    <row r="88" spans="1:2" x14ac:dyDescent="0.2">
      <c r="A88" s="16" t="s">
        <v>41</v>
      </c>
      <c r="B88" s="37" t="s">
        <v>42</v>
      </c>
    </row>
    <row r="90" spans="1:2" x14ac:dyDescent="0.2">
      <c r="A90" s="16" t="s">
        <v>761</v>
      </c>
      <c r="B90" s="100">
        <v>0.1685437198599333</v>
      </c>
    </row>
  </sheetData>
  <mergeCells count="1">
    <mergeCell ref="A1:F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47393-C94D-4CDC-BFF9-DA89F20D0AF3}">
  <dimension ref="A1:F72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7.140625" style="2" bestFit="1" customWidth="1"/>
    <col min="3" max="3" width="20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1794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3570000</v>
      </c>
      <c r="E8" s="60">
        <v>75744.69</v>
      </c>
      <c r="F8" s="10">
        <v>9.6995651357403183</v>
      </c>
    </row>
    <row r="9" spans="1:6" x14ac:dyDescent="0.2">
      <c r="A9" s="10" t="s">
        <v>255</v>
      </c>
      <c r="B9" s="10" t="s">
        <v>256</v>
      </c>
      <c r="C9" s="10" t="s">
        <v>257</v>
      </c>
      <c r="D9" s="68">
        <v>7200000</v>
      </c>
      <c r="E9" s="60">
        <v>47444.4</v>
      </c>
      <c r="F9" s="10">
        <v>6.0755420363608055</v>
      </c>
    </row>
    <row r="10" spans="1:6" x14ac:dyDescent="0.2">
      <c r="A10" s="10" t="s">
        <v>1672</v>
      </c>
      <c r="B10" s="10" t="s">
        <v>1673</v>
      </c>
      <c r="C10" s="10" t="s">
        <v>288</v>
      </c>
      <c r="D10" s="68">
        <v>2400000</v>
      </c>
      <c r="E10" s="60">
        <v>34501.199999999997</v>
      </c>
      <c r="F10" s="10">
        <v>4.4180870851963858</v>
      </c>
    </row>
    <row r="11" spans="1:6" x14ac:dyDescent="0.2">
      <c r="A11" s="10" t="s">
        <v>311</v>
      </c>
      <c r="B11" s="10" t="s">
        <v>312</v>
      </c>
      <c r="C11" s="10" t="s">
        <v>252</v>
      </c>
      <c r="D11" s="68">
        <v>9500000</v>
      </c>
      <c r="E11" s="60">
        <v>34214.25</v>
      </c>
      <c r="F11" s="10">
        <v>4.3813414042027654</v>
      </c>
    </row>
    <row r="12" spans="1:6" x14ac:dyDescent="0.2">
      <c r="A12" s="10" t="s">
        <v>266</v>
      </c>
      <c r="B12" s="10" t="s">
        <v>267</v>
      </c>
      <c r="C12" s="10" t="s">
        <v>268</v>
      </c>
      <c r="D12" s="68">
        <v>10500000</v>
      </c>
      <c r="E12" s="60">
        <v>32812.5</v>
      </c>
      <c r="F12" s="10">
        <v>4.2018388485909597</v>
      </c>
    </row>
    <row r="13" spans="1:6" x14ac:dyDescent="0.2">
      <c r="A13" s="10" t="s">
        <v>260</v>
      </c>
      <c r="B13" s="10" t="s">
        <v>261</v>
      </c>
      <c r="C13" s="10" t="s">
        <v>262</v>
      </c>
      <c r="D13" s="68">
        <v>3800000</v>
      </c>
      <c r="E13" s="60">
        <v>30546.3</v>
      </c>
      <c r="F13" s="10">
        <v>3.9116382482503327</v>
      </c>
    </row>
    <row r="14" spans="1:6" x14ac:dyDescent="0.2">
      <c r="A14" s="10" t="s">
        <v>253</v>
      </c>
      <c r="B14" s="10" t="s">
        <v>254</v>
      </c>
      <c r="C14" s="10" t="s">
        <v>252</v>
      </c>
      <c r="D14" s="68">
        <v>4500000</v>
      </c>
      <c r="E14" s="60">
        <v>27895.5</v>
      </c>
      <c r="F14" s="10">
        <v>3.5721872945026782</v>
      </c>
    </row>
    <row r="15" spans="1:6" x14ac:dyDescent="0.2">
      <c r="A15" s="10" t="s">
        <v>258</v>
      </c>
      <c r="B15" s="10" t="s">
        <v>259</v>
      </c>
      <c r="C15" s="10" t="s">
        <v>252</v>
      </c>
      <c r="D15" s="68">
        <v>1800000</v>
      </c>
      <c r="E15" s="60">
        <v>22617</v>
      </c>
      <c r="F15" s="10">
        <v>2.8962434815567768</v>
      </c>
    </row>
    <row r="16" spans="1:6" x14ac:dyDescent="0.2">
      <c r="A16" s="10" t="s">
        <v>1466</v>
      </c>
      <c r="B16" s="10" t="s">
        <v>1467</v>
      </c>
      <c r="C16" s="10" t="s">
        <v>257</v>
      </c>
      <c r="D16" s="68">
        <v>2200000</v>
      </c>
      <c r="E16" s="60">
        <v>21215.7</v>
      </c>
      <c r="F16" s="10">
        <v>2.7167985511634662</v>
      </c>
    </row>
    <row r="17" spans="1:6" x14ac:dyDescent="0.2">
      <c r="A17" s="10" t="s">
        <v>278</v>
      </c>
      <c r="B17" s="10" t="s">
        <v>279</v>
      </c>
      <c r="C17" s="10" t="s">
        <v>280</v>
      </c>
      <c r="D17" s="68">
        <v>800000</v>
      </c>
      <c r="E17" s="60">
        <v>20932</v>
      </c>
      <c r="F17" s="10">
        <v>2.6804690523034203</v>
      </c>
    </row>
    <row r="18" spans="1:6" x14ac:dyDescent="0.2">
      <c r="A18" s="10" t="s">
        <v>1774</v>
      </c>
      <c r="B18" s="10" t="s">
        <v>1775</v>
      </c>
      <c r="C18" s="10" t="s">
        <v>265</v>
      </c>
      <c r="D18" s="68">
        <v>4800000</v>
      </c>
      <c r="E18" s="60">
        <v>17923.2</v>
      </c>
      <c r="F18" s="10">
        <v>2.2951740358419959</v>
      </c>
    </row>
    <row r="19" spans="1:6" x14ac:dyDescent="0.2">
      <c r="A19" s="10" t="s">
        <v>313</v>
      </c>
      <c r="B19" s="10" t="s">
        <v>314</v>
      </c>
      <c r="C19" s="10" t="s">
        <v>252</v>
      </c>
      <c r="D19" s="68">
        <v>6000000</v>
      </c>
      <c r="E19" s="60">
        <v>17754</v>
      </c>
      <c r="F19" s="10">
        <v>2.2735069536878902</v>
      </c>
    </row>
    <row r="20" spans="1:6" x14ac:dyDescent="0.2">
      <c r="A20" s="10" t="s">
        <v>350</v>
      </c>
      <c r="B20" s="10" t="s">
        <v>351</v>
      </c>
      <c r="C20" s="10" t="s">
        <v>257</v>
      </c>
      <c r="D20" s="68">
        <v>2400000</v>
      </c>
      <c r="E20" s="60">
        <v>17355.599999999999</v>
      </c>
      <c r="F20" s="10">
        <v>2.2224894269136839</v>
      </c>
    </row>
    <row r="21" spans="1:6" x14ac:dyDescent="0.2">
      <c r="A21" s="10" t="s">
        <v>1776</v>
      </c>
      <c r="B21" s="10" t="s">
        <v>1777</v>
      </c>
      <c r="C21" s="10" t="s">
        <v>274</v>
      </c>
      <c r="D21" s="68">
        <v>1100000</v>
      </c>
      <c r="E21" s="60">
        <v>16589.099999999999</v>
      </c>
      <c r="F21" s="10">
        <v>2.1243344714105992</v>
      </c>
    </row>
    <row r="22" spans="1:6" x14ac:dyDescent="0.2">
      <c r="A22" s="10" t="s">
        <v>726</v>
      </c>
      <c r="B22" s="10" t="s">
        <v>727</v>
      </c>
      <c r="C22" s="10" t="s">
        <v>252</v>
      </c>
      <c r="D22" s="68">
        <v>9100000</v>
      </c>
      <c r="E22" s="60">
        <v>16543.8</v>
      </c>
      <c r="F22" s="10">
        <v>2.1185335327487733</v>
      </c>
    </row>
    <row r="23" spans="1:6" x14ac:dyDescent="0.2">
      <c r="A23" s="10" t="s">
        <v>352</v>
      </c>
      <c r="B23" s="10" t="s">
        <v>353</v>
      </c>
      <c r="C23" s="10" t="s">
        <v>277</v>
      </c>
      <c r="D23" s="68">
        <v>11000000</v>
      </c>
      <c r="E23" s="60">
        <v>16395.5</v>
      </c>
      <c r="F23" s="10">
        <v>2.0995428218536558</v>
      </c>
    </row>
    <row r="24" spans="1:6" x14ac:dyDescent="0.2">
      <c r="A24" s="10" t="s">
        <v>368</v>
      </c>
      <c r="B24" s="10" t="s">
        <v>369</v>
      </c>
      <c r="C24" s="10" t="s">
        <v>262</v>
      </c>
      <c r="D24" s="68">
        <v>600000</v>
      </c>
      <c r="E24" s="60">
        <v>16320.9</v>
      </c>
      <c r="F24" s="10">
        <v>2.0899898411876019</v>
      </c>
    </row>
    <row r="25" spans="1:6" x14ac:dyDescent="0.2">
      <c r="A25" s="10" t="s">
        <v>1778</v>
      </c>
      <c r="B25" s="10" t="s">
        <v>1779</v>
      </c>
      <c r="C25" s="10" t="s">
        <v>280</v>
      </c>
      <c r="D25" s="68">
        <v>1930000</v>
      </c>
      <c r="E25" s="60">
        <v>16294.99</v>
      </c>
      <c r="F25" s="10">
        <v>2.0866719091627033</v>
      </c>
    </row>
    <row r="26" spans="1:6" x14ac:dyDescent="0.2">
      <c r="A26" s="10" t="s">
        <v>752</v>
      </c>
      <c r="B26" s="10" t="s">
        <v>753</v>
      </c>
      <c r="C26" s="10" t="s">
        <v>271</v>
      </c>
      <c r="D26" s="68">
        <v>4400000</v>
      </c>
      <c r="E26" s="60">
        <v>15853.2</v>
      </c>
      <c r="F26" s="10">
        <v>2.0300980307651719</v>
      </c>
    </row>
    <row r="27" spans="1:6" x14ac:dyDescent="0.2">
      <c r="A27" s="10" t="s">
        <v>302</v>
      </c>
      <c r="B27" s="10" t="s">
        <v>303</v>
      </c>
      <c r="C27" s="10" t="s">
        <v>265</v>
      </c>
      <c r="D27" s="68">
        <v>1146262</v>
      </c>
      <c r="E27" s="60">
        <v>15784.02774</v>
      </c>
      <c r="F27" s="10">
        <v>2.0212401049956377</v>
      </c>
    </row>
    <row r="28" spans="1:6" x14ac:dyDescent="0.2">
      <c r="A28" s="10" t="s">
        <v>754</v>
      </c>
      <c r="B28" s="10" t="s">
        <v>755</v>
      </c>
      <c r="C28" s="10" t="s">
        <v>265</v>
      </c>
      <c r="D28" s="68">
        <v>3600000</v>
      </c>
      <c r="E28" s="60">
        <v>15503.4</v>
      </c>
      <c r="F28" s="10">
        <v>1.9853040275884217</v>
      </c>
    </row>
    <row r="29" spans="1:6" x14ac:dyDescent="0.2">
      <c r="A29" s="10" t="s">
        <v>344</v>
      </c>
      <c r="B29" s="10" t="s">
        <v>345</v>
      </c>
      <c r="C29" s="10" t="s">
        <v>294</v>
      </c>
      <c r="D29" s="68">
        <v>11000000</v>
      </c>
      <c r="E29" s="60">
        <v>15075.5</v>
      </c>
      <c r="F29" s="10">
        <v>1.9305088476017682</v>
      </c>
    </row>
    <row r="30" spans="1:6" x14ac:dyDescent="0.2">
      <c r="A30" s="10" t="s">
        <v>298</v>
      </c>
      <c r="B30" s="10" t="s">
        <v>299</v>
      </c>
      <c r="C30" s="10" t="s">
        <v>280</v>
      </c>
      <c r="D30" s="68">
        <v>4300000</v>
      </c>
      <c r="E30" s="60">
        <v>14983.35</v>
      </c>
      <c r="F30" s="10">
        <v>1.9187084834144108</v>
      </c>
    </row>
    <row r="31" spans="1:6" x14ac:dyDescent="0.2">
      <c r="A31" s="10" t="s">
        <v>292</v>
      </c>
      <c r="B31" s="10" t="s">
        <v>293</v>
      </c>
      <c r="C31" s="10" t="s">
        <v>294</v>
      </c>
      <c r="D31" s="68">
        <v>4000000</v>
      </c>
      <c r="E31" s="60">
        <v>14510</v>
      </c>
      <c r="F31" s="10">
        <v>1.858093156359766</v>
      </c>
    </row>
    <row r="32" spans="1:6" x14ac:dyDescent="0.2">
      <c r="A32" s="10" t="s">
        <v>744</v>
      </c>
      <c r="B32" s="10" t="s">
        <v>745</v>
      </c>
      <c r="C32" s="10" t="s">
        <v>265</v>
      </c>
      <c r="D32" s="68">
        <v>5000000</v>
      </c>
      <c r="E32" s="60">
        <v>14082.5</v>
      </c>
      <c r="F32" s="10">
        <v>1.8033491987895525</v>
      </c>
    </row>
    <row r="33" spans="1:6" x14ac:dyDescent="0.2">
      <c r="A33" s="10" t="s">
        <v>1697</v>
      </c>
      <c r="B33" s="10" t="s">
        <v>1698</v>
      </c>
      <c r="C33" s="10" t="s">
        <v>262</v>
      </c>
      <c r="D33" s="68">
        <v>450000</v>
      </c>
      <c r="E33" s="60">
        <v>13969.125</v>
      </c>
      <c r="F33" s="10">
        <v>1.7888308451298498</v>
      </c>
    </row>
    <row r="34" spans="1:6" x14ac:dyDescent="0.2">
      <c r="A34" s="10" t="s">
        <v>1695</v>
      </c>
      <c r="B34" s="10" t="s">
        <v>1696</v>
      </c>
      <c r="C34" s="10" t="s">
        <v>274</v>
      </c>
      <c r="D34" s="68">
        <v>350000</v>
      </c>
      <c r="E34" s="60">
        <v>13968.325000000001</v>
      </c>
      <c r="F34" s="10">
        <v>1.7887284002969697</v>
      </c>
    </row>
    <row r="35" spans="1:6" x14ac:dyDescent="0.2">
      <c r="A35" s="10" t="s">
        <v>295</v>
      </c>
      <c r="B35" s="10" t="s">
        <v>296</v>
      </c>
      <c r="C35" s="10" t="s">
        <v>297</v>
      </c>
      <c r="D35" s="68">
        <v>1400000</v>
      </c>
      <c r="E35" s="60">
        <v>11895.8</v>
      </c>
      <c r="F35" s="10">
        <v>1.5233290537163684</v>
      </c>
    </row>
    <row r="36" spans="1:6" x14ac:dyDescent="0.2">
      <c r="A36" s="10" t="s">
        <v>728</v>
      </c>
      <c r="B36" s="10" t="s">
        <v>729</v>
      </c>
      <c r="C36" s="10" t="s">
        <v>268</v>
      </c>
      <c r="D36" s="68">
        <v>30000000</v>
      </c>
      <c r="E36" s="60">
        <v>11325</v>
      </c>
      <c r="F36" s="10">
        <v>1.450234665456537</v>
      </c>
    </row>
    <row r="37" spans="1:6" x14ac:dyDescent="0.2">
      <c r="A37" s="10" t="s">
        <v>756</v>
      </c>
      <c r="B37" s="10" t="s">
        <v>757</v>
      </c>
      <c r="C37" s="10" t="s">
        <v>274</v>
      </c>
      <c r="D37" s="68">
        <v>4616000</v>
      </c>
      <c r="E37" s="60">
        <v>10390.616</v>
      </c>
      <c r="F37" s="10">
        <v>1.3305811495494342</v>
      </c>
    </row>
    <row r="38" spans="1:6" x14ac:dyDescent="0.2">
      <c r="A38" s="10" t="s">
        <v>318</v>
      </c>
      <c r="B38" s="10" t="s">
        <v>319</v>
      </c>
      <c r="C38" s="10" t="s">
        <v>262</v>
      </c>
      <c r="D38" s="68">
        <v>6000000</v>
      </c>
      <c r="E38" s="60">
        <v>10362</v>
      </c>
      <c r="F38" s="10">
        <v>1.3269166978773188</v>
      </c>
    </row>
    <row r="39" spans="1:6" x14ac:dyDescent="0.2">
      <c r="A39" s="10" t="s">
        <v>289</v>
      </c>
      <c r="B39" s="10" t="s">
        <v>290</v>
      </c>
      <c r="C39" s="10" t="s">
        <v>291</v>
      </c>
      <c r="D39" s="68">
        <v>4500000</v>
      </c>
      <c r="E39" s="60">
        <v>10179</v>
      </c>
      <c r="F39" s="10">
        <v>1.3034824423560345</v>
      </c>
    </row>
    <row r="40" spans="1:6" x14ac:dyDescent="0.2">
      <c r="A40" s="10" t="s">
        <v>315</v>
      </c>
      <c r="B40" s="10" t="s">
        <v>316</v>
      </c>
      <c r="C40" s="10" t="s">
        <v>317</v>
      </c>
      <c r="D40" s="68">
        <v>4700000</v>
      </c>
      <c r="E40" s="60">
        <v>9517.5</v>
      </c>
      <c r="F40" s="10">
        <v>1.2187733711684408</v>
      </c>
    </row>
    <row r="41" spans="1:6" x14ac:dyDescent="0.2">
      <c r="A41" s="10" t="s">
        <v>1693</v>
      </c>
      <c r="B41" s="10" t="s">
        <v>1694</v>
      </c>
      <c r="C41" s="10" t="s">
        <v>280</v>
      </c>
      <c r="D41" s="68">
        <v>2144297</v>
      </c>
      <c r="E41" s="60">
        <v>9231.1985850000001</v>
      </c>
      <c r="F41" s="10">
        <v>1.1821107454022368</v>
      </c>
    </row>
    <row r="42" spans="1:6" x14ac:dyDescent="0.2">
      <c r="A42" s="10" t="s">
        <v>354</v>
      </c>
      <c r="B42" s="10" t="s">
        <v>355</v>
      </c>
      <c r="C42" s="10" t="s">
        <v>356</v>
      </c>
      <c r="D42" s="68">
        <v>1699563</v>
      </c>
      <c r="E42" s="60">
        <v>8855.5730115000006</v>
      </c>
      <c r="F42" s="10">
        <v>1.1340096215239417</v>
      </c>
    </row>
    <row r="43" spans="1:6" x14ac:dyDescent="0.2">
      <c r="A43" s="10" t="s">
        <v>286</v>
      </c>
      <c r="B43" s="10" t="s">
        <v>287</v>
      </c>
      <c r="C43" s="10" t="s">
        <v>288</v>
      </c>
      <c r="D43" s="68">
        <v>1500000</v>
      </c>
      <c r="E43" s="60">
        <v>8302.5</v>
      </c>
      <c r="F43" s="10">
        <v>1.0631852812320441</v>
      </c>
    </row>
    <row r="44" spans="1:6" x14ac:dyDescent="0.2">
      <c r="A44" s="10" t="s">
        <v>1428</v>
      </c>
      <c r="B44" s="10" t="s">
        <v>1429</v>
      </c>
      <c r="C44" s="10" t="s">
        <v>262</v>
      </c>
      <c r="D44" s="68">
        <v>7000000</v>
      </c>
      <c r="E44" s="60">
        <v>6485.5</v>
      </c>
      <c r="F44" s="10">
        <v>0.83050745455349839</v>
      </c>
    </row>
    <row r="45" spans="1:6" x14ac:dyDescent="0.2">
      <c r="A45" s="10" t="s">
        <v>1786</v>
      </c>
      <c r="B45" s="10" t="s">
        <v>1787</v>
      </c>
      <c r="C45" s="10" t="s">
        <v>367</v>
      </c>
      <c r="D45" s="68">
        <v>4500000</v>
      </c>
      <c r="E45" s="60">
        <v>4500</v>
      </c>
      <c r="F45" s="10">
        <v>0.57625218494961739</v>
      </c>
    </row>
    <row r="46" spans="1:6" x14ac:dyDescent="0.2">
      <c r="A46" s="10" t="s">
        <v>1645</v>
      </c>
      <c r="B46" s="10" t="s">
        <v>1646</v>
      </c>
      <c r="C46" s="10" t="s">
        <v>1556</v>
      </c>
      <c r="D46" s="68">
        <v>5000000</v>
      </c>
      <c r="E46" s="60">
        <v>4397.5</v>
      </c>
      <c r="F46" s="10">
        <v>0.56312644073687612</v>
      </c>
    </row>
    <row r="47" spans="1:6" x14ac:dyDescent="0.2">
      <c r="A47" s="10" t="s">
        <v>1795</v>
      </c>
      <c r="B47" s="10" t="s">
        <v>1796</v>
      </c>
      <c r="C47" s="10" t="s">
        <v>367</v>
      </c>
      <c r="D47" s="68">
        <v>1200000</v>
      </c>
      <c r="E47" s="60">
        <v>3894</v>
      </c>
      <c r="F47" s="10">
        <v>0.49865022404306886</v>
      </c>
    </row>
    <row r="48" spans="1:6" x14ac:dyDescent="0.2">
      <c r="A48" s="11" t="s">
        <v>34</v>
      </c>
      <c r="B48" s="10"/>
      <c r="C48" s="10"/>
      <c r="D48" s="10"/>
      <c r="E48" s="61">
        <f xml:space="preserve"> SUM(E8:E47)</f>
        <v>726166.24533649988</v>
      </c>
      <c r="F48" s="11">
        <f>SUM(F8:F47)</f>
        <v>92.989974558181785</v>
      </c>
    </row>
    <row r="49" spans="1:6" x14ac:dyDescent="0.2">
      <c r="A49" s="10"/>
      <c r="B49" s="10"/>
      <c r="C49" s="10"/>
      <c r="D49" s="10"/>
      <c r="E49" s="60"/>
      <c r="F49" s="10"/>
    </row>
    <row r="50" spans="1:6" x14ac:dyDescent="0.2">
      <c r="A50" s="11" t="s">
        <v>34</v>
      </c>
      <c r="B50" s="10"/>
      <c r="C50" s="10"/>
      <c r="D50" s="10"/>
      <c r="E50" s="61">
        <v>726166.24533649988</v>
      </c>
      <c r="F50" s="11">
        <v>92.989974558181785</v>
      </c>
    </row>
    <row r="51" spans="1:6" x14ac:dyDescent="0.2">
      <c r="A51" s="10"/>
      <c r="B51" s="10"/>
      <c r="C51" s="10"/>
      <c r="D51" s="10"/>
      <c r="E51" s="60"/>
      <c r="F51" s="10"/>
    </row>
    <row r="52" spans="1:6" x14ac:dyDescent="0.2">
      <c r="A52" s="11" t="s">
        <v>35</v>
      </c>
      <c r="B52" s="10"/>
      <c r="C52" s="10"/>
      <c r="D52" s="10"/>
      <c r="E52" s="61">
        <v>54741.856624699998</v>
      </c>
      <c r="F52" s="11">
        <v>7.01</v>
      </c>
    </row>
    <row r="53" spans="1:6" x14ac:dyDescent="0.2">
      <c r="A53" s="10"/>
      <c r="B53" s="10"/>
      <c r="C53" s="10"/>
      <c r="D53" s="10"/>
      <c r="E53" s="60"/>
      <c r="F53" s="10"/>
    </row>
    <row r="54" spans="1:6" x14ac:dyDescent="0.2">
      <c r="A54" s="13" t="s">
        <v>36</v>
      </c>
      <c r="B54" s="7"/>
      <c r="C54" s="7"/>
      <c r="D54" s="7"/>
      <c r="E54" s="66">
        <v>780908.10196119989</v>
      </c>
      <c r="F54" s="13">
        <f xml:space="preserve"> ROUND(SUM(F50:F53),2)</f>
        <v>100</v>
      </c>
    </row>
    <row r="56" spans="1:6" x14ac:dyDescent="0.2">
      <c r="A56" s="16" t="s">
        <v>37</v>
      </c>
    </row>
    <row r="57" spans="1:6" x14ac:dyDescent="0.2">
      <c r="A57" s="16" t="s">
        <v>38</v>
      </c>
    </row>
    <row r="58" spans="1:6" x14ac:dyDescent="0.2">
      <c r="A58" s="16" t="s">
        <v>39</v>
      </c>
    </row>
    <row r="59" spans="1:6" x14ac:dyDescent="0.2">
      <c r="A59" s="2" t="s">
        <v>661</v>
      </c>
      <c r="B59" s="14">
        <v>448.7244</v>
      </c>
    </row>
    <row r="60" spans="1:6" x14ac:dyDescent="0.2">
      <c r="A60" s="2" t="s">
        <v>662</v>
      </c>
      <c r="B60" s="14">
        <v>39.894599999999997</v>
      </c>
    </row>
    <row r="61" spans="1:6" x14ac:dyDescent="0.2">
      <c r="A61" s="2" t="s">
        <v>663</v>
      </c>
      <c r="B61" s="14">
        <v>469.92239999999998</v>
      </c>
    </row>
    <row r="62" spans="1:6" x14ac:dyDescent="0.2">
      <c r="A62" s="2" t="s">
        <v>664</v>
      </c>
      <c r="B62" s="14">
        <v>42.368200000000002</v>
      </c>
    </row>
    <row r="64" spans="1:6" x14ac:dyDescent="0.2">
      <c r="A64" s="16" t="s">
        <v>40</v>
      </c>
    </row>
    <row r="65" spans="1:2" x14ac:dyDescent="0.2">
      <c r="A65" s="2" t="s">
        <v>661</v>
      </c>
      <c r="B65" s="14">
        <v>447.0222</v>
      </c>
    </row>
    <row r="66" spans="1:2" x14ac:dyDescent="0.2">
      <c r="A66" s="2" t="s">
        <v>662</v>
      </c>
      <c r="B66" s="14">
        <v>39.743400000000001</v>
      </c>
    </row>
    <row r="67" spans="1:2" x14ac:dyDescent="0.2">
      <c r="A67" s="2" t="s">
        <v>663</v>
      </c>
      <c r="B67" s="14">
        <v>470.09809999999999</v>
      </c>
    </row>
    <row r="68" spans="1:2" x14ac:dyDescent="0.2">
      <c r="A68" s="2" t="s">
        <v>664</v>
      </c>
      <c r="B68" s="14">
        <v>42.384</v>
      </c>
    </row>
    <row r="70" spans="1:2" x14ac:dyDescent="0.2">
      <c r="A70" s="16" t="s">
        <v>41</v>
      </c>
      <c r="B70" s="37" t="s">
        <v>42</v>
      </c>
    </row>
    <row r="72" spans="1:2" x14ac:dyDescent="0.2">
      <c r="A72" s="16" t="s">
        <v>761</v>
      </c>
      <c r="B72" s="100">
        <v>9.1947520726362322E-2</v>
      </c>
    </row>
  </sheetData>
  <mergeCells count="1">
    <mergeCell ref="A1:F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4895-186E-49A2-86F9-5546F80C3143}">
  <dimension ref="A1:F36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8.140625" style="2" bestFit="1" customWidth="1"/>
    <col min="3" max="3" width="19.140625" style="2" bestFit="1" customWidth="1"/>
    <col min="4" max="4" width="22.28515625" style="2" customWidth="1"/>
    <col min="5" max="5" width="14.28515625" style="2" customWidth="1"/>
    <col min="6" max="6" width="14.140625" style="2" bestFit="1" customWidth="1"/>
    <col min="7" max="16384" width="9.140625" style="3"/>
  </cols>
  <sheetData>
    <row r="1" spans="1:6" x14ac:dyDescent="0.2">
      <c r="A1" s="120" t="s">
        <v>1797</v>
      </c>
      <c r="B1" s="120"/>
      <c r="C1" s="120"/>
      <c r="D1" s="120"/>
      <c r="E1" s="120"/>
    </row>
    <row r="3" spans="1:6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6" x14ac:dyDescent="0.2">
      <c r="A4" s="7"/>
      <c r="B4" s="7"/>
      <c r="C4" s="7"/>
      <c r="D4" s="7"/>
      <c r="E4" s="7"/>
      <c r="F4" s="3"/>
    </row>
    <row r="5" spans="1:6" x14ac:dyDescent="0.2">
      <c r="A5" s="11" t="s">
        <v>1798</v>
      </c>
      <c r="B5" s="10"/>
      <c r="C5" s="10"/>
      <c r="D5" s="10"/>
      <c r="E5" s="10"/>
      <c r="F5" s="3"/>
    </row>
    <row r="6" spans="1:6" x14ac:dyDescent="0.2">
      <c r="A6" s="10" t="s">
        <v>1684</v>
      </c>
      <c r="B6" s="10" t="s">
        <v>1685</v>
      </c>
      <c r="C6" s="68">
        <v>1331253.21</v>
      </c>
      <c r="D6" s="60">
        <v>54508.193261300003</v>
      </c>
      <c r="E6" s="10">
        <v>59.754981324818985</v>
      </c>
      <c r="F6" s="3"/>
    </row>
    <row r="7" spans="1:6" x14ac:dyDescent="0.2">
      <c r="A7" s="10" t="s">
        <v>1682</v>
      </c>
      <c r="B7" s="10" t="s">
        <v>1683</v>
      </c>
      <c r="C7" s="68">
        <v>7845054.1200000001</v>
      </c>
      <c r="D7" s="60">
        <v>36879.450371500003</v>
      </c>
      <c r="E7" s="10">
        <v>40.429350825377419</v>
      </c>
      <c r="F7" s="3"/>
    </row>
    <row r="8" spans="1:6" x14ac:dyDescent="0.2">
      <c r="A8" s="11" t="s">
        <v>34</v>
      </c>
      <c r="B8" s="10"/>
      <c r="C8" s="10"/>
      <c r="D8" s="61">
        <f>SUM(D6:D7)</f>
        <v>91387.643632799998</v>
      </c>
      <c r="E8" s="11">
        <f>SUM(E6:E7)</f>
        <v>100.18433215019641</v>
      </c>
      <c r="F8" s="3"/>
    </row>
    <row r="9" spans="1:6" x14ac:dyDescent="0.2">
      <c r="A9" s="10"/>
      <c r="B9" s="10"/>
      <c r="C9" s="10"/>
      <c r="D9" s="60"/>
      <c r="E9" s="10"/>
      <c r="F9" s="3"/>
    </row>
    <row r="10" spans="1:6" x14ac:dyDescent="0.2">
      <c r="A10" s="11" t="s">
        <v>34</v>
      </c>
      <c r="B10" s="10"/>
      <c r="C10" s="10"/>
      <c r="D10" s="61">
        <v>91387.643632799998</v>
      </c>
      <c r="E10" s="11">
        <v>100.18433215019641</v>
      </c>
      <c r="F10" s="3"/>
    </row>
    <row r="11" spans="1:6" x14ac:dyDescent="0.2">
      <c r="A11" s="10"/>
      <c r="B11" s="10"/>
      <c r="C11" s="10"/>
      <c r="D11" s="10"/>
      <c r="E11" s="10"/>
      <c r="F11" s="3"/>
    </row>
    <row r="12" spans="1:6" x14ac:dyDescent="0.2">
      <c r="A12" s="11" t="s">
        <v>35</v>
      </c>
      <c r="B12" s="10"/>
      <c r="C12" s="10"/>
      <c r="D12" s="11">
        <v>-168.14685979999999</v>
      </c>
      <c r="E12" s="11">
        <v>-0.18</v>
      </c>
      <c r="F12" s="3"/>
    </row>
    <row r="13" spans="1:6" x14ac:dyDescent="0.2">
      <c r="A13" s="10"/>
      <c r="B13" s="10"/>
      <c r="C13" s="10"/>
      <c r="D13" s="10"/>
      <c r="E13" s="10"/>
      <c r="F13" s="3"/>
    </row>
    <row r="14" spans="1:6" x14ac:dyDescent="0.2">
      <c r="A14" s="13" t="s">
        <v>36</v>
      </c>
      <c r="B14" s="7"/>
      <c r="C14" s="7"/>
      <c r="D14" s="66">
        <v>91219.496772999992</v>
      </c>
      <c r="E14" s="13">
        <f xml:space="preserve"> ROUND(SUM(E10:E13),2)</f>
        <v>100</v>
      </c>
      <c r="F14" s="3"/>
    </row>
    <row r="16" spans="1:6" x14ac:dyDescent="0.2">
      <c r="A16" s="16" t="s">
        <v>37</v>
      </c>
    </row>
    <row r="17" spans="1:4" x14ac:dyDescent="0.2">
      <c r="A17" s="16" t="s">
        <v>38</v>
      </c>
    </row>
    <row r="18" spans="1:4" x14ac:dyDescent="0.2">
      <c r="A18" s="16" t="s">
        <v>39</v>
      </c>
    </row>
    <row r="19" spans="1:4" x14ac:dyDescent="0.2">
      <c r="A19" s="2" t="s">
        <v>661</v>
      </c>
      <c r="B19" s="14">
        <v>78.246099999999998</v>
      </c>
    </row>
    <row r="20" spans="1:4" x14ac:dyDescent="0.2">
      <c r="A20" s="2" t="s">
        <v>662</v>
      </c>
      <c r="B20" s="14">
        <v>37.647799999999997</v>
      </c>
    </row>
    <row r="21" spans="1:4" x14ac:dyDescent="0.2">
      <c r="A21" s="2" t="s">
        <v>663</v>
      </c>
      <c r="B21" s="14">
        <v>82.517099999999999</v>
      </c>
    </row>
    <row r="22" spans="1:4" x14ac:dyDescent="0.2">
      <c r="A22" s="2" t="s">
        <v>664</v>
      </c>
      <c r="B22" s="14">
        <v>40.198099999999997</v>
      </c>
    </row>
    <row r="24" spans="1:4" x14ac:dyDescent="0.2">
      <c r="A24" s="16" t="s">
        <v>40</v>
      </c>
    </row>
    <row r="25" spans="1:4" x14ac:dyDescent="0.2">
      <c r="A25" s="2" t="s">
        <v>661</v>
      </c>
      <c r="B25" s="14">
        <v>81.457999999999998</v>
      </c>
    </row>
    <row r="26" spans="1:4" x14ac:dyDescent="0.2">
      <c r="A26" s="2" t="s">
        <v>662</v>
      </c>
      <c r="B26" s="14">
        <v>37.4405</v>
      </c>
    </row>
    <row r="27" spans="1:4" x14ac:dyDescent="0.2">
      <c r="A27" s="2" t="s">
        <v>663</v>
      </c>
      <c r="B27" s="14">
        <v>86.372500000000002</v>
      </c>
    </row>
    <row r="28" spans="1:4" x14ac:dyDescent="0.2">
      <c r="A28" s="2" t="s">
        <v>664</v>
      </c>
      <c r="B28" s="14">
        <v>40.315100000000001</v>
      </c>
    </row>
    <row r="30" spans="1:4" x14ac:dyDescent="0.2">
      <c r="A30" s="16" t="s">
        <v>41</v>
      </c>
      <c r="B30" s="37"/>
    </row>
    <row r="31" spans="1:4" x14ac:dyDescent="0.2">
      <c r="A31" s="17" t="s">
        <v>665</v>
      </c>
      <c r="B31" s="18"/>
      <c r="C31" s="114" t="s">
        <v>666</v>
      </c>
      <c r="D31" s="114"/>
    </row>
    <row r="32" spans="1:4" x14ac:dyDescent="0.2">
      <c r="A32" s="115"/>
      <c r="B32" s="115"/>
      <c r="C32" s="19" t="s">
        <v>667</v>
      </c>
      <c r="D32" s="19" t="s">
        <v>668</v>
      </c>
    </row>
    <row r="33" spans="1:4" x14ac:dyDescent="0.2">
      <c r="A33" s="20" t="s">
        <v>662</v>
      </c>
      <c r="B33" s="21"/>
      <c r="C33" s="22">
        <v>1.2245485899999999</v>
      </c>
      <c r="D33" s="22">
        <v>1.1339380970000001</v>
      </c>
    </row>
    <row r="34" spans="1:4" x14ac:dyDescent="0.2">
      <c r="A34" s="20" t="s">
        <v>664</v>
      </c>
      <c r="B34" s="21"/>
      <c r="C34" s="22">
        <v>1.2245485899999999</v>
      </c>
      <c r="D34" s="22">
        <v>1.1339380970000001</v>
      </c>
    </row>
    <row r="35" spans="1:4" x14ac:dyDescent="0.2">
      <c r="A35" s="16"/>
      <c r="B35" s="37"/>
    </row>
    <row r="36" spans="1:4" x14ac:dyDescent="0.2">
      <c r="A36" s="16" t="s">
        <v>761</v>
      </c>
      <c r="B36" s="100">
        <v>0.29575948703459609</v>
      </c>
    </row>
  </sheetData>
  <mergeCells count="3">
    <mergeCell ref="A1:E1"/>
    <mergeCell ref="C31:D31"/>
    <mergeCell ref="A32:B32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4E88-E61A-44CB-A279-945740ACCCCC}">
  <dimension ref="A1:E29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3.42578125" style="2" bestFit="1" customWidth="1"/>
    <col min="3" max="3" width="7.85546875" style="2" bestFit="1" customWidth="1"/>
    <col min="4" max="4" width="23.85546875" style="2" bestFit="1" customWidth="1"/>
    <col min="5" max="5" width="14" style="2" bestFit="1" customWidth="1"/>
    <col min="6" max="16384" width="9.140625" style="3"/>
  </cols>
  <sheetData>
    <row r="1" spans="1:5" x14ac:dyDescent="0.2">
      <c r="A1" s="120" t="s">
        <v>1799</v>
      </c>
      <c r="B1" s="120"/>
      <c r="C1" s="120"/>
      <c r="D1" s="120"/>
      <c r="E1" s="120"/>
    </row>
    <row r="3" spans="1:5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</row>
    <row r="4" spans="1:5" x14ac:dyDescent="0.2">
      <c r="A4" s="7"/>
      <c r="B4" s="7"/>
      <c r="C4" s="7"/>
      <c r="D4" s="7"/>
      <c r="E4" s="7"/>
    </row>
    <row r="5" spans="1:5" x14ac:dyDescent="0.2">
      <c r="A5" s="11" t="s">
        <v>1443</v>
      </c>
      <c r="B5" s="10"/>
      <c r="C5" s="10"/>
      <c r="D5" s="11"/>
      <c r="E5" s="11"/>
    </row>
    <row r="6" spans="1:5" x14ac:dyDescent="0.2">
      <c r="A6" s="10" t="s">
        <v>1800</v>
      </c>
      <c r="B6" s="10" t="s">
        <v>1801</v>
      </c>
      <c r="C6" s="68">
        <v>70050.682000000001</v>
      </c>
      <c r="D6" s="60">
        <v>1570.4023365</v>
      </c>
      <c r="E6" s="60">
        <f>D6/$D$11*100</f>
        <v>98.502939468046264</v>
      </c>
    </row>
    <row r="7" spans="1:5" x14ac:dyDescent="0.2">
      <c r="A7" s="11" t="s">
        <v>34</v>
      </c>
      <c r="B7" s="10"/>
      <c r="C7" s="10"/>
      <c r="D7" s="61">
        <f>SUM(D6)</f>
        <v>1570.4023365</v>
      </c>
      <c r="E7" s="61">
        <f>SUM(E6)</f>
        <v>98.502939468046264</v>
      </c>
    </row>
    <row r="8" spans="1:5" x14ac:dyDescent="0.2">
      <c r="A8" s="10"/>
      <c r="B8" s="10"/>
      <c r="C8" s="10"/>
      <c r="D8" s="10"/>
      <c r="E8" s="10"/>
    </row>
    <row r="9" spans="1:5" x14ac:dyDescent="0.2">
      <c r="A9" s="11" t="s">
        <v>35</v>
      </c>
      <c r="B9" s="10"/>
      <c r="C9" s="10"/>
      <c r="D9" s="11">
        <v>23.867179700000001</v>
      </c>
      <c r="E9" s="11">
        <f>D9/$D$11*100</f>
        <v>1.4970605319537378</v>
      </c>
    </row>
    <row r="10" spans="1:5" x14ac:dyDescent="0.2">
      <c r="A10" s="10"/>
      <c r="B10" s="10"/>
      <c r="C10" s="10"/>
      <c r="D10" s="10"/>
      <c r="E10" s="10"/>
    </row>
    <row r="11" spans="1:5" x14ac:dyDescent="0.2">
      <c r="A11" s="13" t="s">
        <v>36</v>
      </c>
      <c r="B11" s="7"/>
      <c r="C11" s="7"/>
      <c r="D11" s="66">
        <f>D9+D7</f>
        <v>1594.2695162</v>
      </c>
      <c r="E11" s="13">
        <f xml:space="preserve"> ROUND(SUM(E7:E10),2)</f>
        <v>100</v>
      </c>
    </row>
    <row r="13" spans="1:5" x14ac:dyDescent="0.2">
      <c r="A13" s="16" t="s">
        <v>37</v>
      </c>
    </row>
    <row r="14" spans="1:5" x14ac:dyDescent="0.2">
      <c r="A14" s="16" t="s">
        <v>38</v>
      </c>
    </row>
    <row r="15" spans="1:5" x14ac:dyDescent="0.2">
      <c r="A15" s="16" t="s">
        <v>39</v>
      </c>
    </row>
    <row r="16" spans="1:5" x14ac:dyDescent="0.2">
      <c r="A16" s="2" t="s">
        <v>661</v>
      </c>
      <c r="B16" s="14">
        <v>10.128</v>
      </c>
    </row>
    <row r="17" spans="1:2" x14ac:dyDescent="0.2">
      <c r="A17" s="2" t="s">
        <v>662</v>
      </c>
      <c r="B17" s="14">
        <v>10.128</v>
      </c>
    </row>
    <row r="18" spans="1:2" x14ac:dyDescent="0.2">
      <c r="A18" s="2" t="s">
        <v>663</v>
      </c>
      <c r="B18" s="14">
        <v>10.700799999999999</v>
      </c>
    </row>
    <row r="19" spans="1:2" x14ac:dyDescent="0.2">
      <c r="A19" s="2" t="s">
        <v>664</v>
      </c>
      <c r="B19" s="14">
        <v>10.700799999999999</v>
      </c>
    </row>
    <row r="21" spans="1:2" x14ac:dyDescent="0.2">
      <c r="A21" s="16" t="s">
        <v>40</v>
      </c>
    </row>
    <row r="22" spans="1:2" x14ac:dyDescent="0.2">
      <c r="A22" s="2" t="s">
        <v>661</v>
      </c>
      <c r="B22" s="14">
        <v>8.7091999999999992</v>
      </c>
    </row>
    <row r="23" spans="1:2" x14ac:dyDescent="0.2">
      <c r="A23" s="2" t="s">
        <v>662</v>
      </c>
      <c r="B23" s="14">
        <v>8.7091999999999992</v>
      </c>
    </row>
    <row r="24" spans="1:2" x14ac:dyDescent="0.2">
      <c r="A24" s="2" t="s">
        <v>663</v>
      </c>
      <c r="B24" s="14">
        <v>9.2545999999999999</v>
      </c>
    </row>
    <row r="25" spans="1:2" x14ac:dyDescent="0.2">
      <c r="A25" s="2" t="s">
        <v>664</v>
      </c>
      <c r="B25" s="14">
        <v>9.2545999999999999</v>
      </c>
    </row>
    <row r="27" spans="1:2" x14ac:dyDescent="0.2">
      <c r="A27" s="16" t="s">
        <v>41</v>
      </c>
      <c r="B27" s="37" t="s">
        <v>42</v>
      </c>
    </row>
    <row r="28" spans="1:2" x14ac:dyDescent="0.2">
      <c r="A28" s="16"/>
      <c r="B28" s="37"/>
    </row>
    <row r="29" spans="1:2" x14ac:dyDescent="0.2">
      <c r="A29" s="16" t="s">
        <v>761</v>
      </c>
      <c r="B29" s="100">
        <v>3.9578896345247715E-2</v>
      </c>
    </row>
  </sheetData>
  <mergeCells count="1">
    <mergeCell ref="A1:E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ADA0-4840-4B24-A400-C2BA225E82E1}">
  <dimension ref="A1:F67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33.42578125" style="2" bestFit="1" customWidth="1"/>
    <col min="3" max="3" width="19.7109375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1802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313</v>
      </c>
      <c r="B8" s="10" t="s">
        <v>314</v>
      </c>
      <c r="C8" s="10" t="s">
        <v>252</v>
      </c>
      <c r="D8" s="68">
        <v>3768401</v>
      </c>
      <c r="E8" s="60">
        <v>11150.698559</v>
      </c>
      <c r="F8" s="10">
        <v>9.5742564948470221</v>
      </c>
    </row>
    <row r="9" spans="1:6" x14ac:dyDescent="0.2">
      <c r="A9" s="10" t="s">
        <v>311</v>
      </c>
      <c r="B9" s="10" t="s">
        <v>312</v>
      </c>
      <c r="C9" s="10" t="s">
        <v>252</v>
      </c>
      <c r="D9" s="68">
        <v>3000000</v>
      </c>
      <c r="E9" s="60">
        <v>10804.5</v>
      </c>
      <c r="F9" s="10">
        <v>9.2770021314119049</v>
      </c>
    </row>
    <row r="10" spans="1:6" x14ac:dyDescent="0.2">
      <c r="A10" s="10" t="s">
        <v>250</v>
      </c>
      <c r="B10" s="10" t="s">
        <v>251</v>
      </c>
      <c r="C10" s="10" t="s">
        <v>252</v>
      </c>
      <c r="D10" s="68">
        <v>400000</v>
      </c>
      <c r="E10" s="60">
        <v>8486.7999999999993</v>
      </c>
      <c r="F10" s="10">
        <v>7.2869694746509825</v>
      </c>
    </row>
    <row r="11" spans="1:6" x14ac:dyDescent="0.2">
      <c r="A11" s="10" t="s">
        <v>253</v>
      </c>
      <c r="B11" s="10" t="s">
        <v>254</v>
      </c>
      <c r="C11" s="10" t="s">
        <v>252</v>
      </c>
      <c r="D11" s="68">
        <v>1250000</v>
      </c>
      <c r="E11" s="60">
        <v>7748.75</v>
      </c>
      <c r="F11" s="10">
        <v>6.6532620913302782</v>
      </c>
    </row>
    <row r="12" spans="1:6" x14ac:dyDescent="0.2">
      <c r="A12" s="10" t="s">
        <v>344</v>
      </c>
      <c r="B12" s="10" t="s">
        <v>345</v>
      </c>
      <c r="C12" s="10" t="s">
        <v>294</v>
      </c>
      <c r="D12" s="68">
        <v>4600000</v>
      </c>
      <c r="E12" s="60">
        <v>6304.3</v>
      </c>
      <c r="F12" s="10">
        <v>5.4130227717210486</v>
      </c>
    </row>
    <row r="13" spans="1:6" x14ac:dyDescent="0.2">
      <c r="A13" s="10" t="s">
        <v>266</v>
      </c>
      <c r="B13" s="10" t="s">
        <v>267</v>
      </c>
      <c r="C13" s="10" t="s">
        <v>268</v>
      </c>
      <c r="D13" s="68">
        <v>2000000</v>
      </c>
      <c r="E13" s="60">
        <v>6250</v>
      </c>
      <c r="F13" s="10">
        <v>5.3663994929265035</v>
      </c>
    </row>
    <row r="14" spans="1:6" x14ac:dyDescent="0.2">
      <c r="A14" s="10" t="s">
        <v>292</v>
      </c>
      <c r="B14" s="10" t="s">
        <v>293</v>
      </c>
      <c r="C14" s="10" t="s">
        <v>294</v>
      </c>
      <c r="D14" s="68">
        <v>1500000</v>
      </c>
      <c r="E14" s="60">
        <v>5441.25</v>
      </c>
      <c r="F14" s="10">
        <v>4.6719873985418134</v>
      </c>
    </row>
    <row r="15" spans="1:6" x14ac:dyDescent="0.2">
      <c r="A15" s="10" t="s">
        <v>352</v>
      </c>
      <c r="B15" s="10" t="s">
        <v>353</v>
      </c>
      <c r="C15" s="10" t="s">
        <v>277</v>
      </c>
      <c r="D15" s="68">
        <v>2500000</v>
      </c>
      <c r="E15" s="60">
        <v>3726.25</v>
      </c>
      <c r="F15" s="10">
        <v>3.1994473776827812</v>
      </c>
    </row>
    <row r="16" spans="1:6" x14ac:dyDescent="0.2">
      <c r="A16" s="10" t="s">
        <v>1695</v>
      </c>
      <c r="B16" s="10" t="s">
        <v>1696</v>
      </c>
      <c r="C16" s="10" t="s">
        <v>274</v>
      </c>
      <c r="D16" s="68">
        <v>90339</v>
      </c>
      <c r="E16" s="60">
        <v>3605.3843204999998</v>
      </c>
      <c r="F16" s="10">
        <v>3.0956692142938182</v>
      </c>
    </row>
    <row r="17" spans="1:6" x14ac:dyDescent="0.2">
      <c r="A17" s="10" t="s">
        <v>752</v>
      </c>
      <c r="B17" s="10" t="s">
        <v>753</v>
      </c>
      <c r="C17" s="10" t="s">
        <v>271</v>
      </c>
      <c r="D17" s="68">
        <v>1000000</v>
      </c>
      <c r="E17" s="60">
        <v>3603</v>
      </c>
      <c r="F17" s="10">
        <v>3.0936219796822702</v>
      </c>
    </row>
    <row r="18" spans="1:6" x14ac:dyDescent="0.2">
      <c r="A18" s="10" t="s">
        <v>1738</v>
      </c>
      <c r="B18" s="10" t="s">
        <v>1739</v>
      </c>
      <c r="C18" s="10" t="s">
        <v>297</v>
      </c>
      <c r="D18" s="68">
        <v>971481</v>
      </c>
      <c r="E18" s="60">
        <v>3489.5597520000001</v>
      </c>
      <c r="F18" s="10">
        <v>2.9962194693871251</v>
      </c>
    </row>
    <row r="19" spans="1:6" x14ac:dyDescent="0.2">
      <c r="A19" s="10" t="s">
        <v>346</v>
      </c>
      <c r="B19" s="10" t="s">
        <v>347</v>
      </c>
      <c r="C19" s="10" t="s">
        <v>271</v>
      </c>
      <c r="D19" s="68">
        <v>1500000</v>
      </c>
      <c r="E19" s="60">
        <v>3362.25</v>
      </c>
      <c r="F19" s="10">
        <v>2.8869082712147414</v>
      </c>
    </row>
    <row r="20" spans="1:6" x14ac:dyDescent="0.2">
      <c r="A20" s="10" t="s">
        <v>1697</v>
      </c>
      <c r="B20" s="10" t="s">
        <v>1698</v>
      </c>
      <c r="C20" s="10" t="s">
        <v>262</v>
      </c>
      <c r="D20" s="68">
        <v>100000</v>
      </c>
      <c r="E20" s="60">
        <v>3104.25</v>
      </c>
      <c r="F20" s="10">
        <v>2.6653833001467357</v>
      </c>
    </row>
    <row r="21" spans="1:6" x14ac:dyDescent="0.2">
      <c r="A21" s="10" t="s">
        <v>1803</v>
      </c>
      <c r="B21" s="10" t="s">
        <v>1804</v>
      </c>
      <c r="C21" s="10" t="s">
        <v>274</v>
      </c>
      <c r="D21" s="68">
        <v>15000</v>
      </c>
      <c r="E21" s="60">
        <v>2585.415</v>
      </c>
      <c r="F21" s="10">
        <v>2.219899159200732</v>
      </c>
    </row>
    <row r="22" spans="1:6" x14ac:dyDescent="0.2">
      <c r="A22" s="10" t="s">
        <v>1573</v>
      </c>
      <c r="B22" s="10" t="s">
        <v>1574</v>
      </c>
      <c r="C22" s="10" t="s">
        <v>274</v>
      </c>
      <c r="D22" s="68">
        <v>825000</v>
      </c>
      <c r="E22" s="60">
        <v>2417.25</v>
      </c>
      <c r="F22" s="10">
        <v>2.0755086678842543</v>
      </c>
    </row>
    <row r="23" spans="1:6" x14ac:dyDescent="0.2">
      <c r="A23" s="10" t="s">
        <v>1641</v>
      </c>
      <c r="B23" s="10" t="s">
        <v>1642</v>
      </c>
      <c r="C23" s="10" t="s">
        <v>280</v>
      </c>
      <c r="D23" s="68">
        <v>37500</v>
      </c>
      <c r="E23" s="60">
        <v>2388.9375</v>
      </c>
      <c r="F23" s="10">
        <v>2.0511988781812973</v>
      </c>
    </row>
    <row r="24" spans="1:6" x14ac:dyDescent="0.2">
      <c r="A24" s="10" t="s">
        <v>1451</v>
      </c>
      <c r="B24" s="10" t="s">
        <v>1452</v>
      </c>
      <c r="C24" s="10" t="s">
        <v>297</v>
      </c>
      <c r="D24" s="68">
        <v>125000</v>
      </c>
      <c r="E24" s="60">
        <v>2384.0625</v>
      </c>
      <c r="F24" s="10">
        <v>2.0470130865768144</v>
      </c>
    </row>
    <row r="25" spans="1:6" x14ac:dyDescent="0.2">
      <c r="A25" s="10" t="s">
        <v>1523</v>
      </c>
      <c r="B25" s="10" t="s">
        <v>1524</v>
      </c>
      <c r="C25" s="10" t="s">
        <v>1435</v>
      </c>
      <c r="D25" s="68">
        <v>500000</v>
      </c>
      <c r="E25" s="60">
        <v>2276.5</v>
      </c>
      <c r="F25" s="10">
        <v>1.9546573513035495</v>
      </c>
    </row>
    <row r="26" spans="1:6" x14ac:dyDescent="0.2">
      <c r="A26" s="10" t="s">
        <v>1805</v>
      </c>
      <c r="B26" s="10" t="s">
        <v>1806</v>
      </c>
      <c r="C26" s="10" t="s">
        <v>291</v>
      </c>
      <c r="D26" s="68">
        <v>3268773</v>
      </c>
      <c r="E26" s="60">
        <v>2150.8526339999999</v>
      </c>
      <c r="F26" s="10">
        <v>1.8467735175131572</v>
      </c>
    </row>
    <row r="27" spans="1:6" x14ac:dyDescent="0.2">
      <c r="A27" s="10" t="s">
        <v>1428</v>
      </c>
      <c r="B27" s="10" t="s">
        <v>1429</v>
      </c>
      <c r="C27" s="10" t="s">
        <v>262</v>
      </c>
      <c r="D27" s="68">
        <v>2200000</v>
      </c>
      <c r="E27" s="60">
        <v>2038.3</v>
      </c>
      <c r="F27" s="10">
        <v>1.7501331338291344</v>
      </c>
    </row>
    <row r="28" spans="1:6" x14ac:dyDescent="0.2">
      <c r="A28" s="10" t="s">
        <v>1517</v>
      </c>
      <c r="B28" s="10" t="s">
        <v>1518</v>
      </c>
      <c r="C28" s="10" t="s">
        <v>297</v>
      </c>
      <c r="D28" s="68">
        <v>35000</v>
      </c>
      <c r="E28" s="60">
        <v>1994.2125000000001</v>
      </c>
      <c r="F28" s="10">
        <v>1.7122785518060311</v>
      </c>
    </row>
    <row r="29" spans="1:6" x14ac:dyDescent="0.2">
      <c r="A29" s="10" t="s">
        <v>1740</v>
      </c>
      <c r="B29" s="10" t="s">
        <v>1741</v>
      </c>
      <c r="C29" s="10" t="s">
        <v>1435</v>
      </c>
      <c r="D29" s="68">
        <v>550000</v>
      </c>
      <c r="E29" s="60">
        <v>1807.85</v>
      </c>
      <c r="F29" s="10">
        <v>1.5522632517259485</v>
      </c>
    </row>
    <row r="30" spans="1:6" x14ac:dyDescent="0.2">
      <c r="A30" s="10" t="s">
        <v>1674</v>
      </c>
      <c r="B30" s="10" t="s">
        <v>1675</v>
      </c>
      <c r="C30" s="10" t="s">
        <v>1427</v>
      </c>
      <c r="D30" s="68">
        <v>2000000</v>
      </c>
      <c r="E30" s="60">
        <v>1784</v>
      </c>
      <c r="F30" s="10">
        <v>1.5317850712609409</v>
      </c>
    </row>
    <row r="31" spans="1:6" x14ac:dyDescent="0.2">
      <c r="A31" s="10" t="s">
        <v>1746</v>
      </c>
      <c r="B31" s="10" t="s">
        <v>1747</v>
      </c>
      <c r="C31" s="10" t="s">
        <v>1435</v>
      </c>
      <c r="D31" s="68">
        <v>1475000</v>
      </c>
      <c r="E31" s="60">
        <v>1659.375</v>
      </c>
      <c r="F31" s="10">
        <v>1.4247790653719865</v>
      </c>
    </row>
    <row r="32" spans="1:6" x14ac:dyDescent="0.2">
      <c r="A32" s="10" t="s">
        <v>1567</v>
      </c>
      <c r="B32" s="10" t="s">
        <v>1568</v>
      </c>
      <c r="C32" s="10" t="s">
        <v>297</v>
      </c>
      <c r="D32" s="68">
        <v>250000</v>
      </c>
      <c r="E32" s="60">
        <v>1620.25</v>
      </c>
      <c r="F32" s="10">
        <v>1.3911854045462666</v>
      </c>
    </row>
    <row r="33" spans="1:6" x14ac:dyDescent="0.2">
      <c r="A33" s="10" t="s">
        <v>289</v>
      </c>
      <c r="B33" s="10" t="s">
        <v>290</v>
      </c>
      <c r="C33" s="10" t="s">
        <v>291</v>
      </c>
      <c r="D33" s="68">
        <v>700000</v>
      </c>
      <c r="E33" s="60">
        <v>1583.4</v>
      </c>
      <c r="F33" s="10">
        <v>1.3595451131359719</v>
      </c>
    </row>
    <row r="34" spans="1:6" x14ac:dyDescent="0.2">
      <c r="A34" s="10" t="s">
        <v>728</v>
      </c>
      <c r="B34" s="10" t="s">
        <v>729</v>
      </c>
      <c r="C34" s="10" t="s">
        <v>268</v>
      </c>
      <c r="D34" s="68">
        <v>4000000</v>
      </c>
      <c r="E34" s="60">
        <v>1510</v>
      </c>
      <c r="F34" s="10">
        <v>1.2965221174910431</v>
      </c>
    </row>
    <row r="35" spans="1:6" x14ac:dyDescent="0.2">
      <c r="A35" s="10" t="s">
        <v>275</v>
      </c>
      <c r="B35" s="10" t="s">
        <v>276</v>
      </c>
      <c r="C35" s="10" t="s">
        <v>277</v>
      </c>
      <c r="D35" s="68">
        <v>700000</v>
      </c>
      <c r="E35" s="60">
        <v>1390.55</v>
      </c>
      <c r="F35" s="10">
        <v>1.1939594903822317</v>
      </c>
    </row>
    <row r="36" spans="1:6" x14ac:dyDescent="0.2">
      <c r="A36" s="10" t="s">
        <v>1807</v>
      </c>
      <c r="B36" s="10" t="s">
        <v>1808</v>
      </c>
      <c r="C36" s="10" t="s">
        <v>1427</v>
      </c>
      <c r="D36" s="68">
        <v>150000</v>
      </c>
      <c r="E36" s="60">
        <v>1031.55</v>
      </c>
      <c r="F36" s="10">
        <v>0.8857135035085334</v>
      </c>
    </row>
    <row r="37" spans="1:6" x14ac:dyDescent="0.2">
      <c r="A37" s="10" t="s">
        <v>736</v>
      </c>
      <c r="B37" s="10" t="s">
        <v>737</v>
      </c>
      <c r="C37" s="10" t="s">
        <v>252</v>
      </c>
      <c r="D37" s="68">
        <v>1100000</v>
      </c>
      <c r="E37" s="60">
        <v>859.1</v>
      </c>
      <c r="F37" s="10">
        <v>0.73764380869970547</v>
      </c>
    </row>
    <row r="38" spans="1:6" x14ac:dyDescent="0.2">
      <c r="A38" s="10" t="s">
        <v>1809</v>
      </c>
      <c r="B38" s="10" t="s">
        <v>1810</v>
      </c>
      <c r="C38" s="10" t="s">
        <v>367</v>
      </c>
      <c r="D38" s="68">
        <v>428783</v>
      </c>
      <c r="E38" s="60">
        <v>770.73744250000004</v>
      </c>
      <c r="F38" s="10">
        <v>0.66177360329783519</v>
      </c>
    </row>
    <row r="39" spans="1:6" x14ac:dyDescent="0.2">
      <c r="A39" s="10" t="s">
        <v>1782</v>
      </c>
      <c r="B39" s="10" t="s">
        <v>1783</v>
      </c>
      <c r="C39" s="10" t="s">
        <v>1556</v>
      </c>
      <c r="D39" s="68">
        <v>1500000</v>
      </c>
      <c r="E39" s="60">
        <v>672.75</v>
      </c>
      <c r="F39" s="10">
        <v>0.57763924141860878</v>
      </c>
    </row>
    <row r="40" spans="1:6" x14ac:dyDescent="0.2">
      <c r="A40" s="10" t="s">
        <v>1423</v>
      </c>
      <c r="B40" s="10" t="s">
        <v>1424</v>
      </c>
      <c r="C40" s="10" t="s">
        <v>288</v>
      </c>
      <c r="D40" s="68">
        <v>750000</v>
      </c>
      <c r="E40" s="60">
        <v>661.125</v>
      </c>
      <c r="F40" s="10">
        <v>0.56765773836176547</v>
      </c>
    </row>
    <row r="41" spans="1:6" x14ac:dyDescent="0.2">
      <c r="A41" s="10" t="s">
        <v>1811</v>
      </c>
      <c r="B41" s="10" t="s">
        <v>1812</v>
      </c>
      <c r="C41" s="10" t="s">
        <v>310</v>
      </c>
      <c r="D41" s="68">
        <v>400000</v>
      </c>
      <c r="E41" s="60">
        <v>514</v>
      </c>
      <c r="F41" s="10">
        <v>0.44133269429827554</v>
      </c>
    </row>
    <row r="42" spans="1:6" x14ac:dyDescent="0.2">
      <c r="A42" s="10" t="s">
        <v>1571</v>
      </c>
      <c r="B42" s="10" t="s">
        <v>1572</v>
      </c>
      <c r="C42" s="10" t="s">
        <v>372</v>
      </c>
      <c r="D42" s="68">
        <v>43735</v>
      </c>
      <c r="E42" s="60">
        <v>272.42531500000001</v>
      </c>
      <c r="F42" s="10">
        <v>0.23391089156421488</v>
      </c>
    </row>
    <row r="43" spans="1:6" x14ac:dyDescent="0.2">
      <c r="A43" s="11" t="s">
        <v>34</v>
      </c>
      <c r="B43" s="10"/>
      <c r="C43" s="10"/>
      <c r="D43" s="68"/>
      <c r="E43" s="61">
        <f xml:space="preserve"> SUM(E8:E42)</f>
        <v>111449.635523</v>
      </c>
      <c r="F43" s="11">
        <f>SUM(F8:F42)</f>
        <v>95.693322809195308</v>
      </c>
    </row>
    <row r="44" spans="1:6" x14ac:dyDescent="0.2">
      <c r="A44" s="10"/>
      <c r="B44" s="10"/>
      <c r="C44" s="10"/>
      <c r="D44" s="10"/>
      <c r="E44" s="60"/>
      <c r="F44" s="10"/>
    </row>
    <row r="45" spans="1:6" x14ac:dyDescent="0.2">
      <c r="A45" s="11" t="s">
        <v>34</v>
      </c>
      <c r="B45" s="10"/>
      <c r="C45" s="10"/>
      <c r="D45" s="10"/>
      <c r="E45" s="61">
        <v>111449.635523</v>
      </c>
      <c r="F45" s="11">
        <v>95.693322809195308</v>
      </c>
    </row>
    <row r="46" spans="1:6" x14ac:dyDescent="0.2">
      <c r="A46" s="10"/>
      <c r="B46" s="10"/>
      <c r="C46" s="10"/>
      <c r="D46" s="10"/>
      <c r="E46" s="60"/>
      <c r="F46" s="10"/>
    </row>
    <row r="47" spans="1:6" x14ac:dyDescent="0.2">
      <c r="A47" s="11" t="s">
        <v>35</v>
      </c>
      <c r="B47" s="10"/>
      <c r="C47" s="10"/>
      <c r="D47" s="10"/>
      <c r="E47" s="61">
        <v>5015.7899123999996</v>
      </c>
      <c r="F47" s="11">
        <v>4.3099999999999996</v>
      </c>
    </row>
    <row r="48" spans="1:6" x14ac:dyDescent="0.2">
      <c r="A48" s="10"/>
      <c r="B48" s="10"/>
      <c r="C48" s="10"/>
      <c r="D48" s="10"/>
      <c r="E48" s="60"/>
      <c r="F48" s="10"/>
    </row>
    <row r="49" spans="1:6" x14ac:dyDescent="0.2">
      <c r="A49" s="13" t="s">
        <v>36</v>
      </c>
      <c r="B49" s="7"/>
      <c r="C49" s="7"/>
      <c r="D49" s="7"/>
      <c r="E49" s="66">
        <v>116465.4254354</v>
      </c>
      <c r="F49" s="13">
        <f xml:space="preserve"> ROUND(SUM(F45:F48),2)</f>
        <v>100</v>
      </c>
    </row>
    <row r="51" spans="1:6" x14ac:dyDescent="0.2">
      <c r="A51" s="16" t="s">
        <v>37</v>
      </c>
    </row>
    <row r="52" spans="1:6" x14ac:dyDescent="0.2">
      <c r="A52" s="16" t="s">
        <v>38</v>
      </c>
    </row>
    <row r="53" spans="1:6" x14ac:dyDescent="0.2">
      <c r="A53" s="16" t="s">
        <v>39</v>
      </c>
    </row>
    <row r="54" spans="1:6" x14ac:dyDescent="0.2">
      <c r="A54" s="2" t="s">
        <v>661</v>
      </c>
      <c r="B54" s="14">
        <v>38.431100000000001</v>
      </c>
    </row>
    <row r="55" spans="1:6" x14ac:dyDescent="0.2">
      <c r="A55" s="2" t="s">
        <v>662</v>
      </c>
      <c r="B55" s="14">
        <v>21.920200000000001</v>
      </c>
    </row>
    <row r="56" spans="1:6" x14ac:dyDescent="0.2">
      <c r="A56" s="2" t="s">
        <v>663</v>
      </c>
      <c r="B56" s="14">
        <v>40.9512</v>
      </c>
    </row>
    <row r="57" spans="1:6" x14ac:dyDescent="0.2">
      <c r="A57" s="2" t="s">
        <v>664</v>
      </c>
      <c r="B57" s="14">
        <v>23.721699999999998</v>
      </c>
    </row>
    <row r="59" spans="1:6" x14ac:dyDescent="0.2">
      <c r="A59" s="16" t="s">
        <v>40</v>
      </c>
    </row>
    <row r="60" spans="1:6" x14ac:dyDescent="0.2">
      <c r="A60" s="2" t="s">
        <v>661</v>
      </c>
      <c r="B60" s="14">
        <v>39.4985</v>
      </c>
    </row>
    <row r="61" spans="1:6" x14ac:dyDescent="0.2">
      <c r="A61" s="2" t="s">
        <v>662</v>
      </c>
      <c r="B61" s="14">
        <v>22.5291</v>
      </c>
    </row>
    <row r="62" spans="1:6" x14ac:dyDescent="0.2">
      <c r="A62" s="2" t="s">
        <v>663</v>
      </c>
      <c r="B62" s="14">
        <v>42.372199999999999</v>
      </c>
    </row>
    <row r="63" spans="1:6" x14ac:dyDescent="0.2">
      <c r="A63" s="2" t="s">
        <v>664</v>
      </c>
      <c r="B63" s="14">
        <v>24.544599999999999</v>
      </c>
    </row>
    <row r="65" spans="1:2" x14ac:dyDescent="0.2">
      <c r="A65" s="16" t="s">
        <v>41</v>
      </c>
      <c r="B65" s="37" t="s">
        <v>42</v>
      </c>
    </row>
    <row r="67" spans="1:2" x14ac:dyDescent="0.2">
      <c r="A67" s="16" t="s">
        <v>761</v>
      </c>
      <c r="B67" s="100">
        <v>0.18577514259974287</v>
      </c>
    </row>
  </sheetData>
  <mergeCells count="1">
    <mergeCell ref="A1:F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54FA-2465-4A8D-992F-3AB8928BF7AB}">
  <dimension ref="A1:F85"/>
  <sheetViews>
    <sheetView showGridLines="0" workbookViewId="0">
      <selection sqref="A1:F1"/>
    </sheetView>
  </sheetViews>
  <sheetFormatPr defaultRowHeight="11.25" x14ac:dyDescent="0.2"/>
  <cols>
    <col min="1" max="1" width="59.140625" style="2" bestFit="1" customWidth="1"/>
    <col min="2" max="2" width="45" style="2" bestFit="1" customWidth="1"/>
    <col min="3" max="3" width="4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120" t="s">
        <v>1813</v>
      </c>
      <c r="B1" s="120"/>
      <c r="C1" s="120"/>
      <c r="D1" s="120"/>
      <c r="E1" s="120"/>
      <c r="F1" s="120"/>
    </row>
    <row r="3" spans="1:6" s="1" customFormat="1" x14ac:dyDescent="0.2">
      <c r="A3" s="5" t="s">
        <v>0</v>
      </c>
      <c r="B3" s="5" t="s">
        <v>1</v>
      </c>
      <c r="C3" s="5" t="s">
        <v>723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249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250</v>
      </c>
      <c r="B8" s="10" t="s">
        <v>251</v>
      </c>
      <c r="C8" s="10" t="s">
        <v>252</v>
      </c>
      <c r="D8" s="68">
        <v>24627</v>
      </c>
      <c r="E8" s="60">
        <v>522.51105900000005</v>
      </c>
      <c r="F8" s="10">
        <f>E8/$E$63*100</f>
        <v>4.8266682222401815</v>
      </c>
    </row>
    <row r="9" spans="1:6" x14ac:dyDescent="0.2">
      <c r="A9" s="10" t="s">
        <v>359</v>
      </c>
      <c r="B9" s="10" t="s">
        <v>360</v>
      </c>
      <c r="C9" s="10" t="s">
        <v>1453</v>
      </c>
      <c r="D9" s="68">
        <v>134100</v>
      </c>
      <c r="E9" s="60">
        <v>198.06569999999999</v>
      </c>
      <c r="F9" s="10">
        <f t="shared" ref="F9:F18" si="0">E9/$E$63*100</f>
        <v>1.8296214092298417</v>
      </c>
    </row>
    <row r="10" spans="1:6" x14ac:dyDescent="0.2">
      <c r="A10" s="10" t="s">
        <v>1643</v>
      </c>
      <c r="B10" s="10" t="s">
        <v>1644</v>
      </c>
      <c r="C10" s="10" t="s">
        <v>317</v>
      </c>
      <c r="D10" s="68">
        <v>54190</v>
      </c>
      <c r="E10" s="60">
        <v>196.33036999999999</v>
      </c>
      <c r="F10" s="10">
        <f t="shared" si="0"/>
        <v>1.8135913903013809</v>
      </c>
    </row>
    <row r="11" spans="1:6" x14ac:dyDescent="0.2">
      <c r="A11" s="10" t="s">
        <v>295</v>
      </c>
      <c r="B11" s="10" t="s">
        <v>296</v>
      </c>
      <c r="C11" s="10" t="s">
        <v>297</v>
      </c>
      <c r="D11" s="68">
        <v>15402</v>
      </c>
      <c r="E11" s="60">
        <v>130.87079399999999</v>
      </c>
      <c r="F11" s="10">
        <f t="shared" si="0"/>
        <v>1.2089120253800043</v>
      </c>
    </row>
    <row r="12" spans="1:6" x14ac:dyDescent="0.2">
      <c r="A12" s="10" t="s">
        <v>289</v>
      </c>
      <c r="B12" s="10" t="s">
        <v>290</v>
      </c>
      <c r="C12" s="10" t="s">
        <v>291</v>
      </c>
      <c r="D12" s="68">
        <v>56959</v>
      </c>
      <c r="E12" s="60">
        <v>128.84125800000001</v>
      </c>
      <c r="F12" s="10">
        <f t="shared" si="0"/>
        <v>1.1901642941150621</v>
      </c>
    </row>
    <row r="13" spans="1:6" x14ac:dyDescent="0.2">
      <c r="A13" s="10" t="s">
        <v>1626</v>
      </c>
      <c r="B13" s="10" t="s">
        <v>1627</v>
      </c>
      <c r="C13" s="10" t="s">
        <v>1435</v>
      </c>
      <c r="D13" s="68">
        <v>27999</v>
      </c>
      <c r="E13" s="60">
        <v>123.43359150000001</v>
      </c>
      <c r="F13" s="10">
        <f t="shared" si="0"/>
        <v>1.1402112613467685</v>
      </c>
    </row>
    <row r="14" spans="1:6" x14ac:dyDescent="0.2">
      <c r="A14" s="10" t="s">
        <v>258</v>
      </c>
      <c r="B14" s="10" t="s">
        <v>259</v>
      </c>
      <c r="C14" s="10" t="s">
        <v>252</v>
      </c>
      <c r="D14" s="68">
        <v>8892</v>
      </c>
      <c r="E14" s="60">
        <v>111.72798</v>
      </c>
      <c r="F14" s="10">
        <f t="shared" si="0"/>
        <v>1.0320812953378782</v>
      </c>
    </row>
    <row r="15" spans="1:6" x14ac:dyDescent="0.2">
      <c r="A15" s="10" t="s">
        <v>728</v>
      </c>
      <c r="B15" s="10" t="s">
        <v>729</v>
      </c>
      <c r="C15" s="10" t="s">
        <v>268</v>
      </c>
      <c r="D15" s="68">
        <v>293401</v>
      </c>
      <c r="E15" s="60">
        <v>110.7588775</v>
      </c>
      <c r="F15" s="10">
        <f t="shared" si="0"/>
        <v>1.0231292623420685</v>
      </c>
    </row>
    <row r="16" spans="1:6" x14ac:dyDescent="0.2">
      <c r="A16" s="10" t="s">
        <v>1545</v>
      </c>
      <c r="B16" s="10" t="s">
        <v>1546</v>
      </c>
      <c r="C16" s="10" t="s">
        <v>367</v>
      </c>
      <c r="D16" s="68">
        <v>15620</v>
      </c>
      <c r="E16" s="60">
        <v>104.67743</v>
      </c>
      <c r="F16" s="10">
        <f t="shared" si="0"/>
        <v>0.96695221328659198</v>
      </c>
    </row>
    <row r="17" spans="1:6" x14ac:dyDescent="0.2">
      <c r="A17" s="10" t="s">
        <v>318</v>
      </c>
      <c r="B17" s="10" t="s">
        <v>319</v>
      </c>
      <c r="C17" s="10" t="s">
        <v>262</v>
      </c>
      <c r="D17" s="68">
        <v>54279</v>
      </c>
      <c r="E17" s="60">
        <v>93.739833000000004</v>
      </c>
      <c r="F17" s="10">
        <f t="shared" si="0"/>
        <v>0.86591674052816836</v>
      </c>
    </row>
    <row r="18" spans="1:6" x14ac:dyDescent="0.2">
      <c r="A18" s="10" t="s">
        <v>1814</v>
      </c>
      <c r="B18" s="10" t="s">
        <v>1815</v>
      </c>
      <c r="C18" s="10" t="s">
        <v>1509</v>
      </c>
      <c r="D18" s="68">
        <v>37307</v>
      </c>
      <c r="E18" s="60">
        <v>72.785956999999996</v>
      </c>
      <c r="F18" s="10">
        <f t="shared" si="0"/>
        <v>0.67235642122024497</v>
      </c>
    </row>
    <row r="19" spans="1:6" x14ac:dyDescent="0.2">
      <c r="A19" s="11" t="s">
        <v>34</v>
      </c>
      <c r="B19" s="10"/>
      <c r="C19" s="10"/>
      <c r="D19" s="68"/>
      <c r="E19" s="61">
        <f xml:space="preserve"> SUM(E8:E18)</f>
        <v>1793.7428499999999</v>
      </c>
      <c r="F19" s="11">
        <f>SUM(F8:F18)</f>
        <v>16.569604535328192</v>
      </c>
    </row>
    <row r="20" spans="1:6" x14ac:dyDescent="0.2">
      <c r="A20" s="10"/>
      <c r="B20" s="10"/>
      <c r="C20" s="10"/>
      <c r="D20" s="68"/>
      <c r="E20" s="60"/>
      <c r="F20" s="10"/>
    </row>
    <row r="21" spans="1:6" x14ac:dyDescent="0.2">
      <c r="A21" s="11" t="s">
        <v>1485</v>
      </c>
      <c r="B21" s="10"/>
      <c r="C21" s="10"/>
      <c r="D21" s="68"/>
      <c r="E21" s="60"/>
      <c r="F21" s="10"/>
    </row>
    <row r="22" spans="1:6" x14ac:dyDescent="0.2">
      <c r="A22" s="10"/>
      <c r="B22" s="10"/>
      <c r="C22" s="10"/>
      <c r="D22" s="68"/>
      <c r="E22" s="60"/>
      <c r="F22" s="10"/>
    </row>
    <row r="23" spans="1:6" x14ac:dyDescent="0.2">
      <c r="A23" s="10" t="s">
        <v>1490</v>
      </c>
      <c r="B23" s="10" t="str">
        <f>TRIM(VLOOKUP(A23,[2]FAEF!$A$21:$B$57,2,0))</f>
        <v>Tencent Holdings Ltd.</v>
      </c>
      <c r="C23" s="10" t="s">
        <v>257</v>
      </c>
      <c r="D23" s="68">
        <v>31700</v>
      </c>
      <c r="E23" s="60">
        <v>887.31481589999999</v>
      </c>
      <c r="F23" s="10">
        <f t="shared" ref="F23:F55" si="1">E23/$E$63*100</f>
        <v>8.1965235974602138</v>
      </c>
    </row>
    <row r="24" spans="1:6" x14ac:dyDescent="0.2">
      <c r="A24" s="10" t="s">
        <v>1816</v>
      </c>
      <c r="B24" s="10" t="str">
        <f>TRIM(VLOOKUP(A24,[2]FAEF!$A$21:$B$57,2,0))</f>
        <v>Alibaba Group Holding Ltd., ADR</v>
      </c>
      <c r="C24" s="10" t="s">
        <v>317</v>
      </c>
      <c r="D24" s="68">
        <v>9063</v>
      </c>
      <c r="E24" s="60">
        <v>880.09765340000001</v>
      </c>
      <c r="F24" s="10">
        <f t="shared" si="1"/>
        <v>8.1298554412681501</v>
      </c>
    </row>
    <row r="25" spans="1:6" x14ac:dyDescent="0.2">
      <c r="A25" s="10" t="s">
        <v>1817</v>
      </c>
      <c r="B25" s="10" t="str">
        <f>TRIM(VLOOKUP(A25,[2]FAEF!$A$21:$B$57,2,0))</f>
        <v>AIA Group Ltd.</v>
      </c>
      <c r="C25" s="10" t="s">
        <v>367</v>
      </c>
      <c r="D25" s="68">
        <v>140524</v>
      </c>
      <c r="E25" s="60">
        <v>814.24046769999995</v>
      </c>
      <c r="F25" s="10">
        <f t="shared" si="1"/>
        <v>7.5215031778103905</v>
      </c>
    </row>
    <row r="26" spans="1:6" x14ac:dyDescent="0.2">
      <c r="A26" s="10" t="s">
        <v>1487</v>
      </c>
      <c r="B26" s="10" t="str">
        <f>TRIM(VLOOKUP(A26,[2]FAEF!$A$21:$B$57,2,0))</f>
        <v>Samsung Electronics Co. Ltd.</v>
      </c>
      <c r="C26" s="10" t="s">
        <v>1488</v>
      </c>
      <c r="D26" s="68">
        <v>32100</v>
      </c>
      <c r="E26" s="60">
        <v>777.79738129999998</v>
      </c>
      <c r="F26" s="10">
        <f t="shared" si="1"/>
        <v>7.1848620981289884</v>
      </c>
    </row>
    <row r="27" spans="1:6" x14ac:dyDescent="0.2">
      <c r="A27" s="10" t="s">
        <v>1491</v>
      </c>
      <c r="B27" s="10" t="str">
        <f>TRIM(VLOOKUP(A27,[2]FAEF!$A$21:$B$57,2,0))</f>
        <v>Taiwan Semiconductor Manufacturing Co. Ltd.</v>
      </c>
      <c r="C27" s="10" t="s">
        <v>1488</v>
      </c>
      <c r="D27" s="68">
        <v>146714</v>
      </c>
      <c r="E27" s="60">
        <v>755.59138419999999</v>
      </c>
      <c r="F27" s="10">
        <f t="shared" si="1"/>
        <v>6.9797353765035082</v>
      </c>
    </row>
    <row r="28" spans="1:6" x14ac:dyDescent="0.2">
      <c r="A28" s="10" t="s">
        <v>1818</v>
      </c>
      <c r="B28" s="10" t="str">
        <f>TRIM(VLOOKUP(A28,[2]FAEF!$A$21:$B$57,2,0))</f>
        <v>Ping An Insurance (Group) Co. of China Ltd.</v>
      </c>
      <c r="C28" s="10" t="s">
        <v>367</v>
      </c>
      <c r="D28" s="68">
        <v>88310</v>
      </c>
      <c r="E28" s="60">
        <v>544.36587450000002</v>
      </c>
      <c r="F28" s="10">
        <f t="shared" si="1"/>
        <v>5.028550922443034</v>
      </c>
    </row>
    <row r="29" spans="1:6" x14ac:dyDescent="0.2">
      <c r="A29" s="10" t="s">
        <v>1819</v>
      </c>
      <c r="B29" s="10" t="str">
        <f>TRIM(VLOOKUP(A29,[2]FAEF!$A$21:$B$57,2,0))</f>
        <v>Ctrip.com International Ltd., ADR</v>
      </c>
      <c r="C29" s="10" t="s">
        <v>1427</v>
      </c>
      <c r="D29" s="68">
        <v>16638</v>
      </c>
      <c r="E29" s="60">
        <v>322.34956119999998</v>
      </c>
      <c r="F29" s="10">
        <f t="shared" si="1"/>
        <v>2.9776869918787816</v>
      </c>
    </row>
    <row r="30" spans="1:6" x14ac:dyDescent="0.2">
      <c r="A30" s="10" t="s">
        <v>1820</v>
      </c>
      <c r="B30" s="10" t="str">
        <f>TRIM(VLOOKUP(A30,[2]FAEF!$A$21:$B$57,2,0))</f>
        <v>Bank Central Asia Tbk PT</v>
      </c>
      <c r="C30" s="10" t="s">
        <v>252</v>
      </c>
      <c r="D30" s="68">
        <v>195429</v>
      </c>
      <c r="E30" s="60">
        <v>246.6992138</v>
      </c>
      <c r="F30" s="10">
        <f t="shared" si="1"/>
        <v>2.2788709161083927</v>
      </c>
    </row>
    <row r="31" spans="1:6" x14ac:dyDescent="0.2">
      <c r="A31" s="10" t="s">
        <v>1821</v>
      </c>
      <c r="B31" s="10" t="str">
        <f>TRIM(VLOOKUP(A31,[2]FAEF!$A$21:$B$57,2,0))</f>
        <v>BDO Unibank Inc.</v>
      </c>
      <c r="C31" s="10" t="s">
        <v>252</v>
      </c>
      <c r="D31" s="68">
        <v>131360</v>
      </c>
      <c r="E31" s="60">
        <v>228.45105000000001</v>
      </c>
      <c r="F31" s="10">
        <f t="shared" si="1"/>
        <v>2.1103044698856848</v>
      </c>
    </row>
    <row r="32" spans="1:6" x14ac:dyDescent="0.2">
      <c r="A32" s="10" t="s">
        <v>1822</v>
      </c>
      <c r="B32" s="10" t="str">
        <f>TRIM(VLOOKUP(A32,[2]FAEF!$A$21:$B$57,2,0))</f>
        <v>DBS Group Holdings Ltd.</v>
      </c>
      <c r="C32" s="10" t="s">
        <v>252</v>
      </c>
      <c r="D32" s="68">
        <v>17142</v>
      </c>
      <c r="E32" s="60">
        <v>208.11457999999999</v>
      </c>
      <c r="F32" s="10">
        <f t="shared" si="1"/>
        <v>1.922447405789476</v>
      </c>
    </row>
    <row r="33" spans="1:6" x14ac:dyDescent="0.2">
      <c r="A33" s="10" t="s">
        <v>1823</v>
      </c>
      <c r="B33" s="10" t="str">
        <f>TRIM(VLOOKUP(A33,[2]FAEF!$A$21:$B$57,2,0))</f>
        <v>Samsonite International SA</v>
      </c>
      <c r="C33" s="10" t="s">
        <v>265</v>
      </c>
      <c r="D33" s="68">
        <v>101700</v>
      </c>
      <c r="E33" s="60">
        <v>201.7157416</v>
      </c>
      <c r="F33" s="10">
        <f t="shared" si="1"/>
        <v>1.8633384751122213</v>
      </c>
    </row>
    <row r="34" spans="1:6" x14ac:dyDescent="0.2">
      <c r="A34" s="10" t="s">
        <v>1824</v>
      </c>
      <c r="B34" s="10" t="str">
        <f>TRIM(VLOOKUP(A34,[2]FAEF!$A$21:$B$57,2,0))</f>
        <v>CNOOC Ltd.</v>
      </c>
      <c r="C34" s="10" t="s">
        <v>1432</v>
      </c>
      <c r="D34" s="68">
        <v>170000</v>
      </c>
      <c r="E34" s="60">
        <v>183.36781690000001</v>
      </c>
      <c r="F34" s="10">
        <f t="shared" si="1"/>
        <v>1.6938504928615989</v>
      </c>
    </row>
    <row r="35" spans="1:6" x14ac:dyDescent="0.2">
      <c r="A35" s="10" t="s">
        <v>1825</v>
      </c>
      <c r="B35" s="10" t="str">
        <f>TRIM(VLOOKUP(A35,[2]FAEF!$A$21:$B$57,2,0))</f>
        <v>Kasikornbank PCL, fgn.</v>
      </c>
      <c r="C35" s="10" t="s">
        <v>252</v>
      </c>
      <c r="D35" s="68">
        <v>43451</v>
      </c>
      <c r="E35" s="60">
        <v>172.77562449999999</v>
      </c>
      <c r="F35" s="10">
        <f t="shared" si="1"/>
        <v>1.5960056767943969</v>
      </c>
    </row>
    <row r="36" spans="1:6" x14ac:dyDescent="0.2">
      <c r="A36" s="10" t="s">
        <v>1826</v>
      </c>
      <c r="B36" s="10" t="str">
        <f>TRIM(VLOOKUP(A36,[2]FAEF!$A$21:$B$57,2,0))</f>
        <v>Semen Indonesia (Persero) Tbk PT</v>
      </c>
      <c r="C36" s="10" t="s">
        <v>274</v>
      </c>
      <c r="D36" s="68">
        <v>290300</v>
      </c>
      <c r="E36" s="60">
        <v>162.08778369999999</v>
      </c>
      <c r="F36" s="10">
        <f t="shared" si="1"/>
        <v>1.4972773137001298</v>
      </c>
    </row>
    <row r="37" spans="1:6" x14ac:dyDescent="0.2">
      <c r="A37" s="10" t="s">
        <v>1827</v>
      </c>
      <c r="B37" s="10" t="str">
        <f>TRIM(VLOOKUP(A37,[2]FAEF!$A$21:$B$57,2,0))</f>
        <v>China Construction Bank Corp., H</v>
      </c>
      <c r="C37" s="10" t="s">
        <v>252</v>
      </c>
      <c r="D37" s="68">
        <v>265000</v>
      </c>
      <c r="E37" s="60">
        <v>152.6044559</v>
      </c>
      <c r="F37" s="10">
        <f t="shared" si="1"/>
        <v>1.4096755756221864</v>
      </c>
    </row>
    <row r="38" spans="1:6" x14ac:dyDescent="0.2">
      <c r="A38" s="10" t="s">
        <v>1828</v>
      </c>
      <c r="B38" s="10" t="str">
        <f>TRIM(VLOOKUP(A38,[2]FAEF!$A$21:$B$57,2,0))</f>
        <v>Universal Robina Corp.</v>
      </c>
      <c r="C38" s="10" t="s">
        <v>265</v>
      </c>
      <c r="D38" s="68">
        <v>87300</v>
      </c>
      <c r="E38" s="60">
        <v>147.4145121</v>
      </c>
      <c r="F38" s="10">
        <f t="shared" si="1"/>
        <v>1.3617337447590954</v>
      </c>
    </row>
    <row r="39" spans="1:6" x14ac:dyDescent="0.2">
      <c r="A39" s="10" t="s">
        <v>1829</v>
      </c>
      <c r="B39" s="10" t="str">
        <f>TRIM(VLOOKUP(A39,[2]FAEF!$A$21:$B$57,2,0))</f>
        <v>Largan Precision Co. Ltd.</v>
      </c>
      <c r="C39" s="10" t="s">
        <v>372</v>
      </c>
      <c r="D39" s="68">
        <v>2000</v>
      </c>
      <c r="E39" s="60">
        <v>146.8520001</v>
      </c>
      <c r="F39" s="10">
        <f t="shared" si="1"/>
        <v>1.3565375699638196</v>
      </c>
    </row>
    <row r="40" spans="1:6" x14ac:dyDescent="0.2">
      <c r="A40" s="10" t="s">
        <v>1830</v>
      </c>
      <c r="B40" s="10" t="str">
        <f>TRIM(VLOOKUP(A40,[2]FAEF!$A$21:$B$57,2,0))</f>
        <v>SM Prime Holdings</v>
      </c>
      <c r="C40" s="10" t="s">
        <v>317</v>
      </c>
      <c r="D40" s="68">
        <v>300100</v>
      </c>
      <c r="E40" s="60">
        <v>142.84705689999998</v>
      </c>
      <c r="F40" s="10">
        <f t="shared" si="1"/>
        <v>1.3195421193559176</v>
      </c>
    </row>
    <row r="41" spans="1:6" x14ac:dyDescent="0.2">
      <c r="A41" s="10" t="s">
        <v>1831</v>
      </c>
      <c r="B41" s="10" t="str">
        <f>TRIM(VLOOKUP(A41,[2]FAEF!$A$21:$B$57,2,0))</f>
        <v>New Oriental Education &amp; Technology Group Inc., ADR</v>
      </c>
      <c r="C41" s="10" t="s">
        <v>1832</v>
      </c>
      <c r="D41" s="68">
        <v>3660</v>
      </c>
      <c r="E41" s="60">
        <v>140.18445729999999</v>
      </c>
      <c r="F41" s="10">
        <f t="shared" si="1"/>
        <v>1.2949464966288791</v>
      </c>
    </row>
    <row r="42" spans="1:6" x14ac:dyDescent="0.2">
      <c r="A42" s="10" t="s">
        <v>1833</v>
      </c>
      <c r="B42" s="10" t="str">
        <f>TRIM(VLOOKUP(A42,[2]FAEF!$A$21:$B$57,2,0))</f>
        <v>ACE Hardware Indonesia Tbk PT</v>
      </c>
      <c r="C42" s="10" t="s">
        <v>317</v>
      </c>
      <c r="D42" s="68">
        <v>1925400</v>
      </c>
      <c r="E42" s="60">
        <v>139.28766039999999</v>
      </c>
      <c r="F42" s="10">
        <f t="shared" si="1"/>
        <v>1.2866623827819537</v>
      </c>
    </row>
    <row r="43" spans="1:6" x14ac:dyDescent="0.2">
      <c r="A43" s="10" t="s">
        <v>1834</v>
      </c>
      <c r="B43" s="10" t="str">
        <f>TRIM(VLOOKUP(A43,[2]FAEF!$A$21:$B$57,2,0))</f>
        <v>Indocement Tunggal Prakarsa Tbk PT</v>
      </c>
      <c r="C43" s="10" t="s">
        <v>274</v>
      </c>
      <c r="D43" s="68">
        <v>155400</v>
      </c>
      <c r="E43" s="60">
        <v>139.20434550000002</v>
      </c>
      <c r="F43" s="10">
        <f t="shared" si="1"/>
        <v>1.2858927658076478</v>
      </c>
    </row>
    <row r="44" spans="1:6" x14ac:dyDescent="0.2">
      <c r="A44" s="10" t="s">
        <v>1835</v>
      </c>
      <c r="B44" s="10" t="str">
        <f>TRIM(VLOOKUP(A44,[2]FAEF!$A$21:$B$57,2,0))</f>
        <v>Techtronic Industries Co. Ltd.</v>
      </c>
      <c r="C44" s="10" t="s">
        <v>317</v>
      </c>
      <c r="D44" s="68">
        <v>37521</v>
      </c>
      <c r="E44" s="60">
        <v>139.14146060000002</v>
      </c>
      <c r="F44" s="10">
        <f t="shared" si="1"/>
        <v>1.2853118698758572</v>
      </c>
    </row>
    <row r="45" spans="1:6" x14ac:dyDescent="0.2">
      <c r="A45" s="10" t="s">
        <v>1836</v>
      </c>
      <c r="B45" s="10" t="str">
        <f>TRIM(VLOOKUP(A45,[2]FAEF!$A$21:$B$57,2,0))</f>
        <v>CP All PCL</v>
      </c>
      <c r="C45" s="10" t="s">
        <v>317</v>
      </c>
      <c r="D45" s="68">
        <v>91900</v>
      </c>
      <c r="E45" s="60">
        <v>136.16783699999999</v>
      </c>
      <c r="F45" s="10">
        <f t="shared" si="1"/>
        <v>1.257843179428439</v>
      </c>
    </row>
    <row r="46" spans="1:6" x14ac:dyDescent="0.2">
      <c r="A46" s="10" t="s">
        <v>1669</v>
      </c>
      <c r="B46" s="10" t="str">
        <f>TRIM(VLOOKUP(A46,[2]FAEF!$A$21:$B$57,2,0))</f>
        <v>MakeMyTrip Ltd.</v>
      </c>
      <c r="C46" s="10" t="s">
        <v>257</v>
      </c>
      <c r="D46" s="68">
        <v>8100</v>
      </c>
      <c r="E46" s="60">
        <v>133.462728</v>
      </c>
      <c r="F46" s="10">
        <f t="shared" si="1"/>
        <v>1.2328548783712632</v>
      </c>
    </row>
    <row r="47" spans="1:6" x14ac:dyDescent="0.2">
      <c r="A47" s="10" t="s">
        <v>1837</v>
      </c>
      <c r="B47" s="10" t="str">
        <f>TRIM(VLOOKUP(A47,[2]FAEF!$A$21:$B$57,2,0))</f>
        <v>Shinhan Financial Group Co. Ltd.</v>
      </c>
      <c r="C47" s="10" t="s">
        <v>252</v>
      </c>
      <c r="D47" s="68">
        <v>5267</v>
      </c>
      <c r="E47" s="60">
        <v>130.58971779999999</v>
      </c>
      <c r="F47" s="10">
        <f t="shared" si="1"/>
        <v>1.2063155988753396</v>
      </c>
    </row>
    <row r="48" spans="1:6" x14ac:dyDescent="0.2">
      <c r="A48" s="10" t="s">
        <v>1493</v>
      </c>
      <c r="B48" s="10" t="str">
        <f>TRIM(VLOOKUP(A48,[2]FAEF!$A$21:$B$57,2,0))</f>
        <v>Sunny Optical Technology Group Co. Ltd.</v>
      </c>
      <c r="C48" s="10" t="s">
        <v>1488</v>
      </c>
      <c r="D48" s="68">
        <v>20200</v>
      </c>
      <c r="E48" s="60">
        <v>125.32838169999999</v>
      </c>
      <c r="F48" s="10">
        <f t="shared" si="1"/>
        <v>1.1577142854237232</v>
      </c>
    </row>
    <row r="49" spans="1:6" x14ac:dyDescent="0.2">
      <c r="A49" s="10" t="s">
        <v>1838</v>
      </c>
      <c r="B49" s="10" t="str">
        <f>TRIM(VLOOKUP(A49,[2]FAEF!$A$21:$B$57,2,0))</f>
        <v>Naver Corp.</v>
      </c>
      <c r="C49" s="10" t="s">
        <v>310</v>
      </c>
      <c r="D49" s="68">
        <v>1551</v>
      </c>
      <c r="E49" s="60">
        <v>118.4737425</v>
      </c>
      <c r="F49" s="10">
        <f t="shared" si="1"/>
        <v>1.0943949190070941</v>
      </c>
    </row>
    <row r="50" spans="1:6" x14ac:dyDescent="0.2">
      <c r="A50" s="10" t="s">
        <v>1839</v>
      </c>
      <c r="B50" s="10" t="str">
        <f>TRIM(VLOOKUP(A50,[2]FAEF!$A$21:$B$57,2,0))</f>
        <v>China Mengniu Dairy Co. Ltd.</v>
      </c>
      <c r="C50" s="10" t="s">
        <v>265</v>
      </c>
      <c r="D50" s="68">
        <v>53000</v>
      </c>
      <c r="E50" s="60">
        <v>115.28014630000001</v>
      </c>
      <c r="F50" s="10">
        <f t="shared" si="1"/>
        <v>1.0648942433224349</v>
      </c>
    </row>
    <row r="51" spans="1:6" x14ac:dyDescent="0.2">
      <c r="A51" s="10" t="s">
        <v>1840</v>
      </c>
      <c r="B51" s="10" t="str">
        <f>TRIM(VLOOKUP(A51,[2]FAEF!$A$21:$B$57,2,0))</f>
        <v>Osstem Implant Co. Ltd.</v>
      </c>
      <c r="C51" s="10" t="s">
        <v>280</v>
      </c>
      <c r="D51" s="68">
        <v>2997</v>
      </c>
      <c r="E51" s="60">
        <v>100.39012710000002</v>
      </c>
      <c r="F51" s="10">
        <f t="shared" si="1"/>
        <v>0.92734847991078206</v>
      </c>
    </row>
    <row r="52" spans="1:6" x14ac:dyDescent="0.2">
      <c r="A52" s="10" t="s">
        <v>1841</v>
      </c>
      <c r="B52" s="10" t="str">
        <f>TRIM(VLOOKUP(A52,[2]FAEF!$A$21:$B$57,2,0))</f>
        <v>Ennoconn Corp.</v>
      </c>
      <c r="C52" s="10" t="s">
        <v>1488</v>
      </c>
      <c r="D52" s="68">
        <v>16010</v>
      </c>
      <c r="E52" s="60">
        <v>89.217500399999992</v>
      </c>
      <c r="F52" s="10">
        <f t="shared" si="1"/>
        <v>0.82414193275166769</v>
      </c>
    </row>
    <row r="53" spans="1:6" x14ac:dyDescent="0.2">
      <c r="A53" s="10" t="s">
        <v>1842</v>
      </c>
      <c r="B53" s="10" t="str">
        <f>TRIM(VLOOKUP(A53,[2]FAEF!$A$21:$B$57,2,0))</f>
        <v>Minor International PCL, fgn.</v>
      </c>
      <c r="C53" s="10" t="s">
        <v>1453</v>
      </c>
      <c r="D53" s="68">
        <v>117000</v>
      </c>
      <c r="E53" s="60">
        <v>85.733608599999997</v>
      </c>
      <c r="F53" s="10">
        <f t="shared" si="1"/>
        <v>0.79195966684333374</v>
      </c>
    </row>
    <row r="54" spans="1:6" x14ac:dyDescent="0.2">
      <c r="A54" s="10" t="s">
        <v>1843</v>
      </c>
      <c r="B54" s="10" t="str">
        <f>TRIM(VLOOKUP(A54,[2]FAEF!$A$21:$B$57,2,0))</f>
        <v>China Yongda Automobiles Services Holdings Ltd.</v>
      </c>
      <c r="C54" s="10" t="s">
        <v>262</v>
      </c>
      <c r="D54" s="68">
        <v>149000</v>
      </c>
      <c r="E54" s="60">
        <v>63.224010899999996</v>
      </c>
      <c r="F54" s="10">
        <f t="shared" si="1"/>
        <v>0.58402845076164556</v>
      </c>
    </row>
    <row r="55" spans="1:6" x14ac:dyDescent="0.2">
      <c r="A55" s="10" t="s">
        <v>1844</v>
      </c>
      <c r="B55" s="10" t="str">
        <f>TRIM(VLOOKUP(A55,[2]FAEF!$A$21:$B$57,2,0))</f>
        <v>The Siam Cement PCL, fgn.</v>
      </c>
      <c r="C55" s="10" t="s">
        <v>274</v>
      </c>
      <c r="D55" s="68">
        <v>6212</v>
      </c>
      <c r="E55" s="60">
        <v>58.371957999999999</v>
      </c>
      <c r="F55" s="10">
        <f t="shared" si="1"/>
        <v>0.53920786918414021</v>
      </c>
    </row>
    <row r="56" spans="1:6" x14ac:dyDescent="0.2">
      <c r="A56" s="10" t="s">
        <v>1845</v>
      </c>
      <c r="B56" s="10" t="str">
        <f>TRIM(VLOOKUP(A56,[2]FAEF!$A$21:$B$57,2,0))</f>
        <v>China Literature Ltd.</v>
      </c>
      <c r="C56" s="10" t="s">
        <v>310</v>
      </c>
      <c r="D56" s="68">
        <v>32</v>
      </c>
      <c r="E56" s="60">
        <v>0.1035489</v>
      </c>
      <c r="F56" s="101" t="s">
        <v>1221</v>
      </c>
    </row>
    <row r="57" spans="1:6" x14ac:dyDescent="0.2">
      <c r="A57" s="11" t="s">
        <v>34</v>
      </c>
      <c r="B57" s="10"/>
      <c r="C57" s="10"/>
      <c r="D57" s="10"/>
      <c r="E57" s="61">
        <f>SUM(E23:E56)</f>
        <v>8688.8482046999998</v>
      </c>
      <c r="F57" s="11">
        <v>80.262774911897395</v>
      </c>
    </row>
    <row r="58" spans="1:6" x14ac:dyDescent="0.2">
      <c r="A58" s="10"/>
      <c r="B58" s="10"/>
      <c r="C58" s="10"/>
      <c r="D58" s="10"/>
      <c r="E58" s="60"/>
      <c r="F58" s="10"/>
    </row>
    <row r="59" spans="1:6" x14ac:dyDescent="0.2">
      <c r="A59" s="11" t="s">
        <v>34</v>
      </c>
      <c r="B59" s="10"/>
      <c r="C59" s="10"/>
      <c r="D59" s="10"/>
      <c r="E59" s="61">
        <f>E19+E57</f>
        <v>10482.5910547</v>
      </c>
      <c r="F59" s="11">
        <f>F19+F57</f>
        <v>96.832379447225591</v>
      </c>
    </row>
    <row r="60" spans="1:6" x14ac:dyDescent="0.2">
      <c r="A60" s="10"/>
      <c r="B60" s="10"/>
      <c r="C60" s="10"/>
      <c r="D60" s="10"/>
      <c r="E60" s="60"/>
      <c r="F60" s="10"/>
    </row>
    <row r="61" spans="1:6" x14ac:dyDescent="0.2">
      <c r="A61" s="11" t="s">
        <v>35</v>
      </c>
      <c r="B61" s="10"/>
      <c r="C61" s="10"/>
      <c r="D61" s="10"/>
      <c r="E61" s="61">
        <v>342.91082239999997</v>
      </c>
      <c r="F61" s="11">
        <f t="shared" ref="F61" si="2">E61/$E$63*100</f>
        <v>3.1676205527744181</v>
      </c>
    </row>
    <row r="62" spans="1:6" x14ac:dyDescent="0.2">
      <c r="A62" s="10"/>
      <c r="B62" s="10"/>
      <c r="C62" s="10"/>
      <c r="D62" s="10"/>
      <c r="E62" s="60"/>
      <c r="F62" s="10"/>
    </row>
    <row r="63" spans="1:6" x14ac:dyDescent="0.2">
      <c r="A63" s="13" t="s">
        <v>36</v>
      </c>
      <c r="B63" s="7"/>
      <c r="C63" s="7"/>
      <c r="D63" s="7"/>
      <c r="E63" s="66">
        <f>E59+E61</f>
        <v>10825.5018771</v>
      </c>
      <c r="F63" s="13">
        <f xml:space="preserve"> ROUND(SUM(F59:F62),2)</f>
        <v>100</v>
      </c>
    </row>
    <row r="64" spans="1:6" x14ac:dyDescent="0.2">
      <c r="E64" s="123" t="s">
        <v>1464</v>
      </c>
      <c r="F64" s="123"/>
    </row>
    <row r="65" spans="1:4" x14ac:dyDescent="0.2">
      <c r="A65" s="16" t="s">
        <v>37</v>
      </c>
    </row>
    <row r="66" spans="1:4" x14ac:dyDescent="0.2">
      <c r="A66" s="16" t="s">
        <v>38</v>
      </c>
    </row>
    <row r="67" spans="1:4" x14ac:dyDescent="0.2">
      <c r="A67" s="16" t="s">
        <v>39</v>
      </c>
    </row>
    <row r="68" spans="1:4" x14ac:dyDescent="0.2">
      <c r="A68" s="2" t="s">
        <v>661</v>
      </c>
      <c r="B68" s="14">
        <v>22.122499999999999</v>
      </c>
    </row>
    <row r="69" spans="1:4" x14ac:dyDescent="0.2">
      <c r="A69" s="2" t="s">
        <v>662</v>
      </c>
      <c r="B69" s="14">
        <v>14.118600000000001</v>
      </c>
    </row>
    <row r="70" spans="1:4" x14ac:dyDescent="0.2">
      <c r="A70" s="2" t="s">
        <v>663</v>
      </c>
      <c r="B70" s="14">
        <v>22.939399999999999</v>
      </c>
    </row>
    <row r="71" spans="1:4" x14ac:dyDescent="0.2">
      <c r="A71" s="2" t="s">
        <v>664</v>
      </c>
      <c r="B71" s="14">
        <v>14.6594</v>
      </c>
    </row>
    <row r="73" spans="1:4" x14ac:dyDescent="0.2">
      <c r="A73" s="16" t="s">
        <v>40</v>
      </c>
    </row>
    <row r="74" spans="1:4" x14ac:dyDescent="0.2">
      <c r="A74" s="2" t="s">
        <v>661</v>
      </c>
      <c r="B74" s="14">
        <v>19.2195</v>
      </c>
    </row>
    <row r="75" spans="1:4" x14ac:dyDescent="0.2">
      <c r="A75" s="2" t="s">
        <v>662</v>
      </c>
      <c r="B75" s="14">
        <v>11.323700000000001</v>
      </c>
    </row>
    <row r="76" spans="1:4" x14ac:dyDescent="0.2">
      <c r="A76" s="2" t="s">
        <v>663</v>
      </c>
      <c r="B76" s="14">
        <v>19.988299999999999</v>
      </c>
    </row>
    <row r="77" spans="1:4" x14ac:dyDescent="0.2">
      <c r="A77" s="2" t="s">
        <v>664</v>
      </c>
      <c r="B77" s="14">
        <v>11.824999999999999</v>
      </c>
    </row>
    <row r="79" spans="1:4" x14ac:dyDescent="0.2">
      <c r="A79" s="16" t="s">
        <v>41</v>
      </c>
      <c r="B79" s="37"/>
    </row>
    <row r="80" spans="1:4" x14ac:dyDescent="0.2">
      <c r="A80" s="17" t="s">
        <v>665</v>
      </c>
      <c r="B80" s="18"/>
      <c r="C80" s="114" t="s">
        <v>666</v>
      </c>
      <c r="D80" s="114"/>
    </row>
    <row r="81" spans="1:4" x14ac:dyDescent="0.2">
      <c r="A81" s="115"/>
      <c r="B81" s="115"/>
      <c r="C81" s="19" t="s">
        <v>667</v>
      </c>
      <c r="D81" s="19" t="s">
        <v>668</v>
      </c>
    </row>
    <row r="82" spans="1:4" x14ac:dyDescent="0.2">
      <c r="A82" s="20" t="s">
        <v>662</v>
      </c>
      <c r="B82" s="21"/>
      <c r="C82" s="22">
        <v>0.72032269999999998</v>
      </c>
      <c r="D82" s="22">
        <v>0.66702240999999995</v>
      </c>
    </row>
    <row r="83" spans="1:4" x14ac:dyDescent="0.2">
      <c r="A83" s="20" t="s">
        <v>664</v>
      </c>
      <c r="B83" s="21"/>
      <c r="C83" s="22">
        <v>0.72032269999999998</v>
      </c>
      <c r="D83" s="22">
        <v>0.66702240999999995</v>
      </c>
    </row>
    <row r="84" spans="1:4" x14ac:dyDescent="0.2">
      <c r="A84" s="16"/>
      <c r="B84" s="37"/>
    </row>
    <row r="85" spans="1:4" x14ac:dyDescent="0.2">
      <c r="A85" s="16" t="s">
        <v>761</v>
      </c>
      <c r="B85" s="100">
        <v>0.10492355120529125</v>
      </c>
    </row>
  </sheetData>
  <mergeCells count="4">
    <mergeCell ref="A1:F1"/>
    <mergeCell ref="E64:F64"/>
    <mergeCell ref="C80:D80"/>
    <mergeCell ref="A81:B8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FA72-4626-4F6D-98CE-023612CA747D}">
  <dimension ref="A1:J145"/>
  <sheetViews>
    <sheetView showGridLines="0" topLeftCell="A85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406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68"/>
      <c r="E7" s="10"/>
      <c r="F7" s="10"/>
    </row>
    <row r="8" spans="1:6" x14ac:dyDescent="0.2">
      <c r="A8" s="9" t="s">
        <v>222</v>
      </c>
      <c r="B8" s="9" t="s">
        <v>863</v>
      </c>
      <c r="C8" s="9" t="s">
        <v>29</v>
      </c>
      <c r="D8" s="68">
        <v>2170</v>
      </c>
      <c r="E8" s="60">
        <v>21665.714</v>
      </c>
      <c r="F8" s="10">
        <v>3.18776349710221</v>
      </c>
    </row>
    <row r="9" spans="1:6" x14ac:dyDescent="0.2">
      <c r="A9" s="9" t="s">
        <v>326</v>
      </c>
      <c r="B9" s="9" t="s">
        <v>889</v>
      </c>
      <c r="C9" s="9" t="s">
        <v>99</v>
      </c>
      <c r="D9" s="68">
        <v>2200</v>
      </c>
      <c r="E9" s="60">
        <v>21643.446</v>
      </c>
      <c r="F9" s="10">
        <v>3.1844871168475199</v>
      </c>
    </row>
    <row r="10" spans="1:6" x14ac:dyDescent="0.2">
      <c r="A10" s="9" t="s">
        <v>407</v>
      </c>
      <c r="B10" s="9" t="s">
        <v>893</v>
      </c>
      <c r="C10" s="9" t="s">
        <v>186</v>
      </c>
      <c r="D10" s="68">
        <v>1500</v>
      </c>
      <c r="E10" s="60">
        <v>15032.64</v>
      </c>
      <c r="F10" s="10">
        <v>2.211812685106</v>
      </c>
    </row>
    <row r="11" spans="1:6" x14ac:dyDescent="0.2">
      <c r="A11" s="9" t="s">
        <v>97</v>
      </c>
      <c r="B11" s="9" t="s">
        <v>766</v>
      </c>
      <c r="C11" s="9" t="s">
        <v>31</v>
      </c>
      <c r="D11" s="68">
        <v>1510</v>
      </c>
      <c r="E11" s="60">
        <v>14941.918100000001</v>
      </c>
      <c r="F11" s="10">
        <v>2.1984644076752198</v>
      </c>
    </row>
    <row r="12" spans="1:6" x14ac:dyDescent="0.2">
      <c r="A12" s="9" t="s">
        <v>218</v>
      </c>
      <c r="B12" s="9" t="s">
        <v>1009</v>
      </c>
      <c r="C12" s="9" t="s">
        <v>99</v>
      </c>
      <c r="D12" s="68">
        <v>1350</v>
      </c>
      <c r="E12" s="60">
        <v>13357.089</v>
      </c>
      <c r="F12" s="10">
        <v>1.96528213848597</v>
      </c>
    </row>
    <row r="13" spans="1:6" x14ac:dyDescent="0.2">
      <c r="A13" s="9" t="s">
        <v>104</v>
      </c>
      <c r="B13" s="9" t="s">
        <v>985</v>
      </c>
      <c r="C13" s="9" t="s">
        <v>99</v>
      </c>
      <c r="D13" s="68">
        <v>1150</v>
      </c>
      <c r="E13" s="60">
        <v>11490.2595</v>
      </c>
      <c r="F13" s="10">
        <v>1.6906080181032499</v>
      </c>
    </row>
    <row r="14" spans="1:6" x14ac:dyDescent="0.2">
      <c r="A14" s="9" t="s">
        <v>408</v>
      </c>
      <c r="B14" s="9" t="s">
        <v>872</v>
      </c>
      <c r="C14" s="9" t="s">
        <v>103</v>
      </c>
      <c r="D14" s="68">
        <v>1102</v>
      </c>
      <c r="E14" s="60">
        <v>11043.84728</v>
      </c>
      <c r="F14" s="10">
        <v>1.6249255956556801</v>
      </c>
    </row>
    <row r="15" spans="1:6" x14ac:dyDescent="0.2">
      <c r="A15" s="9" t="s">
        <v>409</v>
      </c>
      <c r="B15" s="9" t="s">
        <v>1141</v>
      </c>
      <c r="C15" s="9" t="s">
        <v>31</v>
      </c>
      <c r="D15" s="68">
        <v>1100</v>
      </c>
      <c r="E15" s="60">
        <v>10748.968999999999</v>
      </c>
      <c r="F15" s="10">
        <v>1.5815389702681</v>
      </c>
    </row>
    <row r="16" spans="1:6" x14ac:dyDescent="0.2">
      <c r="A16" s="9" t="s">
        <v>410</v>
      </c>
      <c r="B16" s="9" t="s">
        <v>865</v>
      </c>
      <c r="C16" s="9" t="s">
        <v>101</v>
      </c>
      <c r="D16" s="68">
        <v>2000</v>
      </c>
      <c r="E16" s="60">
        <v>10007.075999999999</v>
      </c>
      <c r="F16" s="10">
        <v>1.4723812741886799</v>
      </c>
    </row>
    <row r="17" spans="1:6" x14ac:dyDescent="0.2">
      <c r="A17" s="9" t="s">
        <v>411</v>
      </c>
      <c r="B17" s="9" t="s">
        <v>871</v>
      </c>
      <c r="C17" s="9" t="s">
        <v>186</v>
      </c>
      <c r="D17" s="68">
        <v>1000</v>
      </c>
      <c r="E17" s="60">
        <v>9994.65</v>
      </c>
      <c r="F17" s="10">
        <v>1.4705529869134499</v>
      </c>
    </row>
    <row r="18" spans="1:6" x14ac:dyDescent="0.2">
      <c r="A18" s="9" t="s">
        <v>412</v>
      </c>
      <c r="B18" s="9" t="s">
        <v>881</v>
      </c>
      <c r="C18" s="9" t="s">
        <v>103</v>
      </c>
      <c r="D18" s="68">
        <v>788</v>
      </c>
      <c r="E18" s="60">
        <v>7893.7348400000001</v>
      </c>
      <c r="F18" s="10">
        <v>1.16143690342981</v>
      </c>
    </row>
    <row r="19" spans="1:6" x14ac:dyDescent="0.2">
      <c r="A19" s="9" t="s">
        <v>413</v>
      </c>
      <c r="B19" s="9" t="s">
        <v>1142</v>
      </c>
      <c r="C19" s="9" t="s">
        <v>146</v>
      </c>
      <c r="D19" s="68">
        <v>750</v>
      </c>
      <c r="E19" s="60">
        <v>7485.1575000000003</v>
      </c>
      <c r="F19" s="10">
        <v>1.1013212787984199</v>
      </c>
    </row>
    <row r="20" spans="1:6" x14ac:dyDescent="0.2">
      <c r="A20" s="9" t="s">
        <v>414</v>
      </c>
      <c r="B20" s="9" t="s">
        <v>1143</v>
      </c>
      <c r="C20" s="9" t="s">
        <v>121</v>
      </c>
      <c r="D20" s="68">
        <v>500</v>
      </c>
      <c r="E20" s="60">
        <v>5419.1850000000004</v>
      </c>
      <c r="F20" s="10">
        <v>0.79734644918897402</v>
      </c>
    </row>
    <row r="21" spans="1:6" x14ac:dyDescent="0.2">
      <c r="A21" s="9" t="s">
        <v>415</v>
      </c>
      <c r="B21" s="9" t="s">
        <v>1144</v>
      </c>
      <c r="C21" s="9" t="s">
        <v>146</v>
      </c>
      <c r="D21" s="68">
        <v>500</v>
      </c>
      <c r="E21" s="60">
        <v>5014.78</v>
      </c>
      <c r="F21" s="10">
        <v>0.73784471769535098</v>
      </c>
    </row>
    <row r="22" spans="1:6" x14ac:dyDescent="0.2">
      <c r="A22" s="9" t="s">
        <v>416</v>
      </c>
      <c r="B22" s="9" t="s">
        <v>1144</v>
      </c>
      <c r="C22" s="9" t="s">
        <v>146</v>
      </c>
      <c r="D22" s="68">
        <v>500</v>
      </c>
      <c r="E22" s="60">
        <v>5014.78</v>
      </c>
      <c r="F22" s="10">
        <v>0.73784471769535098</v>
      </c>
    </row>
    <row r="23" spans="1:6" x14ac:dyDescent="0.2">
      <c r="A23" s="9" t="s">
        <v>417</v>
      </c>
      <c r="B23" s="9" t="s">
        <v>875</v>
      </c>
      <c r="C23" s="9" t="s">
        <v>121</v>
      </c>
      <c r="D23" s="68">
        <v>430</v>
      </c>
      <c r="E23" s="60">
        <v>4290.7377999999999</v>
      </c>
      <c r="F23" s="10">
        <v>0.63131348149784705</v>
      </c>
    </row>
    <row r="24" spans="1:6" x14ac:dyDescent="0.2">
      <c r="A24" s="9" t="s">
        <v>418</v>
      </c>
      <c r="B24" s="9" t="s">
        <v>896</v>
      </c>
      <c r="C24" s="9" t="s">
        <v>112</v>
      </c>
      <c r="D24" s="68">
        <v>400</v>
      </c>
      <c r="E24" s="60">
        <v>3951.1120000000001</v>
      </c>
      <c r="F24" s="10">
        <v>0.58134297381394895</v>
      </c>
    </row>
    <row r="25" spans="1:6" x14ac:dyDescent="0.2">
      <c r="A25" s="9" t="s">
        <v>111</v>
      </c>
      <c r="B25" s="9" t="s">
        <v>779</v>
      </c>
      <c r="C25" s="9" t="s">
        <v>112</v>
      </c>
      <c r="D25" s="68">
        <v>7</v>
      </c>
      <c r="E25" s="60">
        <v>3591.4724999999999</v>
      </c>
      <c r="F25" s="10">
        <v>0.52842777008624897</v>
      </c>
    </row>
    <row r="26" spans="1:6" x14ac:dyDescent="0.2">
      <c r="A26" s="9" t="s">
        <v>419</v>
      </c>
      <c r="B26" s="9" t="s">
        <v>869</v>
      </c>
      <c r="C26" s="9" t="s">
        <v>112</v>
      </c>
      <c r="D26" s="68">
        <v>7</v>
      </c>
      <c r="E26" s="60">
        <v>3546.1264999999999</v>
      </c>
      <c r="F26" s="10">
        <v>0.52175583102439305</v>
      </c>
    </row>
    <row r="27" spans="1:6" x14ac:dyDescent="0.2">
      <c r="A27" s="9" t="s">
        <v>109</v>
      </c>
      <c r="B27" s="9" t="s">
        <v>987</v>
      </c>
      <c r="C27" s="9" t="s">
        <v>101</v>
      </c>
      <c r="D27" s="68">
        <v>350</v>
      </c>
      <c r="E27" s="60">
        <v>3504.424</v>
      </c>
      <c r="F27" s="10">
        <v>0.51561997474760901</v>
      </c>
    </row>
    <row r="28" spans="1:6" x14ac:dyDescent="0.2">
      <c r="A28" s="9" t="s">
        <v>420</v>
      </c>
      <c r="B28" s="9" t="s">
        <v>1145</v>
      </c>
      <c r="C28" s="9" t="s">
        <v>116</v>
      </c>
      <c r="D28" s="68">
        <v>300</v>
      </c>
      <c r="E28" s="60">
        <v>3010.7579999999998</v>
      </c>
      <c r="F28" s="10">
        <v>0.44298491390629702</v>
      </c>
    </row>
    <row r="29" spans="1:6" x14ac:dyDescent="0.2">
      <c r="A29" s="9" t="s">
        <v>140</v>
      </c>
      <c r="B29" s="9" t="s">
        <v>1008</v>
      </c>
      <c r="C29" s="9" t="s">
        <v>103</v>
      </c>
      <c r="D29" s="68">
        <v>300</v>
      </c>
      <c r="E29" s="60">
        <v>2983.806</v>
      </c>
      <c r="F29" s="10">
        <v>0.43901935792351698</v>
      </c>
    </row>
    <row r="30" spans="1:6" x14ac:dyDescent="0.2">
      <c r="A30" s="9" t="s">
        <v>136</v>
      </c>
      <c r="B30" s="9" t="s">
        <v>1146</v>
      </c>
      <c r="C30" s="9" t="s">
        <v>121</v>
      </c>
      <c r="D30" s="68">
        <v>300</v>
      </c>
      <c r="E30" s="60">
        <v>2958.5549999999998</v>
      </c>
      <c r="F30" s="10">
        <v>0.43530407690091499</v>
      </c>
    </row>
    <row r="31" spans="1:6" x14ac:dyDescent="0.2">
      <c r="A31" s="9" t="s">
        <v>223</v>
      </c>
      <c r="B31" s="9" t="s">
        <v>903</v>
      </c>
      <c r="C31" s="9" t="s">
        <v>224</v>
      </c>
      <c r="D31" s="68">
        <v>280</v>
      </c>
      <c r="E31" s="60">
        <v>2817.8783268000002</v>
      </c>
      <c r="F31" s="10">
        <v>0.414605753101351</v>
      </c>
    </row>
    <row r="32" spans="1:6" x14ac:dyDescent="0.2">
      <c r="A32" s="9" t="s">
        <v>220</v>
      </c>
      <c r="B32" s="9" t="s">
        <v>890</v>
      </c>
      <c r="C32" s="9" t="s">
        <v>112</v>
      </c>
      <c r="D32" s="68">
        <v>280</v>
      </c>
      <c r="E32" s="60">
        <v>2782.5196000000001</v>
      </c>
      <c r="F32" s="10">
        <v>0.409403281648204</v>
      </c>
    </row>
    <row r="33" spans="1:6" x14ac:dyDescent="0.2">
      <c r="A33" s="9" t="s">
        <v>329</v>
      </c>
      <c r="B33" s="9" t="s">
        <v>1010</v>
      </c>
      <c r="C33" s="9" t="s">
        <v>99</v>
      </c>
      <c r="D33" s="68">
        <v>270</v>
      </c>
      <c r="E33" s="60">
        <v>2663.1423</v>
      </c>
      <c r="F33" s="10">
        <v>0.391838820152838</v>
      </c>
    </row>
    <row r="34" spans="1:6" x14ac:dyDescent="0.2">
      <c r="A34" s="9" t="s">
        <v>421</v>
      </c>
      <c r="B34" s="9" t="s">
        <v>1147</v>
      </c>
      <c r="C34" s="9" t="s">
        <v>65</v>
      </c>
      <c r="D34" s="68">
        <v>241</v>
      </c>
      <c r="E34" s="60">
        <v>2387.84969</v>
      </c>
      <c r="F34" s="10">
        <v>0.351333913036461</v>
      </c>
    </row>
    <row r="35" spans="1:6" x14ac:dyDescent="0.2">
      <c r="A35" s="9" t="s">
        <v>137</v>
      </c>
      <c r="B35" s="9" t="s">
        <v>909</v>
      </c>
      <c r="C35" s="9" t="s">
        <v>101</v>
      </c>
      <c r="D35" s="68">
        <v>200</v>
      </c>
      <c r="E35" s="60">
        <v>1937.63</v>
      </c>
      <c r="F35" s="10">
        <v>0.28509128223930902</v>
      </c>
    </row>
    <row r="36" spans="1:6" x14ac:dyDescent="0.2">
      <c r="A36" s="9" t="s">
        <v>422</v>
      </c>
      <c r="B36" s="9" t="s">
        <v>888</v>
      </c>
      <c r="C36" s="9" t="s">
        <v>121</v>
      </c>
      <c r="D36" s="68">
        <v>180</v>
      </c>
      <c r="E36" s="60">
        <v>1916.883</v>
      </c>
      <c r="F36" s="10">
        <v>0.28203869282202199</v>
      </c>
    </row>
    <row r="37" spans="1:6" x14ac:dyDescent="0.2">
      <c r="A37" s="9" t="s">
        <v>139</v>
      </c>
      <c r="B37" s="9" t="s">
        <v>785</v>
      </c>
      <c r="C37" s="9" t="s">
        <v>103</v>
      </c>
      <c r="D37" s="68">
        <v>176</v>
      </c>
      <c r="E37" s="60">
        <v>1765.96992</v>
      </c>
      <c r="F37" s="10">
        <v>0.25983424538681299</v>
      </c>
    </row>
    <row r="38" spans="1:6" x14ac:dyDescent="0.2">
      <c r="A38" s="9" t="s">
        <v>423</v>
      </c>
      <c r="B38" s="9" t="s">
        <v>884</v>
      </c>
      <c r="C38" s="9" t="s">
        <v>103</v>
      </c>
      <c r="D38" s="68">
        <v>174</v>
      </c>
      <c r="E38" s="60">
        <v>1734.5050799999999</v>
      </c>
      <c r="F38" s="10">
        <v>0.255204697134022</v>
      </c>
    </row>
    <row r="39" spans="1:6" x14ac:dyDescent="0.2">
      <c r="A39" s="9" t="s">
        <v>144</v>
      </c>
      <c r="B39" s="9" t="s">
        <v>1016</v>
      </c>
      <c r="C39" s="9" t="s">
        <v>121</v>
      </c>
      <c r="D39" s="68">
        <v>150</v>
      </c>
      <c r="E39" s="60">
        <v>1484.376</v>
      </c>
      <c r="F39" s="10">
        <v>0.21840220122792101</v>
      </c>
    </row>
    <row r="40" spans="1:6" x14ac:dyDescent="0.2">
      <c r="A40" s="9" t="s">
        <v>424</v>
      </c>
      <c r="B40" s="9" t="s">
        <v>908</v>
      </c>
      <c r="C40" s="9" t="s">
        <v>9</v>
      </c>
      <c r="D40" s="68">
        <v>100</v>
      </c>
      <c r="E40" s="60">
        <v>1002.919</v>
      </c>
      <c r="F40" s="10">
        <v>0.147563499580501</v>
      </c>
    </row>
    <row r="41" spans="1:6" x14ac:dyDescent="0.2">
      <c r="A41" s="9" t="s">
        <v>425</v>
      </c>
      <c r="B41" s="9" t="s">
        <v>851</v>
      </c>
      <c r="C41" s="9" t="s">
        <v>9</v>
      </c>
      <c r="D41" s="68">
        <v>73</v>
      </c>
      <c r="E41" s="60">
        <v>714.38675999999998</v>
      </c>
      <c r="F41" s="10">
        <v>0.105110592539951</v>
      </c>
    </row>
    <row r="42" spans="1:6" x14ac:dyDescent="0.2">
      <c r="A42" s="9" t="s">
        <v>149</v>
      </c>
      <c r="B42" s="9" t="s">
        <v>996</v>
      </c>
      <c r="C42" s="9" t="s">
        <v>103</v>
      </c>
      <c r="D42" s="68">
        <v>62</v>
      </c>
      <c r="E42" s="60">
        <v>620.91697999999997</v>
      </c>
      <c r="F42" s="10">
        <v>9.1358008490970699E-2</v>
      </c>
    </row>
    <row r="43" spans="1:6" x14ac:dyDescent="0.2">
      <c r="A43" s="9" t="s">
        <v>150</v>
      </c>
      <c r="B43" s="9" t="s">
        <v>997</v>
      </c>
      <c r="C43" s="9" t="s">
        <v>103</v>
      </c>
      <c r="D43" s="68">
        <v>62</v>
      </c>
      <c r="E43" s="60">
        <v>620.81096000000002</v>
      </c>
      <c r="F43" s="10">
        <v>9.1342409342659095E-2</v>
      </c>
    </row>
    <row r="44" spans="1:6" x14ac:dyDescent="0.2">
      <c r="A44" s="9" t="s">
        <v>124</v>
      </c>
      <c r="B44" s="9" t="s">
        <v>777</v>
      </c>
      <c r="C44" s="9" t="s">
        <v>103</v>
      </c>
      <c r="D44" s="68">
        <v>55</v>
      </c>
      <c r="E44" s="60">
        <v>551.83425</v>
      </c>
      <c r="F44" s="10">
        <v>8.1193589031996596E-2</v>
      </c>
    </row>
    <row r="45" spans="1:6" x14ac:dyDescent="0.2">
      <c r="A45" s="9" t="s">
        <v>15</v>
      </c>
      <c r="B45" s="9" t="s">
        <v>992</v>
      </c>
      <c r="C45" s="9" t="s">
        <v>16</v>
      </c>
      <c r="D45" s="68">
        <v>50</v>
      </c>
      <c r="E45" s="60">
        <v>502.84449999999998</v>
      </c>
      <c r="F45" s="10">
        <v>7.3985530401564997E-2</v>
      </c>
    </row>
    <row r="46" spans="1:6" x14ac:dyDescent="0.2">
      <c r="A46" s="9" t="s">
        <v>426</v>
      </c>
      <c r="B46" s="9" t="s">
        <v>820</v>
      </c>
      <c r="C46" s="9" t="s">
        <v>427</v>
      </c>
      <c r="D46" s="68">
        <v>14</v>
      </c>
      <c r="E46" s="60">
        <v>141.74902</v>
      </c>
      <c r="F46" s="10">
        <v>2.0856102490137699E-2</v>
      </c>
    </row>
    <row r="47" spans="1:6" x14ac:dyDescent="0.2">
      <c r="A47" s="8" t="s">
        <v>34</v>
      </c>
      <c r="B47" s="9"/>
      <c r="C47" s="9"/>
      <c r="D47" s="68"/>
      <c r="E47" s="61">
        <f>SUM(E8:E46)</f>
        <v>222236.45340680005</v>
      </c>
      <c r="F47" s="11">
        <f>SUM(F8:F46)</f>
        <v>32.698541755681482</v>
      </c>
    </row>
    <row r="48" spans="1:6" x14ac:dyDescent="0.2">
      <c r="A48" s="9"/>
      <c r="B48" s="9"/>
      <c r="C48" s="9"/>
      <c r="D48" s="68"/>
      <c r="E48" s="60"/>
      <c r="F48" s="10"/>
    </row>
    <row r="49" spans="1:6" x14ac:dyDescent="0.2">
      <c r="A49" s="8" t="s">
        <v>83</v>
      </c>
      <c r="B49" s="9"/>
      <c r="C49" s="9"/>
      <c r="D49" s="68"/>
      <c r="E49" s="60"/>
      <c r="F49" s="10"/>
    </row>
    <row r="50" spans="1:6" x14ac:dyDescent="0.2">
      <c r="A50" s="9" t="s">
        <v>433</v>
      </c>
      <c r="B50" s="9" t="s">
        <v>1151</v>
      </c>
      <c r="C50" s="9" t="s">
        <v>114</v>
      </c>
      <c r="D50" s="68">
        <v>30000</v>
      </c>
      <c r="E50" s="60">
        <v>30202.02</v>
      </c>
      <c r="F50" s="10">
        <v>4.4437444754763602</v>
      </c>
    </row>
    <row r="51" spans="1:6" x14ac:dyDescent="0.2">
      <c r="A51" s="9" t="s">
        <v>428</v>
      </c>
      <c r="B51" s="9" t="s">
        <v>916</v>
      </c>
      <c r="C51" s="9" t="s">
        <v>126</v>
      </c>
      <c r="D51" s="68">
        <v>2500</v>
      </c>
      <c r="E51" s="60">
        <v>24298.400000000001</v>
      </c>
      <c r="F51" s="10">
        <v>3.5751211595421402</v>
      </c>
    </row>
    <row r="52" spans="1:6" x14ac:dyDescent="0.2">
      <c r="A52" s="9" t="s">
        <v>429</v>
      </c>
      <c r="B52" s="9" t="s">
        <v>1165</v>
      </c>
      <c r="C52" s="9" t="s">
        <v>172</v>
      </c>
      <c r="D52" s="68">
        <v>2250</v>
      </c>
      <c r="E52" s="60">
        <v>22453.154999999999</v>
      </c>
      <c r="F52" s="10">
        <v>3.3036228533146001</v>
      </c>
    </row>
    <row r="53" spans="1:6" x14ac:dyDescent="0.2">
      <c r="A53" s="9" t="s">
        <v>87</v>
      </c>
      <c r="B53" s="9" t="s">
        <v>1152</v>
      </c>
      <c r="C53" s="9" t="s">
        <v>57</v>
      </c>
      <c r="D53" s="68">
        <v>1766</v>
      </c>
      <c r="E53" s="60">
        <v>20352.478920000001</v>
      </c>
      <c r="F53" s="10">
        <v>2.9945419466313599</v>
      </c>
    </row>
    <row r="54" spans="1:6" x14ac:dyDescent="0.2">
      <c r="A54" s="9" t="s">
        <v>200</v>
      </c>
      <c r="B54" s="9" t="s">
        <v>1056</v>
      </c>
      <c r="C54" s="9" t="s">
        <v>166</v>
      </c>
      <c r="D54" s="68">
        <v>133</v>
      </c>
      <c r="E54" s="60">
        <v>19865.558300000001</v>
      </c>
      <c r="F54" s="10">
        <v>2.9228993606347702</v>
      </c>
    </row>
    <row r="55" spans="1:6" x14ac:dyDescent="0.2">
      <c r="A55" s="9" t="s">
        <v>434</v>
      </c>
      <c r="B55" s="9" t="s">
        <v>1153</v>
      </c>
      <c r="C55" s="9" t="s">
        <v>116</v>
      </c>
      <c r="D55" s="68">
        <v>2000</v>
      </c>
      <c r="E55" s="60">
        <v>19833.419999999998</v>
      </c>
      <c r="F55" s="10">
        <v>2.9181707235079801</v>
      </c>
    </row>
    <row r="56" spans="1:6" x14ac:dyDescent="0.2">
      <c r="A56" s="9" t="s">
        <v>233</v>
      </c>
      <c r="B56" s="9" t="s">
        <v>1164</v>
      </c>
      <c r="C56" s="9" t="s">
        <v>166</v>
      </c>
      <c r="D56" s="68">
        <v>1900</v>
      </c>
      <c r="E56" s="60">
        <v>18932.075000000001</v>
      </c>
      <c r="F56" s="10">
        <v>2.78555221440666</v>
      </c>
    </row>
    <row r="57" spans="1:6" x14ac:dyDescent="0.2">
      <c r="A57" s="9" t="s">
        <v>185</v>
      </c>
      <c r="B57" s="9" t="s">
        <v>801</v>
      </c>
      <c r="C57" s="9" t="s">
        <v>186</v>
      </c>
      <c r="D57" s="68">
        <v>1920</v>
      </c>
      <c r="E57" s="60">
        <v>18503.808000000001</v>
      </c>
      <c r="F57" s="10">
        <v>2.7225395710378102</v>
      </c>
    </row>
    <row r="58" spans="1:6" x14ac:dyDescent="0.2">
      <c r="A58" s="9" t="s">
        <v>241</v>
      </c>
      <c r="B58" s="9" t="s">
        <v>927</v>
      </c>
      <c r="C58" s="9" t="s">
        <v>31</v>
      </c>
      <c r="D58" s="68">
        <v>1609</v>
      </c>
      <c r="E58" s="60">
        <v>18029.633409999999</v>
      </c>
      <c r="F58" s="10">
        <v>2.6527723596153998</v>
      </c>
    </row>
    <row r="59" spans="1:6" x14ac:dyDescent="0.2">
      <c r="A59" s="9" t="s">
        <v>187</v>
      </c>
      <c r="B59" s="9" t="s">
        <v>810</v>
      </c>
      <c r="C59" s="9" t="s">
        <v>114</v>
      </c>
      <c r="D59" s="68">
        <v>1498</v>
      </c>
      <c r="E59" s="60">
        <v>14940.452799999999</v>
      </c>
      <c r="F59" s="10">
        <v>2.1982488122024701</v>
      </c>
    </row>
    <row r="60" spans="1:6" x14ac:dyDescent="0.2">
      <c r="A60" s="9" t="s">
        <v>167</v>
      </c>
      <c r="B60" s="9" t="s">
        <v>1024</v>
      </c>
      <c r="C60" s="9" t="s">
        <v>168</v>
      </c>
      <c r="D60" s="68">
        <v>1510</v>
      </c>
      <c r="E60" s="60">
        <v>14876.731400000001</v>
      </c>
      <c r="F60" s="10">
        <v>2.1888732267542301</v>
      </c>
    </row>
    <row r="61" spans="1:6" x14ac:dyDescent="0.2">
      <c r="A61" s="9" t="s">
        <v>201</v>
      </c>
      <c r="B61" s="9" t="s">
        <v>1052</v>
      </c>
      <c r="C61" s="9" t="s">
        <v>166</v>
      </c>
      <c r="D61" s="68">
        <v>68</v>
      </c>
      <c r="E61" s="60">
        <v>10265.0488</v>
      </c>
      <c r="F61" s="10">
        <v>1.51033784811398</v>
      </c>
    </row>
    <row r="62" spans="1:6" x14ac:dyDescent="0.2">
      <c r="A62" s="9" t="s">
        <v>435</v>
      </c>
      <c r="B62" s="9" t="s">
        <v>931</v>
      </c>
      <c r="C62" s="9" t="s">
        <v>116</v>
      </c>
      <c r="D62" s="68">
        <v>650</v>
      </c>
      <c r="E62" s="60">
        <v>6433.3164999999999</v>
      </c>
      <c r="F62" s="10">
        <v>0.94655968891703002</v>
      </c>
    </row>
    <row r="63" spans="1:6" x14ac:dyDescent="0.2">
      <c r="A63" s="9" t="s">
        <v>194</v>
      </c>
      <c r="B63" s="9" t="s">
        <v>933</v>
      </c>
      <c r="C63" s="9" t="s">
        <v>195</v>
      </c>
      <c r="D63" s="68">
        <v>350</v>
      </c>
      <c r="E63" s="60">
        <v>5799.2759999999998</v>
      </c>
      <c r="F63" s="10">
        <v>0.85327076423241399</v>
      </c>
    </row>
    <row r="64" spans="1:6" x14ac:dyDescent="0.2">
      <c r="A64" s="9" t="s">
        <v>244</v>
      </c>
      <c r="B64" s="9" t="s">
        <v>941</v>
      </c>
      <c r="C64" s="9" t="s">
        <v>126</v>
      </c>
      <c r="D64" s="68">
        <v>450</v>
      </c>
      <c r="E64" s="60">
        <v>5438.3490000000002</v>
      </c>
      <c r="F64" s="10">
        <v>0.80016612545989996</v>
      </c>
    </row>
    <row r="65" spans="1:9" x14ac:dyDescent="0.2">
      <c r="A65" s="9" t="s">
        <v>430</v>
      </c>
      <c r="B65" s="9" t="s">
        <v>1148</v>
      </c>
      <c r="C65" s="9" t="s">
        <v>114</v>
      </c>
      <c r="D65" s="68">
        <v>597</v>
      </c>
      <c r="E65" s="60">
        <v>4997.1705899999997</v>
      </c>
      <c r="F65" s="10">
        <v>0.73525377449341001</v>
      </c>
    </row>
    <row r="66" spans="1:9" x14ac:dyDescent="0.2">
      <c r="A66" s="9" t="s">
        <v>436</v>
      </c>
      <c r="B66" s="9" t="s">
        <v>929</v>
      </c>
      <c r="C66" s="9" t="s">
        <v>159</v>
      </c>
      <c r="D66" s="68">
        <v>42</v>
      </c>
      <c r="E66" s="60">
        <v>4973.9592000000002</v>
      </c>
      <c r="F66" s="10">
        <v>0.73183858947993696</v>
      </c>
    </row>
    <row r="67" spans="1:9" x14ac:dyDescent="0.2">
      <c r="A67" s="9" t="s">
        <v>240</v>
      </c>
      <c r="B67" s="9" t="s">
        <v>818</v>
      </c>
      <c r="C67" s="9" t="s">
        <v>126</v>
      </c>
      <c r="D67" s="68">
        <v>400</v>
      </c>
      <c r="E67" s="60">
        <v>4809.1319999999996</v>
      </c>
      <c r="F67" s="10">
        <v>0.70758690169851501</v>
      </c>
    </row>
    <row r="68" spans="1:9" x14ac:dyDescent="0.2">
      <c r="A68" s="9" t="s">
        <v>431</v>
      </c>
      <c r="B68" s="9" t="s">
        <v>1051</v>
      </c>
      <c r="C68" s="9" t="s">
        <v>168</v>
      </c>
      <c r="D68" s="68">
        <v>460</v>
      </c>
      <c r="E68" s="60">
        <v>4582.4786000000004</v>
      </c>
      <c r="F68" s="10">
        <v>0.67423847685481497</v>
      </c>
    </row>
    <row r="69" spans="1:9" x14ac:dyDescent="0.2">
      <c r="A69" s="9" t="s">
        <v>181</v>
      </c>
      <c r="B69" s="9" t="s">
        <v>811</v>
      </c>
      <c r="C69" s="9" t="s">
        <v>182</v>
      </c>
      <c r="D69" s="68">
        <v>450</v>
      </c>
      <c r="E69" s="60">
        <v>4442.1075000000001</v>
      </c>
      <c r="F69" s="10">
        <v>0.65358511326716295</v>
      </c>
    </row>
    <row r="70" spans="1:9" x14ac:dyDescent="0.2">
      <c r="A70" s="9" t="s">
        <v>437</v>
      </c>
      <c r="B70" s="9" t="s">
        <v>1154</v>
      </c>
      <c r="C70" s="9" t="s">
        <v>168</v>
      </c>
      <c r="D70" s="68">
        <v>260</v>
      </c>
      <c r="E70" s="60">
        <v>3737.24</v>
      </c>
      <c r="F70" s="10">
        <v>0.54987512767454905</v>
      </c>
    </row>
    <row r="71" spans="1:9" x14ac:dyDescent="0.2">
      <c r="A71" s="9" t="s">
        <v>438</v>
      </c>
      <c r="B71" s="9" t="s">
        <v>1155</v>
      </c>
      <c r="C71" s="9" t="s">
        <v>168</v>
      </c>
      <c r="D71" s="68">
        <v>257</v>
      </c>
      <c r="E71" s="60">
        <v>3692.7456200000001</v>
      </c>
      <c r="F71" s="10">
        <v>0.54332849088287904</v>
      </c>
    </row>
    <row r="72" spans="1:9" x14ac:dyDescent="0.2">
      <c r="A72" s="9" t="s">
        <v>179</v>
      </c>
      <c r="B72" s="9" t="s">
        <v>1149</v>
      </c>
      <c r="C72" s="9" t="s">
        <v>114</v>
      </c>
      <c r="D72" s="68">
        <v>320</v>
      </c>
      <c r="E72" s="60">
        <v>3202.9151999999999</v>
      </c>
      <c r="F72" s="10">
        <v>0.471257774328315</v>
      </c>
    </row>
    <row r="73" spans="1:9" x14ac:dyDescent="0.2">
      <c r="A73" s="9" t="s">
        <v>184</v>
      </c>
      <c r="B73" s="9" t="s">
        <v>1150</v>
      </c>
      <c r="C73" s="9" t="s">
        <v>172</v>
      </c>
      <c r="D73" s="68">
        <v>307</v>
      </c>
      <c r="E73" s="60">
        <v>3073.7269799999999</v>
      </c>
      <c r="F73" s="10">
        <v>0.45224979277868299</v>
      </c>
    </row>
    <row r="74" spans="1:9" x14ac:dyDescent="0.2">
      <c r="A74" s="9" t="s">
        <v>205</v>
      </c>
      <c r="B74" s="9" t="s">
        <v>1055</v>
      </c>
      <c r="C74" s="9" t="s">
        <v>126</v>
      </c>
      <c r="D74" s="68">
        <v>210</v>
      </c>
      <c r="E74" s="60">
        <v>2691.759</v>
      </c>
      <c r="F74" s="10">
        <v>0.396049310131037</v>
      </c>
    </row>
    <row r="75" spans="1:9" x14ac:dyDescent="0.2">
      <c r="A75" s="9" t="s">
        <v>439</v>
      </c>
      <c r="B75" s="9" t="s">
        <v>1057</v>
      </c>
      <c r="C75" s="9" t="s">
        <v>203</v>
      </c>
      <c r="D75" s="68">
        <v>16</v>
      </c>
      <c r="E75" s="60">
        <v>2373.1904</v>
      </c>
      <c r="F75" s="10">
        <v>0.34917703283599999</v>
      </c>
    </row>
    <row r="76" spans="1:9" x14ac:dyDescent="0.2">
      <c r="A76" s="9" t="s">
        <v>232</v>
      </c>
      <c r="B76" s="9" t="s">
        <v>798</v>
      </c>
      <c r="C76" s="9" t="s">
        <v>114</v>
      </c>
      <c r="D76" s="68">
        <v>180</v>
      </c>
      <c r="E76" s="60">
        <v>1692.9161999999999</v>
      </c>
      <c r="F76" s="10">
        <v>0.249085558224067</v>
      </c>
    </row>
    <row r="77" spans="1:9" x14ac:dyDescent="0.2">
      <c r="A77" s="9" t="s">
        <v>190</v>
      </c>
      <c r="B77" s="9" t="s">
        <v>806</v>
      </c>
      <c r="C77" s="9" t="s">
        <v>114</v>
      </c>
      <c r="D77" s="68">
        <v>120</v>
      </c>
      <c r="E77" s="60">
        <v>1155.57</v>
      </c>
      <c r="F77" s="10">
        <v>0.17002365416373499</v>
      </c>
    </row>
    <row r="78" spans="1:9" x14ac:dyDescent="0.2">
      <c r="A78" s="9" t="s">
        <v>440</v>
      </c>
      <c r="B78" s="9" t="s">
        <v>926</v>
      </c>
      <c r="C78" s="9" t="s">
        <v>243</v>
      </c>
      <c r="D78" s="68">
        <v>50</v>
      </c>
      <c r="E78" s="60">
        <v>500.85599999999999</v>
      </c>
      <c r="F78" s="10">
        <v>7.3692954411962802E-2</v>
      </c>
    </row>
    <row r="79" spans="1:9" x14ac:dyDescent="0.2">
      <c r="A79" s="9" t="s">
        <v>432</v>
      </c>
      <c r="B79" s="9" t="s">
        <v>1025</v>
      </c>
      <c r="C79" s="9" t="s">
        <v>114</v>
      </c>
      <c r="D79" s="68">
        <v>40</v>
      </c>
      <c r="E79" s="60">
        <v>374.74880000000002</v>
      </c>
      <c r="F79" s="10">
        <v>5.5138295706426199E-2</v>
      </c>
    </row>
    <row r="80" spans="1:9" x14ac:dyDescent="0.2">
      <c r="A80" s="8" t="s">
        <v>34</v>
      </c>
      <c r="B80" s="9"/>
      <c r="C80" s="9"/>
      <c r="D80" s="68"/>
      <c r="E80" s="61">
        <f>SUM(E50:E79)</f>
        <v>296524.23921999993</v>
      </c>
      <c r="F80" s="11">
        <f>SUM(F50:F79)</f>
        <v>43.628801976778597</v>
      </c>
      <c r="H80" s="2"/>
      <c r="I80" s="2"/>
    </row>
    <row r="81" spans="1:9" x14ac:dyDescent="0.2">
      <c r="A81" s="9"/>
      <c r="B81" s="9"/>
      <c r="C81" s="9"/>
      <c r="D81" s="68"/>
      <c r="E81" s="60"/>
      <c r="F81" s="10"/>
      <c r="H81" s="50"/>
      <c r="I81" s="51"/>
    </row>
    <row r="82" spans="1:9" x14ac:dyDescent="0.2">
      <c r="A82" s="8" t="s">
        <v>397</v>
      </c>
      <c r="B82" s="9"/>
      <c r="C82" s="9"/>
      <c r="D82" s="68"/>
      <c r="E82" s="60"/>
      <c r="F82" s="10"/>
    </row>
    <row r="83" spans="1:9" x14ac:dyDescent="0.2">
      <c r="A83" s="8" t="s">
        <v>398</v>
      </c>
      <c r="B83" s="9"/>
      <c r="C83" s="9"/>
      <c r="D83" s="68"/>
      <c r="E83" s="60"/>
      <c r="F83" s="10"/>
    </row>
    <row r="84" spans="1:9" x14ac:dyDescent="0.2">
      <c r="A84" s="9" t="s">
        <v>441</v>
      </c>
      <c r="B84" s="9" t="s">
        <v>1156</v>
      </c>
      <c r="C84" s="9" t="s">
        <v>401</v>
      </c>
      <c r="D84" s="68">
        <v>5000</v>
      </c>
      <c r="E84" s="60">
        <v>4774.41</v>
      </c>
      <c r="F84" s="10">
        <v>0.70247811441615804</v>
      </c>
    </row>
    <row r="85" spans="1:9" x14ac:dyDescent="0.2">
      <c r="A85" s="9" t="s">
        <v>442</v>
      </c>
      <c r="B85" s="9" t="s">
        <v>1157</v>
      </c>
      <c r="C85" s="9" t="s">
        <v>392</v>
      </c>
      <c r="D85" s="68">
        <v>5000</v>
      </c>
      <c r="E85" s="60">
        <v>4675.17</v>
      </c>
      <c r="F85" s="10">
        <v>0.68787653472889698</v>
      </c>
    </row>
    <row r="86" spans="1:9" x14ac:dyDescent="0.2">
      <c r="A86" s="9" t="s">
        <v>443</v>
      </c>
      <c r="B86" s="9" t="s">
        <v>1158</v>
      </c>
      <c r="C86" s="9" t="s">
        <v>444</v>
      </c>
      <c r="D86" s="68">
        <v>2500</v>
      </c>
      <c r="E86" s="60">
        <v>2482.46</v>
      </c>
      <c r="F86" s="10">
        <v>0.36525430784401303</v>
      </c>
    </row>
    <row r="87" spans="1:9" x14ac:dyDescent="0.2">
      <c r="A87" s="9" t="s">
        <v>445</v>
      </c>
      <c r="B87" s="9" t="s">
        <v>949</v>
      </c>
      <c r="C87" s="9" t="s">
        <v>392</v>
      </c>
      <c r="D87" s="68">
        <v>1500</v>
      </c>
      <c r="E87" s="60">
        <v>1487.3295000000001</v>
      </c>
      <c r="F87" s="10">
        <v>0.218836761542374</v>
      </c>
    </row>
    <row r="88" spans="1:9" x14ac:dyDescent="0.2">
      <c r="A88" s="9" t="s">
        <v>402</v>
      </c>
      <c r="B88" s="9" t="s">
        <v>953</v>
      </c>
      <c r="C88" s="9" t="s">
        <v>392</v>
      </c>
      <c r="D88" s="68">
        <v>1300</v>
      </c>
      <c r="E88" s="60">
        <v>1283.0948000000001</v>
      </c>
      <c r="F88" s="10">
        <v>0.18878689004948801</v>
      </c>
    </row>
    <row r="89" spans="1:9" x14ac:dyDescent="0.2">
      <c r="A89" s="9" t="s">
        <v>399</v>
      </c>
      <c r="B89" s="9" t="s">
        <v>954</v>
      </c>
      <c r="C89" s="9" t="s">
        <v>392</v>
      </c>
      <c r="D89" s="68">
        <v>1200</v>
      </c>
      <c r="E89" s="60">
        <v>1162.0068000000001</v>
      </c>
      <c r="F89" s="10">
        <v>0.17097072639399499</v>
      </c>
    </row>
    <row r="90" spans="1:9" x14ac:dyDescent="0.2">
      <c r="A90" s="9" t="s">
        <v>446</v>
      </c>
      <c r="B90" s="9" t="s">
        <v>1219</v>
      </c>
      <c r="C90" s="9" t="s">
        <v>392</v>
      </c>
      <c r="D90" s="68">
        <v>200</v>
      </c>
      <c r="E90" s="60">
        <v>199.08799999999999</v>
      </c>
      <c r="F90" s="10">
        <v>2.9292616855880398E-2</v>
      </c>
    </row>
    <row r="91" spans="1:9" x14ac:dyDescent="0.2">
      <c r="A91" s="8" t="s">
        <v>34</v>
      </c>
      <c r="B91" s="9"/>
      <c r="C91" s="9"/>
      <c r="D91" s="68"/>
      <c r="E91" s="61">
        <f>SUM(E84:E90)</f>
        <v>16063.559100000002</v>
      </c>
      <c r="F91" s="11">
        <f>SUM(F84:F90)</f>
        <v>2.3634959518308056</v>
      </c>
      <c r="H91" s="50"/>
      <c r="I91" s="51"/>
    </row>
    <row r="92" spans="1:9" x14ac:dyDescent="0.2">
      <c r="A92" s="9"/>
      <c r="B92" s="9"/>
      <c r="C92" s="9"/>
      <c r="D92" s="68"/>
      <c r="E92" s="60"/>
      <c r="F92" s="10"/>
    </row>
    <row r="93" spans="1:9" x14ac:dyDescent="0.2">
      <c r="A93" s="8" t="s">
        <v>390</v>
      </c>
      <c r="B93" s="9"/>
      <c r="C93" s="9"/>
      <c r="D93" s="68"/>
      <c r="E93" s="60"/>
      <c r="F93" s="10"/>
    </row>
    <row r="94" spans="1:9" x14ac:dyDescent="0.2">
      <c r="A94" s="9" t="s">
        <v>447</v>
      </c>
      <c r="B94" s="9" t="s">
        <v>971</v>
      </c>
      <c r="C94" s="9" t="s">
        <v>392</v>
      </c>
      <c r="D94" s="68">
        <v>6400</v>
      </c>
      <c r="E94" s="60">
        <v>31636.799999999999</v>
      </c>
      <c r="F94" s="10">
        <v>4.6548494180770197</v>
      </c>
    </row>
    <row r="95" spans="1:9" x14ac:dyDescent="0.2">
      <c r="A95" s="9" t="s">
        <v>448</v>
      </c>
      <c r="B95" s="9" t="s">
        <v>968</v>
      </c>
      <c r="C95" s="9" t="s">
        <v>401</v>
      </c>
      <c r="D95" s="68">
        <v>5000</v>
      </c>
      <c r="E95" s="60">
        <v>24857.075000000001</v>
      </c>
      <c r="F95" s="10">
        <v>3.6573212555899102</v>
      </c>
    </row>
    <row r="96" spans="1:9" x14ac:dyDescent="0.2">
      <c r="A96" s="9" t="s">
        <v>449</v>
      </c>
      <c r="B96" s="9" t="s">
        <v>1070</v>
      </c>
      <c r="C96" s="9" t="s">
        <v>401</v>
      </c>
      <c r="D96" s="68">
        <v>1600</v>
      </c>
      <c r="E96" s="60">
        <v>7762.768</v>
      </c>
      <c r="F96" s="10">
        <v>1.14216722637773</v>
      </c>
    </row>
    <row r="97" spans="1:10" x14ac:dyDescent="0.2">
      <c r="A97" s="9" t="s">
        <v>450</v>
      </c>
      <c r="B97" s="9" t="s">
        <v>1159</v>
      </c>
      <c r="C97" s="9" t="s">
        <v>392</v>
      </c>
      <c r="D97" s="68">
        <v>1500</v>
      </c>
      <c r="E97" s="60">
        <v>7285.6274999999996</v>
      </c>
      <c r="F97" s="10">
        <v>1.0719636287077401</v>
      </c>
    </row>
    <row r="98" spans="1:10" x14ac:dyDescent="0.2">
      <c r="A98" s="9" t="s">
        <v>451</v>
      </c>
      <c r="B98" s="9" t="s">
        <v>1069</v>
      </c>
      <c r="C98" s="9" t="s">
        <v>401</v>
      </c>
      <c r="D98" s="68">
        <v>1500</v>
      </c>
      <c r="E98" s="60">
        <v>6980.4525000000003</v>
      </c>
      <c r="F98" s="10">
        <v>1.0270620055612201</v>
      </c>
    </row>
    <row r="99" spans="1:10" x14ac:dyDescent="0.2">
      <c r="A99" s="9" t="s">
        <v>452</v>
      </c>
      <c r="B99" s="9" t="s">
        <v>1125</v>
      </c>
      <c r="C99" s="9" t="s">
        <v>453</v>
      </c>
      <c r="D99" s="68">
        <v>1260</v>
      </c>
      <c r="E99" s="60">
        <v>6235.6202999999996</v>
      </c>
      <c r="F99" s="10">
        <v>0.917471853183769</v>
      </c>
    </row>
    <row r="100" spans="1:10" x14ac:dyDescent="0.2">
      <c r="A100" s="9" t="s">
        <v>454</v>
      </c>
      <c r="B100" s="9" t="s">
        <v>1160</v>
      </c>
      <c r="C100" s="9" t="s">
        <v>455</v>
      </c>
      <c r="D100" s="68">
        <v>1200</v>
      </c>
      <c r="E100" s="60">
        <v>5740.8360000000002</v>
      </c>
      <c r="F100" s="10">
        <v>0.84467225237304699</v>
      </c>
    </row>
    <row r="101" spans="1:10" x14ac:dyDescent="0.2">
      <c r="A101" s="9" t="s">
        <v>456</v>
      </c>
      <c r="B101" s="9" t="s">
        <v>1123</v>
      </c>
      <c r="C101" s="9" t="s">
        <v>392</v>
      </c>
      <c r="D101" s="68">
        <v>1000</v>
      </c>
      <c r="E101" s="60">
        <v>4978.7950000000001</v>
      </c>
      <c r="F101" s="10">
        <v>0.73255010015155697</v>
      </c>
    </row>
    <row r="102" spans="1:10" x14ac:dyDescent="0.2">
      <c r="A102" s="9" t="s">
        <v>457</v>
      </c>
      <c r="B102" s="9" t="s">
        <v>1107</v>
      </c>
      <c r="C102" s="9" t="s">
        <v>444</v>
      </c>
      <c r="D102" s="68">
        <v>1000</v>
      </c>
      <c r="E102" s="60">
        <v>4894.87</v>
      </c>
      <c r="F102" s="10">
        <v>0.72020187790998702</v>
      </c>
    </row>
    <row r="103" spans="1:10" x14ac:dyDescent="0.2">
      <c r="A103" s="9" t="s">
        <v>458</v>
      </c>
      <c r="B103" s="9" t="s">
        <v>1161</v>
      </c>
      <c r="C103" s="9" t="s">
        <v>455</v>
      </c>
      <c r="D103" s="68">
        <v>1000</v>
      </c>
      <c r="E103" s="60">
        <v>4780.01</v>
      </c>
      <c r="F103" s="10">
        <v>0.70330206490234004</v>
      </c>
    </row>
    <row r="104" spans="1:10" x14ac:dyDescent="0.2">
      <c r="A104" s="9" t="s">
        <v>459</v>
      </c>
      <c r="B104" s="9" t="s">
        <v>1162</v>
      </c>
      <c r="C104" s="9" t="s">
        <v>455</v>
      </c>
      <c r="D104" s="68">
        <v>1000</v>
      </c>
      <c r="E104" s="60">
        <v>4770.6499999999996</v>
      </c>
      <c r="F104" s="10">
        <v>0.70192489051829399</v>
      </c>
    </row>
    <row r="105" spans="1:10" x14ac:dyDescent="0.2">
      <c r="A105" s="9" t="s">
        <v>460</v>
      </c>
      <c r="B105" s="9" t="s">
        <v>1163</v>
      </c>
      <c r="C105" s="9" t="s">
        <v>455</v>
      </c>
      <c r="D105" s="68">
        <v>1000</v>
      </c>
      <c r="E105" s="60">
        <v>4763.9849999999997</v>
      </c>
      <c r="F105" s="10">
        <v>0.70094424230572205</v>
      </c>
    </row>
    <row r="106" spans="1:10" x14ac:dyDescent="0.2">
      <c r="A106" s="9" t="s">
        <v>461</v>
      </c>
      <c r="B106" s="9" t="s">
        <v>970</v>
      </c>
      <c r="C106" s="9" t="s">
        <v>455</v>
      </c>
      <c r="D106" s="68">
        <v>500</v>
      </c>
      <c r="E106" s="60">
        <v>2391.3449999999998</v>
      </c>
      <c r="F106" s="10">
        <v>0.35184819203179202</v>
      </c>
      <c r="I106" s="49"/>
      <c r="J106" s="49"/>
    </row>
    <row r="107" spans="1:10" x14ac:dyDescent="0.2">
      <c r="A107" s="9" t="s">
        <v>462</v>
      </c>
      <c r="B107" s="9" t="s">
        <v>1068</v>
      </c>
      <c r="C107" s="9" t="s">
        <v>455</v>
      </c>
      <c r="D107" s="68">
        <v>500</v>
      </c>
      <c r="E107" s="60">
        <v>2380.6624999999999</v>
      </c>
      <c r="F107" s="10">
        <v>0.35027643291239302</v>
      </c>
      <c r="I107" s="49"/>
      <c r="J107" s="49"/>
    </row>
    <row r="108" spans="1:10" x14ac:dyDescent="0.2">
      <c r="A108" s="9" t="s">
        <v>463</v>
      </c>
      <c r="B108" s="9" t="s">
        <v>964</v>
      </c>
      <c r="C108" s="9" t="s">
        <v>455</v>
      </c>
      <c r="D108" s="68">
        <v>300</v>
      </c>
      <c r="E108" s="60">
        <v>1443.306</v>
      </c>
      <c r="F108" s="10">
        <v>0.21235940721587099</v>
      </c>
      <c r="I108" s="49"/>
      <c r="J108" s="49"/>
    </row>
    <row r="109" spans="1:10" x14ac:dyDescent="0.2">
      <c r="A109" s="8" t="s">
        <v>34</v>
      </c>
      <c r="B109" s="9"/>
      <c r="C109" s="9"/>
      <c r="D109" s="9"/>
      <c r="E109" s="61">
        <f>SUM(E94:E108)</f>
        <v>120902.80279999998</v>
      </c>
      <c r="F109" s="11">
        <f>SUM(F94:F108)</f>
        <v>17.788914847818393</v>
      </c>
      <c r="H109" s="50"/>
      <c r="I109" s="57"/>
    </row>
    <row r="110" spans="1:10" x14ac:dyDescent="0.2">
      <c r="A110" s="9"/>
      <c r="B110" s="9"/>
      <c r="C110" s="9"/>
      <c r="D110" s="9"/>
      <c r="E110" s="60"/>
      <c r="F110" s="10"/>
      <c r="I110" s="49"/>
      <c r="J110" s="49"/>
    </row>
    <row r="111" spans="1:10" x14ac:dyDescent="0.2">
      <c r="A111" s="8" t="s">
        <v>34</v>
      </c>
      <c r="B111" s="9"/>
      <c r="C111" s="9"/>
      <c r="D111" s="9"/>
      <c r="E111" s="61">
        <f>E47+E80+E91+E109</f>
        <v>655727.05452679994</v>
      </c>
      <c r="F111" s="11">
        <f>F47+F80+F91+F109</f>
        <v>96.479754532109268</v>
      </c>
      <c r="H111" s="23"/>
      <c r="I111" s="49"/>
    </row>
    <row r="112" spans="1:10" x14ac:dyDescent="0.2">
      <c r="A112" s="9"/>
      <c r="B112" s="9"/>
      <c r="C112" s="9"/>
      <c r="D112" s="9"/>
      <c r="E112" s="60"/>
      <c r="F112" s="10"/>
      <c r="I112" s="49"/>
      <c r="J112" s="49"/>
    </row>
    <row r="113" spans="1:10" x14ac:dyDescent="0.2">
      <c r="A113" s="8" t="s">
        <v>35</v>
      </c>
      <c r="B113" s="9"/>
      <c r="C113" s="9"/>
      <c r="D113" s="9"/>
      <c r="E113" s="61">
        <v>23925.440521799999</v>
      </c>
      <c r="F113" s="11">
        <v>3.52</v>
      </c>
      <c r="H113" s="2"/>
      <c r="I113" s="49"/>
    </row>
    <row r="114" spans="1:10" x14ac:dyDescent="0.2">
      <c r="A114" s="9"/>
      <c r="B114" s="9"/>
      <c r="C114" s="9"/>
      <c r="D114" s="9"/>
      <c r="E114" s="60"/>
      <c r="F114" s="10"/>
      <c r="I114" s="49"/>
      <c r="J114" s="49"/>
    </row>
    <row r="115" spans="1:10" x14ac:dyDescent="0.2">
      <c r="A115" s="12" t="s">
        <v>36</v>
      </c>
      <c r="B115" s="6"/>
      <c r="C115" s="6"/>
      <c r="D115" s="6"/>
      <c r="E115" s="66">
        <f>E111+E113</f>
        <v>679652.4950485999</v>
      </c>
      <c r="F115" s="13">
        <f>F111+F113</f>
        <v>99.999754532109264</v>
      </c>
      <c r="H115" s="52"/>
      <c r="I115" s="54"/>
    </row>
    <row r="116" spans="1:10" x14ac:dyDescent="0.2">
      <c r="A116" s="1" t="s">
        <v>245</v>
      </c>
      <c r="I116" s="49"/>
      <c r="J116" s="49"/>
    </row>
    <row r="117" spans="1:10" x14ac:dyDescent="0.2">
      <c r="A117" s="1"/>
    </row>
    <row r="118" spans="1:10" s="43" customFormat="1" x14ac:dyDescent="0.2">
      <c r="E118" s="47"/>
      <c r="F118" s="47"/>
    </row>
    <row r="119" spans="1:10" x14ac:dyDescent="0.2">
      <c r="A119" s="1" t="s">
        <v>37</v>
      </c>
    </row>
    <row r="120" spans="1:10" x14ac:dyDescent="0.2">
      <c r="A120" s="1" t="s">
        <v>38</v>
      </c>
    </row>
    <row r="121" spans="1:10" x14ac:dyDescent="0.2">
      <c r="A121" s="1" t="s">
        <v>39</v>
      </c>
      <c r="B121" s="27"/>
      <c r="C121" s="27"/>
      <c r="D121" s="27"/>
      <c r="E121" s="28"/>
    </row>
    <row r="122" spans="1:10" x14ac:dyDescent="0.2">
      <c r="A122" s="27" t="s">
        <v>661</v>
      </c>
      <c r="B122" s="27"/>
      <c r="C122" s="27"/>
      <c r="D122" s="29">
        <v>20.270299999999999</v>
      </c>
      <c r="E122" s="28"/>
    </row>
    <row r="123" spans="1:10" x14ac:dyDescent="0.2">
      <c r="A123" s="27" t="s">
        <v>672</v>
      </c>
      <c r="B123" s="27"/>
      <c r="C123" s="27"/>
      <c r="D123" s="29">
        <v>10.554</v>
      </c>
      <c r="E123" s="28"/>
    </row>
    <row r="124" spans="1:10" x14ac:dyDescent="0.2">
      <c r="A124" s="27" t="s">
        <v>673</v>
      </c>
      <c r="B124" s="27"/>
      <c r="C124" s="27"/>
      <c r="D124" s="29">
        <v>10.3431</v>
      </c>
      <c r="E124" s="28"/>
    </row>
    <row r="125" spans="1:10" x14ac:dyDescent="0.2">
      <c r="A125" s="27" t="s">
        <v>663</v>
      </c>
      <c r="B125" s="27"/>
      <c r="C125" s="27"/>
      <c r="D125" s="29">
        <v>20.615300000000001</v>
      </c>
      <c r="E125" s="28"/>
    </row>
    <row r="126" spans="1:10" x14ac:dyDescent="0.2">
      <c r="A126" s="27" t="s">
        <v>676</v>
      </c>
      <c r="B126" s="27"/>
      <c r="C126" s="27"/>
      <c r="D126" s="29">
        <v>10.785</v>
      </c>
      <c r="E126" s="28"/>
    </row>
    <row r="127" spans="1:10" x14ac:dyDescent="0.2">
      <c r="A127" s="27" t="s">
        <v>677</v>
      </c>
      <c r="B127" s="27"/>
      <c r="C127" s="27"/>
      <c r="D127" s="29">
        <v>10.575200000000001</v>
      </c>
      <c r="E127" s="28"/>
    </row>
    <row r="128" spans="1:10" x14ac:dyDescent="0.2">
      <c r="A128" s="27"/>
      <c r="B128" s="27"/>
      <c r="C128" s="27"/>
      <c r="D128" s="27"/>
      <c r="E128" s="28"/>
    </row>
    <row r="129" spans="1:5" x14ac:dyDescent="0.2">
      <c r="A129" s="26" t="s">
        <v>40</v>
      </c>
      <c r="B129" s="27"/>
      <c r="C129" s="27"/>
      <c r="D129" s="27"/>
      <c r="E129" s="28"/>
    </row>
    <row r="130" spans="1:5" x14ac:dyDescent="0.2">
      <c r="A130" s="27" t="s">
        <v>661</v>
      </c>
      <c r="B130" s="27"/>
      <c r="C130" s="27"/>
      <c r="D130" s="29">
        <v>21.205200000000001</v>
      </c>
      <c r="E130" s="28"/>
    </row>
    <row r="131" spans="1:5" x14ac:dyDescent="0.2">
      <c r="A131" s="27" t="s">
        <v>672</v>
      </c>
      <c r="B131" s="27"/>
      <c r="C131" s="27"/>
      <c r="D131" s="29">
        <v>10.616400000000001</v>
      </c>
      <c r="E131" s="28"/>
    </row>
    <row r="132" spans="1:5" x14ac:dyDescent="0.2">
      <c r="A132" s="27" t="s">
        <v>673</v>
      </c>
      <c r="B132" s="27"/>
      <c r="C132" s="27"/>
      <c r="D132" s="29">
        <v>10.363099999999999</v>
      </c>
      <c r="E132" s="28"/>
    </row>
    <row r="133" spans="1:5" x14ac:dyDescent="0.2">
      <c r="A133" s="27" t="s">
        <v>663</v>
      </c>
      <c r="B133" s="27"/>
      <c r="C133" s="27"/>
      <c r="D133" s="29">
        <v>21.604600000000001</v>
      </c>
      <c r="E133" s="28"/>
    </row>
    <row r="134" spans="1:5" x14ac:dyDescent="0.2">
      <c r="A134" s="27" t="s">
        <v>676</v>
      </c>
      <c r="B134" s="27"/>
      <c r="C134" s="27"/>
      <c r="D134" s="29">
        <v>10.877800000000001</v>
      </c>
      <c r="E134" s="28"/>
    </row>
    <row r="135" spans="1:5" x14ac:dyDescent="0.2">
      <c r="A135" s="27" t="s">
        <v>677</v>
      </c>
      <c r="B135" s="27"/>
      <c r="C135" s="27"/>
      <c r="D135" s="29">
        <v>10.625400000000001</v>
      </c>
      <c r="E135" s="28"/>
    </row>
    <row r="136" spans="1:5" x14ac:dyDescent="0.2">
      <c r="A136" s="27"/>
      <c r="B136" s="27"/>
      <c r="C136" s="27"/>
      <c r="D136" s="27"/>
      <c r="E136" s="28"/>
    </row>
    <row r="137" spans="1:5" x14ac:dyDescent="0.2">
      <c r="A137" s="1" t="s">
        <v>41</v>
      </c>
      <c r="D137" s="15" t="s">
        <v>383</v>
      </c>
    </row>
    <row r="138" spans="1:5" x14ac:dyDescent="0.2">
      <c r="A138" s="118" t="s">
        <v>665</v>
      </c>
      <c r="B138" s="119"/>
      <c r="C138" s="114" t="s">
        <v>666</v>
      </c>
      <c r="D138" s="114"/>
    </row>
    <row r="139" spans="1:5" x14ac:dyDescent="0.2">
      <c r="A139" s="115"/>
      <c r="B139" s="115"/>
      <c r="C139" s="19" t="s">
        <v>667</v>
      </c>
      <c r="D139" s="19" t="s">
        <v>668</v>
      </c>
    </row>
    <row r="140" spans="1:5" x14ac:dyDescent="0.2">
      <c r="A140" s="20" t="s">
        <v>672</v>
      </c>
      <c r="B140" s="21"/>
      <c r="C140" s="22">
        <v>0.29893392050000001</v>
      </c>
      <c r="D140" s="22">
        <v>0.27681430029999998</v>
      </c>
    </row>
    <row r="141" spans="1:5" x14ac:dyDescent="0.2">
      <c r="A141" s="20" t="s">
        <v>673</v>
      </c>
      <c r="B141" s="21"/>
      <c r="C141" s="22">
        <v>0.32414521499999999</v>
      </c>
      <c r="D141" s="22">
        <v>0.30016008459999999</v>
      </c>
    </row>
    <row r="142" spans="1:5" x14ac:dyDescent="0.2">
      <c r="A142" s="20" t="s">
        <v>676</v>
      </c>
      <c r="B142" s="21"/>
      <c r="C142" s="22">
        <v>0.29893392050000001</v>
      </c>
      <c r="D142" s="22">
        <v>0.27681430029999998</v>
      </c>
    </row>
    <row r="143" spans="1:5" x14ac:dyDescent="0.2">
      <c r="A143" s="20" t="s">
        <v>677</v>
      </c>
      <c r="B143" s="21"/>
      <c r="C143" s="22">
        <v>0.32414521499999999</v>
      </c>
      <c r="D143" s="22">
        <v>0.30016008459999999</v>
      </c>
    </row>
    <row r="145" spans="1:5" x14ac:dyDescent="0.2">
      <c r="A145" s="1" t="s">
        <v>43</v>
      </c>
      <c r="D145" s="23">
        <v>0.88427693001001262</v>
      </c>
      <c r="E145" s="2" t="s">
        <v>671</v>
      </c>
    </row>
  </sheetData>
  <mergeCells count="4">
    <mergeCell ref="A1:F1"/>
    <mergeCell ref="A138:B138"/>
    <mergeCell ref="C138:D138"/>
    <mergeCell ref="A139:B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2549-27E3-47E8-B777-07BE4325C33B}">
  <dimension ref="A1:I3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8.140625" style="3" customWidth="1"/>
    <col min="3" max="3" width="11.28515625" style="3" customWidth="1"/>
    <col min="4" max="4" width="12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9" ht="15" customHeight="1" x14ac:dyDescent="0.2">
      <c r="A1" s="109" t="s">
        <v>405</v>
      </c>
      <c r="B1" s="109"/>
      <c r="C1" s="109"/>
      <c r="D1" s="109"/>
      <c r="E1" s="109"/>
      <c r="F1" s="109"/>
    </row>
    <row r="3" spans="1:9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9" x14ac:dyDescent="0.2">
      <c r="A4" s="6"/>
      <c r="B4" s="6"/>
      <c r="C4" s="6"/>
      <c r="D4" s="6"/>
      <c r="E4" s="7"/>
      <c r="F4" s="7"/>
    </row>
    <row r="5" spans="1:9" x14ac:dyDescent="0.2">
      <c r="A5" s="8" t="s">
        <v>91</v>
      </c>
      <c r="B5" s="9"/>
      <c r="C5" s="9"/>
      <c r="D5" s="9"/>
      <c r="E5" s="10"/>
      <c r="F5" s="10"/>
    </row>
    <row r="6" spans="1:9" x14ac:dyDescent="0.2">
      <c r="A6" s="9" t="s">
        <v>342</v>
      </c>
      <c r="B6" s="9" t="str">
        <f>IFERROR(VLOOKUP(A6,[1]CPCD!$B:$H,7,0),VLOOKUP(A6,[1]Bonds!$B:$K,10,0))</f>
        <v>7.17% GOI 2028 (08-Jan-2028)</v>
      </c>
      <c r="C6" s="9" t="s">
        <v>93</v>
      </c>
      <c r="D6" s="68">
        <v>14600000</v>
      </c>
      <c r="E6" s="60">
        <v>14410.2</v>
      </c>
      <c r="F6" s="10">
        <v>52.768629569572198</v>
      </c>
    </row>
    <row r="7" spans="1:9" x14ac:dyDescent="0.2">
      <c r="A7" s="9" t="s">
        <v>403</v>
      </c>
      <c r="B7" s="9" t="str">
        <f>IFERROR(VLOOKUP(A7,[1]CPCD!$B:$H,7,0),VLOOKUP(A7,[1]Bonds!$B:$K,10,0))</f>
        <v>7.73% GOI 2034 (19-Dec-2034)</v>
      </c>
      <c r="C7" s="9" t="s">
        <v>93</v>
      </c>
      <c r="D7" s="68">
        <v>5000000</v>
      </c>
      <c r="E7" s="60">
        <v>5053.34</v>
      </c>
      <c r="F7" s="10">
        <v>18.504797056883501</v>
      </c>
    </row>
    <row r="8" spans="1:9" x14ac:dyDescent="0.2">
      <c r="A8" s="9" t="s">
        <v>404</v>
      </c>
      <c r="B8" s="9" t="str">
        <f>IFERROR(VLOOKUP(A8,[1]CPCD!$B:$H,7,0),VLOOKUP(A8,[1]Bonds!$B:$K,10,0))</f>
        <v>7.37% GOI 2023 (16-Apr-2023)</v>
      </c>
      <c r="C8" s="9" t="s">
        <v>93</v>
      </c>
      <c r="D8" s="68">
        <v>3000000</v>
      </c>
      <c r="E8" s="60">
        <v>3019.2</v>
      </c>
      <c r="F8" s="10">
        <v>11.0559913392217</v>
      </c>
    </row>
    <row r="9" spans="1:9" x14ac:dyDescent="0.2">
      <c r="A9" s="8" t="s">
        <v>34</v>
      </c>
      <c r="B9" s="9"/>
      <c r="C9" s="9"/>
      <c r="D9" s="9"/>
      <c r="E9" s="61">
        <f>SUM(E6:E8)</f>
        <v>22482.74</v>
      </c>
      <c r="F9" s="11">
        <f>SUM(F6:F8)</f>
        <v>82.329417965677408</v>
      </c>
    </row>
    <row r="10" spans="1:9" x14ac:dyDescent="0.2">
      <c r="A10" s="9"/>
      <c r="B10" s="9"/>
      <c r="C10" s="9"/>
      <c r="D10" s="9"/>
      <c r="E10" s="60"/>
      <c r="F10" s="10"/>
    </row>
    <row r="11" spans="1:9" x14ac:dyDescent="0.2">
      <c r="A11" s="8" t="s">
        <v>34</v>
      </c>
      <c r="B11" s="9"/>
      <c r="C11" s="9"/>
      <c r="D11" s="9"/>
      <c r="E11" s="61">
        <f>E9</f>
        <v>22482.74</v>
      </c>
      <c r="F11" s="11">
        <f>F9</f>
        <v>82.329417965677408</v>
      </c>
      <c r="H11" s="50"/>
      <c r="I11" s="51"/>
    </row>
    <row r="12" spans="1:9" x14ac:dyDescent="0.2">
      <c r="A12" s="9"/>
      <c r="B12" s="9"/>
      <c r="C12" s="9"/>
      <c r="D12" s="9"/>
      <c r="E12" s="60"/>
      <c r="F12" s="10"/>
    </row>
    <row r="13" spans="1:9" x14ac:dyDescent="0.2">
      <c r="A13" s="8" t="s">
        <v>35</v>
      </c>
      <c r="B13" s="9"/>
      <c r="C13" s="9"/>
      <c r="D13" s="9"/>
      <c r="E13" s="61">
        <v>4825.5303067000004</v>
      </c>
      <c r="F13" s="11">
        <v>17.670000000000002</v>
      </c>
      <c r="H13" s="2"/>
      <c r="I13" s="49"/>
    </row>
    <row r="14" spans="1:9" x14ac:dyDescent="0.2">
      <c r="A14" s="9"/>
      <c r="B14" s="9"/>
      <c r="C14" s="9"/>
      <c r="D14" s="9"/>
      <c r="E14" s="60"/>
      <c r="F14" s="10"/>
    </row>
    <row r="15" spans="1:9" x14ac:dyDescent="0.2">
      <c r="A15" s="12" t="s">
        <v>36</v>
      </c>
      <c r="B15" s="6"/>
      <c r="C15" s="6"/>
      <c r="D15" s="6"/>
      <c r="E15" s="66">
        <f>E11+E13</f>
        <v>27308.270306700004</v>
      </c>
      <c r="F15" s="13">
        <f>F11+F13</f>
        <v>99.999417965677409</v>
      </c>
      <c r="H15" s="52"/>
      <c r="I15" s="53"/>
    </row>
    <row r="17" spans="1:4" x14ac:dyDescent="0.2">
      <c r="A17" s="1" t="s">
        <v>37</v>
      </c>
    </row>
    <row r="18" spans="1:4" x14ac:dyDescent="0.2">
      <c r="A18" s="1" t="s">
        <v>38</v>
      </c>
    </row>
    <row r="19" spans="1:4" x14ac:dyDescent="0.2">
      <c r="A19" s="1" t="s">
        <v>39</v>
      </c>
    </row>
    <row r="20" spans="1:4" x14ac:dyDescent="0.2">
      <c r="A20" s="3" t="s">
        <v>684</v>
      </c>
      <c r="D20" s="14">
        <v>37.962699999999998</v>
      </c>
    </row>
    <row r="21" spans="1:4" x14ac:dyDescent="0.2">
      <c r="A21" s="3" t="s">
        <v>685</v>
      </c>
      <c r="D21" s="14">
        <v>10.420999999999999</v>
      </c>
    </row>
    <row r="22" spans="1:4" x14ac:dyDescent="0.2">
      <c r="A22" s="3" t="s">
        <v>686</v>
      </c>
      <c r="D22" s="14">
        <v>40.063000000000002</v>
      </c>
    </row>
    <row r="23" spans="1:4" x14ac:dyDescent="0.2">
      <c r="A23" s="3" t="s">
        <v>687</v>
      </c>
      <c r="D23" s="14">
        <v>11.133100000000001</v>
      </c>
    </row>
    <row r="25" spans="1:4" x14ac:dyDescent="0.2">
      <c r="A25" s="1" t="s">
        <v>40</v>
      </c>
    </row>
    <row r="26" spans="1:4" x14ac:dyDescent="0.2">
      <c r="A26" s="3" t="s">
        <v>684</v>
      </c>
      <c r="D26" s="14">
        <v>40.592300000000002</v>
      </c>
    </row>
    <row r="27" spans="1:4" x14ac:dyDescent="0.2">
      <c r="A27" s="3" t="s">
        <v>685</v>
      </c>
      <c r="D27" s="14">
        <v>10.7293</v>
      </c>
    </row>
    <row r="28" spans="1:4" x14ac:dyDescent="0.2">
      <c r="A28" s="3" t="s">
        <v>686</v>
      </c>
      <c r="D28" s="14">
        <v>43.0458</v>
      </c>
    </row>
    <row r="29" spans="1:4" x14ac:dyDescent="0.2">
      <c r="A29" s="3" t="s">
        <v>687</v>
      </c>
      <c r="D29" s="14">
        <v>11.547800000000001</v>
      </c>
    </row>
    <row r="31" spans="1:4" x14ac:dyDescent="0.2">
      <c r="A31" s="1" t="s">
        <v>41</v>
      </c>
      <c r="D31" s="15" t="s">
        <v>383</v>
      </c>
    </row>
    <row r="32" spans="1:4" x14ac:dyDescent="0.2">
      <c r="A32" s="17" t="s">
        <v>665</v>
      </c>
      <c r="B32" s="18"/>
      <c r="C32" s="114" t="s">
        <v>666</v>
      </c>
      <c r="D32" s="114"/>
    </row>
    <row r="33" spans="1:5" x14ac:dyDescent="0.2">
      <c r="A33" s="115"/>
      <c r="B33" s="115"/>
      <c r="C33" s="19" t="s">
        <v>667</v>
      </c>
      <c r="D33" s="19" t="s">
        <v>668</v>
      </c>
    </row>
    <row r="34" spans="1:5" x14ac:dyDescent="0.2">
      <c r="A34" s="20" t="s">
        <v>685</v>
      </c>
      <c r="B34" s="21"/>
      <c r="C34" s="22">
        <v>0.28812908000000004</v>
      </c>
      <c r="D34" s="22">
        <v>0.26680896400000004</v>
      </c>
    </row>
    <row r="35" spans="1:5" x14ac:dyDescent="0.2">
      <c r="A35" s="20" t="s">
        <v>687</v>
      </c>
      <c r="B35" s="21"/>
      <c r="C35" s="22">
        <v>0.28812908000000004</v>
      </c>
      <c r="D35" s="22">
        <v>0.26680896400000004</v>
      </c>
    </row>
    <row r="37" spans="1:5" x14ac:dyDescent="0.2">
      <c r="A37" s="1" t="s">
        <v>43</v>
      </c>
      <c r="D37" s="23">
        <v>8.1949958711245223</v>
      </c>
      <c r="E37" s="2" t="s">
        <v>671</v>
      </c>
    </row>
  </sheetData>
  <mergeCells count="3">
    <mergeCell ref="A1:F1"/>
    <mergeCell ref="C32:D32"/>
    <mergeCell ref="A33:B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7AE3A-27D0-49AE-AD04-10F850BBE91D}">
  <dimension ref="A1:P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9.28515625" style="3" bestFit="1" customWidth="1"/>
    <col min="4" max="4" width="11.140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16" ht="15" customHeight="1" x14ac:dyDescent="0.2">
      <c r="A1" s="109" t="s">
        <v>393</v>
      </c>
      <c r="B1" s="109"/>
      <c r="C1" s="109"/>
      <c r="D1" s="109"/>
      <c r="E1" s="109"/>
      <c r="F1" s="109"/>
    </row>
    <row r="3" spans="1:1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16" x14ac:dyDescent="0.2">
      <c r="A4" s="6"/>
      <c r="B4" s="6"/>
      <c r="C4" s="6"/>
      <c r="D4" s="6"/>
      <c r="E4" s="7"/>
      <c r="F4" s="7"/>
    </row>
    <row r="5" spans="1:16" x14ac:dyDescent="0.2">
      <c r="A5" s="8" t="s">
        <v>6</v>
      </c>
      <c r="B5" s="9"/>
      <c r="C5" s="9"/>
      <c r="D5" s="9"/>
      <c r="E5" s="10"/>
      <c r="F5" s="10"/>
    </row>
    <row r="6" spans="1:16" x14ac:dyDescent="0.2">
      <c r="A6" s="8" t="s">
        <v>7</v>
      </c>
      <c r="B6" s="9"/>
      <c r="C6" s="9"/>
      <c r="D6" s="9"/>
      <c r="E6" s="10"/>
      <c r="F6" s="10"/>
    </row>
    <row r="7" spans="1:16" x14ac:dyDescent="0.2">
      <c r="A7" s="8"/>
      <c r="B7" s="9"/>
      <c r="C7" s="9"/>
      <c r="D7" s="9"/>
      <c r="E7" s="10"/>
      <c r="F7" s="10"/>
    </row>
    <row r="8" spans="1:16" x14ac:dyDescent="0.2">
      <c r="A8" s="9" t="s">
        <v>394</v>
      </c>
      <c r="B8" s="9" t="s">
        <v>1220</v>
      </c>
      <c r="C8" s="9" t="s">
        <v>9</v>
      </c>
      <c r="D8" s="9">
        <v>200</v>
      </c>
      <c r="E8" s="60">
        <v>1969.84</v>
      </c>
      <c r="F8" s="10">
        <v>9.5787341997715476</v>
      </c>
    </row>
    <row r="9" spans="1:16" x14ac:dyDescent="0.2">
      <c r="A9" s="9" t="s">
        <v>395</v>
      </c>
      <c r="B9" s="9" t="s">
        <v>866</v>
      </c>
      <c r="C9" s="9" t="s">
        <v>112</v>
      </c>
      <c r="D9" s="9">
        <v>100</v>
      </c>
      <c r="E9" s="60">
        <v>1001.107</v>
      </c>
      <c r="F9" s="10">
        <v>4.8680795691684073</v>
      </c>
    </row>
    <row r="10" spans="1:16" x14ac:dyDescent="0.2">
      <c r="A10" s="9" t="s">
        <v>386</v>
      </c>
      <c r="B10" s="9" t="s">
        <v>864</v>
      </c>
      <c r="C10" s="9" t="s">
        <v>116</v>
      </c>
      <c r="D10" s="9">
        <v>100</v>
      </c>
      <c r="E10" s="60">
        <v>999.18399999999997</v>
      </c>
      <c r="F10" s="10">
        <v>4.8587286036756963</v>
      </c>
    </row>
    <row r="11" spans="1:16" x14ac:dyDescent="0.2">
      <c r="A11" s="9" t="s">
        <v>396</v>
      </c>
      <c r="B11" s="9" t="s">
        <v>878</v>
      </c>
      <c r="C11" s="9" t="s">
        <v>112</v>
      </c>
      <c r="D11" s="9">
        <v>60</v>
      </c>
      <c r="E11" s="60">
        <v>600.41639999999995</v>
      </c>
      <c r="F11" s="10">
        <v>2.9196427652924668</v>
      </c>
    </row>
    <row r="12" spans="1:16" x14ac:dyDescent="0.2">
      <c r="A12" s="8" t="s">
        <v>34</v>
      </c>
      <c r="B12" s="9"/>
      <c r="C12" s="9"/>
      <c r="D12" s="9"/>
      <c r="E12" s="61">
        <f>SUM(E8:E11)</f>
        <v>4570.5474000000004</v>
      </c>
      <c r="F12" s="11">
        <f>SUM(F8:F11)</f>
        <v>22.225185137908117</v>
      </c>
      <c r="H12" s="50"/>
      <c r="I12" s="51"/>
    </row>
    <row r="13" spans="1:16" x14ac:dyDescent="0.2">
      <c r="A13" s="9"/>
      <c r="B13" s="9"/>
      <c r="C13" s="9"/>
      <c r="D13" s="9"/>
      <c r="E13" s="60"/>
      <c r="F13" s="10"/>
    </row>
    <row r="14" spans="1:16" x14ac:dyDescent="0.2">
      <c r="A14" s="8" t="s">
        <v>397</v>
      </c>
      <c r="B14" s="9"/>
      <c r="C14" s="9"/>
      <c r="D14" s="9"/>
      <c r="E14" s="60"/>
      <c r="F14" s="10"/>
    </row>
    <row r="15" spans="1:16" x14ac:dyDescent="0.2">
      <c r="A15" s="8" t="s">
        <v>398</v>
      </c>
      <c r="B15" s="9"/>
      <c r="C15" s="9"/>
      <c r="D15" s="9"/>
      <c r="E15" s="60"/>
      <c r="F15" s="10"/>
    </row>
    <row r="16" spans="1:16" x14ac:dyDescent="0.2">
      <c r="A16" s="91" t="s">
        <v>1206</v>
      </c>
      <c r="B16" s="92" t="s">
        <v>1211</v>
      </c>
      <c r="C16" s="92" t="s">
        <v>392</v>
      </c>
      <c r="D16" s="92">
        <v>2200</v>
      </c>
      <c r="E16" s="64">
        <v>2196.7417999999998</v>
      </c>
      <c r="F16" s="63">
        <v>10.682088803013295</v>
      </c>
      <c r="M16" s="55"/>
      <c r="N16" s="55"/>
      <c r="O16" s="55"/>
      <c r="P16" s="58"/>
    </row>
    <row r="17" spans="1:16" x14ac:dyDescent="0.2">
      <c r="A17" s="91" t="s">
        <v>1207</v>
      </c>
      <c r="B17" s="92" t="s">
        <v>1212</v>
      </c>
      <c r="C17" s="92" t="s">
        <v>401</v>
      </c>
      <c r="D17" s="92">
        <v>2100</v>
      </c>
      <c r="E17" s="64">
        <v>2098.5131999999999</v>
      </c>
      <c r="F17" s="63">
        <v>10.204432927299695</v>
      </c>
      <c r="M17" s="55"/>
      <c r="N17" s="55"/>
      <c r="O17" s="55"/>
      <c r="P17" s="58"/>
    </row>
    <row r="18" spans="1:16" x14ac:dyDescent="0.2">
      <c r="A18" s="9" t="s">
        <v>399</v>
      </c>
      <c r="B18" s="9" t="s">
        <v>954</v>
      </c>
      <c r="C18" s="9" t="s">
        <v>392</v>
      </c>
      <c r="D18" s="9">
        <v>1100</v>
      </c>
      <c r="E18" s="60">
        <v>1065.1729</v>
      </c>
      <c r="F18" s="10">
        <v>5.179612600972586</v>
      </c>
      <c r="M18" s="55"/>
      <c r="N18" s="55"/>
      <c r="O18" s="55"/>
      <c r="P18" s="58"/>
    </row>
    <row r="19" spans="1:16" x14ac:dyDescent="0.2">
      <c r="A19" s="43" t="s">
        <v>400</v>
      </c>
      <c r="B19" s="9" t="s">
        <v>950</v>
      </c>
      <c r="C19" s="9" t="s">
        <v>401</v>
      </c>
      <c r="D19" s="9">
        <v>900</v>
      </c>
      <c r="E19" s="60">
        <v>889.7319</v>
      </c>
      <c r="F19" s="10">
        <v>4.3264962530752342</v>
      </c>
      <c r="M19" s="55"/>
      <c r="N19" s="55"/>
      <c r="O19" s="55"/>
      <c r="P19" s="58"/>
    </row>
    <row r="20" spans="1:16" x14ac:dyDescent="0.2">
      <c r="A20" s="43" t="s">
        <v>402</v>
      </c>
      <c r="B20" s="9" t="s">
        <v>953</v>
      </c>
      <c r="C20" s="9" t="s">
        <v>392</v>
      </c>
      <c r="D20" s="9">
        <v>700</v>
      </c>
      <c r="E20" s="60">
        <v>690.8972</v>
      </c>
      <c r="F20" s="10">
        <v>3.3596234405669514</v>
      </c>
      <c r="M20" s="55"/>
      <c r="N20" s="55"/>
      <c r="O20" s="55"/>
      <c r="P20" s="58"/>
    </row>
    <row r="21" spans="1:16" x14ac:dyDescent="0.2">
      <c r="A21" s="8" t="s">
        <v>34</v>
      </c>
      <c r="B21" s="9"/>
      <c r="C21" s="9"/>
      <c r="D21" s="9"/>
      <c r="E21" s="61">
        <f>SUM(E16:E20)</f>
        <v>6941.0569999999989</v>
      </c>
      <c r="F21" s="11">
        <f>SUM(F16:F20)</f>
        <v>33.752254024927765</v>
      </c>
      <c r="H21" s="50"/>
      <c r="I21" s="51"/>
    </row>
    <row r="22" spans="1:16" x14ac:dyDescent="0.2">
      <c r="A22" s="8"/>
      <c r="B22" s="9"/>
      <c r="C22" s="9"/>
      <c r="D22" s="9"/>
      <c r="E22" s="61"/>
      <c r="F22" s="11"/>
      <c r="H22" s="50"/>
      <c r="I22" s="51"/>
    </row>
    <row r="23" spans="1:16" x14ac:dyDescent="0.2">
      <c r="A23" s="8" t="s">
        <v>91</v>
      </c>
      <c r="B23" s="9"/>
      <c r="C23" s="9"/>
      <c r="D23" s="9"/>
      <c r="E23" s="61"/>
      <c r="F23" s="11"/>
      <c r="H23" s="50"/>
      <c r="I23" s="51"/>
    </row>
    <row r="24" spans="1:16" x14ac:dyDescent="0.2">
      <c r="A24" s="9" t="s">
        <v>1213</v>
      </c>
      <c r="B24" s="9" t="s">
        <v>1214</v>
      </c>
      <c r="C24" s="9" t="s">
        <v>93</v>
      </c>
      <c r="D24" s="68">
        <v>8500000</v>
      </c>
      <c r="E24" s="60">
        <v>8442.3189999999995</v>
      </c>
      <c r="F24" s="10">
        <v>41.052435594099592</v>
      </c>
      <c r="H24" s="50"/>
      <c r="I24" s="51"/>
    </row>
    <row r="25" spans="1:16" x14ac:dyDescent="0.2">
      <c r="A25" s="8"/>
      <c r="B25" s="9"/>
      <c r="C25" s="9"/>
      <c r="D25" s="9"/>
      <c r="E25" s="61">
        <f>SUM(E24)</f>
        <v>8442.3189999999995</v>
      </c>
      <c r="F25" s="11">
        <f>SUM(F24)</f>
        <v>41.052435594099592</v>
      </c>
      <c r="H25" s="50"/>
      <c r="I25" s="51"/>
    </row>
    <row r="26" spans="1:16" x14ac:dyDescent="0.2">
      <c r="A26" s="9"/>
      <c r="B26" s="9"/>
      <c r="C26" s="9"/>
      <c r="D26" s="9"/>
      <c r="E26" s="60"/>
      <c r="F26" s="10"/>
    </row>
    <row r="27" spans="1:16" x14ac:dyDescent="0.2">
      <c r="A27" s="8" t="s">
        <v>34</v>
      </c>
      <c r="B27" s="9"/>
      <c r="C27" s="9"/>
      <c r="D27" s="9"/>
      <c r="E27" s="61">
        <f>E12+E21+E25</f>
        <v>19953.9234</v>
      </c>
      <c r="F27" s="11">
        <f>F12+F21+F25</f>
        <v>97.02987475693547</v>
      </c>
      <c r="H27" s="23"/>
      <c r="I27" s="49"/>
    </row>
    <row r="28" spans="1:16" x14ac:dyDescent="0.2">
      <c r="A28" s="9"/>
      <c r="B28" s="9"/>
      <c r="C28" s="9"/>
      <c r="D28" s="9"/>
      <c r="E28" s="60"/>
      <c r="F28" s="10"/>
      <c r="I28" s="49"/>
    </row>
    <row r="29" spans="1:16" x14ac:dyDescent="0.2">
      <c r="A29" s="8" t="s">
        <v>35</v>
      </c>
      <c r="B29" s="9"/>
      <c r="C29" s="9"/>
      <c r="D29" s="9"/>
      <c r="E29" s="61">
        <v>610.79798089999997</v>
      </c>
      <c r="F29" s="11">
        <v>2.9701047488920662</v>
      </c>
      <c r="H29" s="2"/>
      <c r="I29" s="49"/>
    </row>
    <row r="30" spans="1:16" x14ac:dyDescent="0.2">
      <c r="A30" s="9"/>
      <c r="B30" s="9"/>
      <c r="C30" s="9"/>
      <c r="D30" s="9"/>
      <c r="E30" s="60"/>
      <c r="F30" s="10"/>
    </row>
    <row r="31" spans="1:16" x14ac:dyDescent="0.2">
      <c r="A31" s="12" t="s">
        <v>36</v>
      </c>
      <c r="B31" s="6"/>
      <c r="C31" s="6"/>
      <c r="D31" s="6"/>
      <c r="E31" s="66">
        <f>E27+E29</f>
        <v>20564.721380899999</v>
      </c>
      <c r="F31" s="13">
        <f>F27+F29</f>
        <v>99.99997950582754</v>
      </c>
      <c r="H31" s="52"/>
      <c r="I31" s="53"/>
    </row>
    <row r="32" spans="1:16" x14ac:dyDescent="0.2">
      <c r="A32" s="1" t="s">
        <v>245</v>
      </c>
    </row>
    <row r="33" spans="1:5" x14ac:dyDescent="0.2">
      <c r="A33" s="1"/>
    </row>
    <row r="35" spans="1:5" x14ac:dyDescent="0.2">
      <c r="A35" s="1" t="s">
        <v>37</v>
      </c>
    </row>
    <row r="36" spans="1:5" x14ac:dyDescent="0.2">
      <c r="A36" s="26" t="s">
        <v>38</v>
      </c>
      <c r="B36" s="27"/>
      <c r="C36" s="27"/>
      <c r="D36" s="27"/>
      <c r="E36" s="28"/>
    </row>
    <row r="37" spans="1:5" x14ac:dyDescent="0.2">
      <c r="A37" s="26" t="s">
        <v>39</v>
      </c>
      <c r="B37" s="27"/>
      <c r="C37" s="27"/>
      <c r="D37" s="27"/>
      <c r="E37" s="28"/>
    </row>
    <row r="38" spans="1:5" x14ac:dyDescent="0.2">
      <c r="A38" s="27" t="s">
        <v>661</v>
      </c>
      <c r="B38" s="27"/>
      <c r="C38" s="27"/>
      <c r="D38" s="29">
        <v>26.473400000000002</v>
      </c>
      <c r="E38" s="28"/>
    </row>
    <row r="39" spans="1:5" x14ac:dyDescent="0.2">
      <c r="A39" s="27" t="s">
        <v>662</v>
      </c>
      <c r="B39" s="27"/>
      <c r="C39" s="27"/>
      <c r="D39" s="29">
        <v>10.0137</v>
      </c>
      <c r="E39" s="28"/>
    </row>
    <row r="40" spans="1:5" x14ac:dyDescent="0.2">
      <c r="A40" s="27" t="s">
        <v>663</v>
      </c>
      <c r="B40" s="27"/>
      <c r="C40" s="27"/>
      <c r="D40" s="29">
        <v>27.587</v>
      </c>
      <c r="E40" s="28"/>
    </row>
    <row r="41" spans="1:5" x14ac:dyDescent="0.2">
      <c r="A41" s="27" t="s">
        <v>664</v>
      </c>
      <c r="B41" s="27"/>
      <c r="C41" s="27"/>
      <c r="D41" s="29">
        <v>10.0175</v>
      </c>
      <c r="E41" s="28"/>
    </row>
    <row r="42" spans="1:5" x14ac:dyDescent="0.2">
      <c r="A42" s="27"/>
      <c r="B42" s="27"/>
      <c r="C42" s="27"/>
      <c r="D42" s="27"/>
      <c r="E42" s="28"/>
    </row>
    <row r="43" spans="1:5" x14ac:dyDescent="0.2">
      <c r="A43" s="26" t="s">
        <v>40</v>
      </c>
      <c r="B43" s="27"/>
      <c r="C43" s="27"/>
      <c r="D43" s="27"/>
      <c r="E43" s="28"/>
    </row>
    <row r="44" spans="1:5" x14ac:dyDescent="0.2">
      <c r="A44" s="27" t="s">
        <v>661</v>
      </c>
      <c r="B44" s="27"/>
      <c r="C44" s="27"/>
      <c r="D44" s="29">
        <v>27.3873</v>
      </c>
      <c r="E44" s="28"/>
    </row>
    <row r="45" spans="1:5" x14ac:dyDescent="0.2">
      <c r="A45" s="27" t="s">
        <v>662</v>
      </c>
      <c r="B45" s="27"/>
      <c r="C45" s="27"/>
      <c r="D45" s="29">
        <v>10</v>
      </c>
      <c r="E45" s="28"/>
    </row>
    <row r="46" spans="1:5" x14ac:dyDescent="0.2">
      <c r="A46" s="27" t="s">
        <v>663</v>
      </c>
      <c r="B46" s="27"/>
      <c r="C46" s="27"/>
      <c r="D46" s="29">
        <v>28.613299999999999</v>
      </c>
      <c r="E46" s="28"/>
    </row>
    <row r="47" spans="1:5" x14ac:dyDescent="0.2">
      <c r="A47" s="27" t="s">
        <v>664</v>
      </c>
      <c r="B47" s="27"/>
      <c r="C47" s="27"/>
      <c r="D47" s="29">
        <v>10</v>
      </c>
      <c r="E47" s="28"/>
    </row>
    <row r="48" spans="1:5" x14ac:dyDescent="0.2">
      <c r="A48" s="27"/>
      <c r="B48" s="27"/>
      <c r="C48" s="27"/>
      <c r="D48" s="27"/>
      <c r="E48" s="28"/>
    </row>
    <row r="49" spans="1:5" x14ac:dyDescent="0.2">
      <c r="A49" s="26" t="s">
        <v>41</v>
      </c>
      <c r="B49" s="27"/>
      <c r="C49" s="27"/>
      <c r="D49" s="30" t="s">
        <v>383</v>
      </c>
      <c r="E49" s="28"/>
    </row>
    <row r="50" spans="1:5" x14ac:dyDescent="0.2">
      <c r="A50" s="17" t="s">
        <v>665</v>
      </c>
      <c r="B50" s="18"/>
      <c r="C50" s="110" t="s">
        <v>666</v>
      </c>
      <c r="D50" s="111"/>
      <c r="E50" s="28"/>
    </row>
    <row r="51" spans="1:5" x14ac:dyDescent="0.2">
      <c r="A51" s="112"/>
      <c r="B51" s="113"/>
      <c r="C51" s="19" t="s">
        <v>667</v>
      </c>
      <c r="D51" s="19" t="s">
        <v>668</v>
      </c>
      <c r="E51" s="28"/>
    </row>
    <row r="52" spans="1:5" x14ac:dyDescent="0.2">
      <c r="A52" s="20" t="s">
        <v>662</v>
      </c>
      <c r="B52" s="21"/>
      <c r="C52" s="22">
        <v>0.25449928669999994</v>
      </c>
      <c r="D52" s="22">
        <v>0.23566760830000011</v>
      </c>
      <c r="E52" s="28"/>
    </row>
    <row r="53" spans="1:5" x14ac:dyDescent="0.2">
      <c r="A53" s="20" t="s">
        <v>664</v>
      </c>
      <c r="B53" s="21"/>
      <c r="C53" s="22">
        <v>0.27568874720000003</v>
      </c>
      <c r="D53" s="22">
        <v>0.25528915370000005</v>
      </c>
      <c r="E53" s="28"/>
    </row>
    <row r="54" spans="1:5" x14ac:dyDescent="0.2">
      <c r="A54" s="27"/>
      <c r="B54" s="27"/>
      <c r="C54" s="27"/>
      <c r="D54" s="27"/>
      <c r="E54" s="28"/>
    </row>
    <row r="55" spans="1:5" x14ac:dyDescent="0.2">
      <c r="A55" s="26" t="s">
        <v>43</v>
      </c>
      <c r="B55" s="27"/>
      <c r="C55" s="27"/>
      <c r="D55" s="31">
        <v>1.291269759610546</v>
      </c>
      <c r="E55" s="28" t="s">
        <v>671</v>
      </c>
    </row>
  </sheetData>
  <mergeCells count="3">
    <mergeCell ref="A1:F1"/>
    <mergeCell ref="C50:D50"/>
    <mergeCell ref="A51:B5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525C-234F-4364-A8D6-735EFC983DF8}">
  <dimension ref="A1:I13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9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109" t="s">
        <v>246</v>
      </c>
      <c r="B1" s="109"/>
      <c r="C1" s="109"/>
      <c r="D1" s="109"/>
      <c r="E1" s="109"/>
      <c r="F1" s="109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46</v>
      </c>
      <c r="B8" s="9" t="s">
        <v>774</v>
      </c>
      <c r="C8" s="9" t="s">
        <v>47</v>
      </c>
      <c r="D8" s="68">
        <v>2750</v>
      </c>
      <c r="E8" s="60">
        <v>27382.657500000001</v>
      </c>
      <c r="F8" s="10">
        <v>7.24618898739873</v>
      </c>
    </row>
    <row r="9" spans="1:6" x14ac:dyDescent="0.2">
      <c r="A9" s="9" t="s">
        <v>124</v>
      </c>
      <c r="B9" s="9" t="s">
        <v>777</v>
      </c>
      <c r="C9" s="9" t="s">
        <v>103</v>
      </c>
      <c r="D9" s="68">
        <v>1112</v>
      </c>
      <c r="E9" s="60">
        <v>11157.0852</v>
      </c>
      <c r="F9" s="10">
        <v>2.95246536636225</v>
      </c>
    </row>
    <row r="10" spans="1:6" x14ac:dyDescent="0.2">
      <c r="A10" s="9" t="s">
        <v>108</v>
      </c>
      <c r="B10" s="9" t="s">
        <v>1169</v>
      </c>
      <c r="C10" s="9" t="s">
        <v>103</v>
      </c>
      <c r="D10" s="68">
        <v>5250</v>
      </c>
      <c r="E10" s="60">
        <v>10605.672</v>
      </c>
      <c r="F10" s="10">
        <v>2.8065465760714798</v>
      </c>
    </row>
    <row r="11" spans="1:6" x14ac:dyDescent="0.2">
      <c r="A11" s="9" t="s">
        <v>109</v>
      </c>
      <c r="B11" s="9" t="s">
        <v>987</v>
      </c>
      <c r="C11" s="9" t="s">
        <v>101</v>
      </c>
      <c r="D11" s="68">
        <v>1000</v>
      </c>
      <c r="E11" s="60">
        <v>10012.64</v>
      </c>
      <c r="F11" s="10">
        <v>2.6496143299016199</v>
      </c>
    </row>
    <row r="12" spans="1:6" x14ac:dyDescent="0.2">
      <c r="A12" s="9" t="s">
        <v>98</v>
      </c>
      <c r="B12" s="9" t="s">
        <v>765</v>
      </c>
      <c r="C12" s="9" t="s">
        <v>99</v>
      </c>
      <c r="D12" s="68">
        <v>1000</v>
      </c>
      <c r="E12" s="60">
        <v>10009.76</v>
      </c>
      <c r="F12" s="10">
        <v>2.6488522043013698</v>
      </c>
    </row>
    <row r="13" spans="1:6" x14ac:dyDescent="0.2">
      <c r="A13" s="9" t="s">
        <v>97</v>
      </c>
      <c r="B13" s="9" t="s">
        <v>766</v>
      </c>
      <c r="C13" s="9" t="s">
        <v>31</v>
      </c>
      <c r="D13" s="68">
        <v>940</v>
      </c>
      <c r="E13" s="60">
        <v>9301.5913999999993</v>
      </c>
      <c r="F13" s="10">
        <v>2.4614517114696701</v>
      </c>
    </row>
    <row r="14" spans="1:6" x14ac:dyDescent="0.2">
      <c r="A14" s="9" t="s">
        <v>113</v>
      </c>
      <c r="B14" s="9" t="s">
        <v>1170</v>
      </c>
      <c r="C14" s="9" t="s">
        <v>114</v>
      </c>
      <c r="D14" s="68">
        <v>850</v>
      </c>
      <c r="E14" s="60">
        <v>9041.3734999999997</v>
      </c>
      <c r="F14" s="10">
        <v>2.3925910436800599</v>
      </c>
    </row>
    <row r="15" spans="1:6" x14ac:dyDescent="0.2">
      <c r="A15" s="9" t="s">
        <v>206</v>
      </c>
      <c r="B15" s="9" t="s">
        <v>770</v>
      </c>
      <c r="C15" s="9" t="s">
        <v>207</v>
      </c>
      <c r="D15" s="68">
        <v>75</v>
      </c>
      <c r="E15" s="60">
        <v>8764.2150000000001</v>
      </c>
      <c r="F15" s="10">
        <v>2.31924743667392</v>
      </c>
    </row>
    <row r="16" spans="1:6" x14ac:dyDescent="0.2">
      <c r="A16" s="9" t="s">
        <v>105</v>
      </c>
      <c r="B16" s="9" t="s">
        <v>984</v>
      </c>
      <c r="C16" s="9" t="s">
        <v>31</v>
      </c>
      <c r="D16" s="68">
        <v>682</v>
      </c>
      <c r="E16" s="60">
        <v>6453.3090599999996</v>
      </c>
      <c r="F16" s="10">
        <v>1.70771945867024</v>
      </c>
    </row>
    <row r="17" spans="1:6" x14ac:dyDescent="0.2">
      <c r="A17" s="9" t="s">
        <v>50</v>
      </c>
      <c r="B17" s="9" t="s">
        <v>762</v>
      </c>
      <c r="C17" s="9" t="s">
        <v>14</v>
      </c>
      <c r="D17" s="68">
        <v>610</v>
      </c>
      <c r="E17" s="60">
        <v>5772.3995000000004</v>
      </c>
      <c r="F17" s="10">
        <v>1.5275324423046199</v>
      </c>
    </row>
    <row r="18" spans="1:6" x14ac:dyDescent="0.2">
      <c r="A18" s="9" t="s">
        <v>111</v>
      </c>
      <c r="B18" s="9" t="s">
        <v>779</v>
      </c>
      <c r="C18" s="9" t="s">
        <v>112</v>
      </c>
      <c r="D18" s="68">
        <v>11</v>
      </c>
      <c r="E18" s="60">
        <v>5643.7425000000003</v>
      </c>
      <c r="F18" s="10">
        <v>1.4934863335019299</v>
      </c>
    </row>
    <row r="19" spans="1:6" x14ac:dyDescent="0.2">
      <c r="A19" s="9" t="s">
        <v>208</v>
      </c>
      <c r="B19" s="9" t="s">
        <v>782</v>
      </c>
      <c r="C19" s="9" t="s">
        <v>146</v>
      </c>
      <c r="D19" s="68">
        <v>560</v>
      </c>
      <c r="E19" s="60">
        <v>5530.6832000000004</v>
      </c>
      <c r="F19" s="10">
        <v>1.46356779639197</v>
      </c>
    </row>
    <row r="20" spans="1:6" x14ac:dyDescent="0.2">
      <c r="A20" s="9" t="s">
        <v>209</v>
      </c>
      <c r="B20" s="9" t="s">
        <v>1001</v>
      </c>
      <c r="C20" s="9" t="s">
        <v>116</v>
      </c>
      <c r="D20" s="68">
        <v>500</v>
      </c>
      <c r="E20" s="60">
        <v>5109.6949999999997</v>
      </c>
      <c r="F20" s="10">
        <v>1.3521629753418301</v>
      </c>
    </row>
    <row r="21" spans="1:6" x14ac:dyDescent="0.2">
      <c r="A21" s="9" t="s">
        <v>210</v>
      </c>
      <c r="B21" s="9" t="s">
        <v>1171</v>
      </c>
      <c r="C21" s="9" t="s">
        <v>146</v>
      </c>
      <c r="D21" s="68">
        <v>500</v>
      </c>
      <c r="E21" s="60">
        <v>4955.1350000000002</v>
      </c>
      <c r="F21" s="10">
        <v>1.3112622347949301</v>
      </c>
    </row>
    <row r="22" spans="1:6" x14ac:dyDescent="0.2">
      <c r="A22" s="9" t="s">
        <v>128</v>
      </c>
      <c r="B22" s="9" t="s">
        <v>994</v>
      </c>
      <c r="C22" s="9" t="s">
        <v>101</v>
      </c>
      <c r="D22" s="68">
        <v>450</v>
      </c>
      <c r="E22" s="60">
        <v>4366.9260000000004</v>
      </c>
      <c r="F22" s="10">
        <v>1.15560628437854</v>
      </c>
    </row>
    <row r="23" spans="1:6" x14ac:dyDescent="0.2">
      <c r="A23" s="9" t="s">
        <v>211</v>
      </c>
      <c r="B23" s="9" t="s">
        <v>775</v>
      </c>
      <c r="C23" s="9" t="s">
        <v>112</v>
      </c>
      <c r="D23" s="68">
        <v>8</v>
      </c>
      <c r="E23" s="60">
        <v>4104.54</v>
      </c>
      <c r="F23" s="10">
        <v>1.0861718789104999</v>
      </c>
    </row>
    <row r="24" spans="1:6" x14ac:dyDescent="0.2">
      <c r="A24" s="9" t="s">
        <v>133</v>
      </c>
      <c r="B24" s="9" t="s">
        <v>1172</v>
      </c>
      <c r="C24" s="9" t="s">
        <v>134</v>
      </c>
      <c r="D24" s="68">
        <v>300</v>
      </c>
      <c r="E24" s="60">
        <v>3051.1350000000002</v>
      </c>
      <c r="F24" s="10">
        <v>0.80741253240547695</v>
      </c>
    </row>
    <row r="25" spans="1:6" x14ac:dyDescent="0.2">
      <c r="A25" s="9" t="s">
        <v>212</v>
      </c>
      <c r="B25" s="9" t="s">
        <v>1173</v>
      </c>
      <c r="C25" s="9" t="s">
        <v>112</v>
      </c>
      <c r="D25" s="68">
        <v>300</v>
      </c>
      <c r="E25" s="60">
        <v>2986.386</v>
      </c>
      <c r="F25" s="10">
        <v>0.79027820237395696</v>
      </c>
    </row>
    <row r="26" spans="1:6" x14ac:dyDescent="0.2">
      <c r="A26" s="9" t="s">
        <v>127</v>
      </c>
      <c r="B26" s="9" t="s">
        <v>789</v>
      </c>
      <c r="C26" s="9" t="s">
        <v>103</v>
      </c>
      <c r="D26" s="68">
        <v>300</v>
      </c>
      <c r="E26" s="60">
        <v>2975.8409999999999</v>
      </c>
      <c r="F26" s="10">
        <v>0.78748771124386396</v>
      </c>
    </row>
    <row r="27" spans="1:6" x14ac:dyDescent="0.2">
      <c r="A27" s="9" t="s">
        <v>28</v>
      </c>
      <c r="B27" s="9" t="s">
        <v>990</v>
      </c>
      <c r="C27" s="9" t="s">
        <v>29</v>
      </c>
      <c r="D27" s="68">
        <v>300</v>
      </c>
      <c r="E27" s="60">
        <v>2894.652</v>
      </c>
      <c r="F27" s="10">
        <v>0.76600291424423395</v>
      </c>
    </row>
    <row r="28" spans="1:6" x14ac:dyDescent="0.2">
      <c r="A28" s="9" t="s">
        <v>129</v>
      </c>
      <c r="B28" s="9" t="s">
        <v>1022</v>
      </c>
      <c r="C28" s="9" t="s">
        <v>16</v>
      </c>
      <c r="D28" s="68">
        <v>280</v>
      </c>
      <c r="E28" s="60">
        <v>2848.1291999999999</v>
      </c>
      <c r="F28" s="10">
        <v>0.75369172782914695</v>
      </c>
    </row>
    <row r="29" spans="1:6" x14ac:dyDescent="0.2">
      <c r="A29" s="9" t="s">
        <v>213</v>
      </c>
      <c r="B29" s="9" t="s">
        <v>1174</v>
      </c>
      <c r="C29" s="9" t="s">
        <v>103</v>
      </c>
      <c r="D29" s="68">
        <v>270</v>
      </c>
      <c r="E29" s="60">
        <v>2672.3276999999998</v>
      </c>
      <c r="F29" s="10">
        <v>0.70716991403995699</v>
      </c>
    </row>
    <row r="30" spans="1:6" x14ac:dyDescent="0.2">
      <c r="A30" s="9" t="s">
        <v>214</v>
      </c>
      <c r="B30" s="9" t="s">
        <v>1005</v>
      </c>
      <c r="C30" s="9" t="s">
        <v>146</v>
      </c>
      <c r="D30" s="68">
        <v>250</v>
      </c>
      <c r="E30" s="60">
        <v>2494.4899999999998</v>
      </c>
      <c r="F30" s="10">
        <v>0.66010926686631</v>
      </c>
    </row>
    <row r="31" spans="1:6" x14ac:dyDescent="0.2">
      <c r="A31" s="9" t="s">
        <v>215</v>
      </c>
      <c r="B31" s="9" t="s">
        <v>764</v>
      </c>
      <c r="C31" s="9" t="s">
        <v>103</v>
      </c>
      <c r="D31" s="68">
        <v>1233</v>
      </c>
      <c r="E31" s="60">
        <v>2486.0633760000001</v>
      </c>
      <c r="F31" s="10">
        <v>0.65787935510446804</v>
      </c>
    </row>
    <row r="32" spans="1:6" x14ac:dyDescent="0.2">
      <c r="A32" s="9" t="s">
        <v>216</v>
      </c>
      <c r="B32" s="9" t="s">
        <v>902</v>
      </c>
      <c r="C32" s="9" t="s">
        <v>112</v>
      </c>
      <c r="D32" s="68">
        <v>250</v>
      </c>
      <c r="E32" s="60">
        <v>2467.4375</v>
      </c>
      <c r="F32" s="10">
        <v>0.65295044644935096</v>
      </c>
    </row>
    <row r="33" spans="1:6" x14ac:dyDescent="0.2">
      <c r="A33" s="9" t="s">
        <v>137</v>
      </c>
      <c r="B33" s="9" t="s">
        <v>909</v>
      </c>
      <c r="C33" s="9" t="s">
        <v>101</v>
      </c>
      <c r="D33" s="68">
        <v>250</v>
      </c>
      <c r="E33" s="60">
        <v>2422.0374999999999</v>
      </c>
      <c r="F33" s="10">
        <v>0.64093638316758506</v>
      </c>
    </row>
    <row r="34" spans="1:6" x14ac:dyDescent="0.2">
      <c r="A34" s="9" t="s">
        <v>130</v>
      </c>
      <c r="B34" s="9" t="s">
        <v>1017</v>
      </c>
      <c r="C34" s="9" t="s">
        <v>116</v>
      </c>
      <c r="D34" s="68">
        <v>250</v>
      </c>
      <c r="E34" s="60">
        <v>2353.2175000000002</v>
      </c>
      <c r="F34" s="10">
        <v>0.62272475684487405</v>
      </c>
    </row>
    <row r="35" spans="1:6" x14ac:dyDescent="0.2">
      <c r="A35" s="9" t="s">
        <v>132</v>
      </c>
      <c r="B35" s="9" t="s">
        <v>991</v>
      </c>
      <c r="C35" s="9" t="s">
        <v>101</v>
      </c>
      <c r="D35" s="68">
        <v>211</v>
      </c>
      <c r="E35" s="60">
        <v>2179.2016699999999</v>
      </c>
      <c r="F35" s="10">
        <v>0.57667547945172704</v>
      </c>
    </row>
    <row r="36" spans="1:6" x14ac:dyDescent="0.2">
      <c r="A36" s="9" t="s">
        <v>158</v>
      </c>
      <c r="B36" s="9" t="s">
        <v>1012</v>
      </c>
      <c r="C36" s="9" t="s">
        <v>159</v>
      </c>
      <c r="D36" s="68">
        <v>210</v>
      </c>
      <c r="E36" s="60">
        <v>2021.6658</v>
      </c>
      <c r="F36" s="10">
        <v>0.53498724351939397</v>
      </c>
    </row>
    <row r="37" spans="1:6" x14ac:dyDescent="0.2">
      <c r="A37" s="9" t="s">
        <v>217</v>
      </c>
      <c r="B37" s="9" t="s">
        <v>1175</v>
      </c>
      <c r="C37" s="9" t="s">
        <v>112</v>
      </c>
      <c r="D37" s="68">
        <v>200</v>
      </c>
      <c r="E37" s="60">
        <v>1990.4559999999999</v>
      </c>
      <c r="F37" s="10">
        <v>0.52672828950592998</v>
      </c>
    </row>
    <row r="38" spans="1:6" x14ac:dyDescent="0.2">
      <c r="A38" s="9" t="s">
        <v>141</v>
      </c>
      <c r="B38" s="9" t="s">
        <v>788</v>
      </c>
      <c r="C38" s="9" t="s">
        <v>142</v>
      </c>
      <c r="D38" s="68">
        <v>200</v>
      </c>
      <c r="E38" s="60">
        <v>1980.424</v>
      </c>
      <c r="F38" s="10">
        <v>0.52407355199838201</v>
      </c>
    </row>
    <row r="39" spans="1:6" x14ac:dyDescent="0.2">
      <c r="A39" s="9" t="s">
        <v>48</v>
      </c>
      <c r="B39" s="9" t="s">
        <v>763</v>
      </c>
      <c r="C39" s="9" t="s">
        <v>49</v>
      </c>
      <c r="D39" s="68">
        <v>170</v>
      </c>
      <c r="E39" s="60">
        <v>1702.4224999999999</v>
      </c>
      <c r="F39" s="10">
        <v>0.45050686447799398</v>
      </c>
    </row>
    <row r="40" spans="1:6" x14ac:dyDescent="0.2">
      <c r="A40" s="9" t="s">
        <v>139</v>
      </c>
      <c r="B40" s="9" t="s">
        <v>785</v>
      </c>
      <c r="C40" s="9" t="s">
        <v>103</v>
      </c>
      <c r="D40" s="68">
        <v>160</v>
      </c>
      <c r="E40" s="60">
        <v>1605.4272000000001</v>
      </c>
      <c r="F40" s="10">
        <v>0.42483929460500303</v>
      </c>
    </row>
    <row r="41" spans="1:6" x14ac:dyDescent="0.2">
      <c r="A41" s="9" t="s">
        <v>218</v>
      </c>
      <c r="B41" s="9" t="s">
        <v>1009</v>
      </c>
      <c r="C41" s="9" t="s">
        <v>99</v>
      </c>
      <c r="D41" s="68">
        <v>150</v>
      </c>
      <c r="E41" s="60">
        <v>1484.1210000000001</v>
      </c>
      <c r="F41" s="10">
        <v>0.392738405546182</v>
      </c>
    </row>
    <row r="42" spans="1:6" x14ac:dyDescent="0.2">
      <c r="A42" s="9" t="s">
        <v>156</v>
      </c>
      <c r="B42" s="9" t="s">
        <v>1007</v>
      </c>
      <c r="C42" s="9" t="s">
        <v>16</v>
      </c>
      <c r="D42" s="68">
        <v>140</v>
      </c>
      <c r="E42" s="60">
        <v>1428.4634000000001</v>
      </c>
      <c r="F42" s="10">
        <v>0.37800990491818198</v>
      </c>
    </row>
    <row r="43" spans="1:6" x14ac:dyDescent="0.2">
      <c r="A43" s="9" t="s">
        <v>152</v>
      </c>
      <c r="B43" s="9" t="s">
        <v>786</v>
      </c>
      <c r="C43" s="9" t="s">
        <v>116</v>
      </c>
      <c r="D43" s="68">
        <v>100</v>
      </c>
      <c r="E43" s="60">
        <v>1014.55</v>
      </c>
      <c r="F43" s="10">
        <v>0.26847726657521798</v>
      </c>
    </row>
    <row r="44" spans="1:6" x14ac:dyDescent="0.2">
      <c r="A44" s="9" t="s">
        <v>219</v>
      </c>
      <c r="B44" s="9" t="s">
        <v>899</v>
      </c>
      <c r="C44" s="9" t="s">
        <v>112</v>
      </c>
      <c r="D44" s="68">
        <v>100</v>
      </c>
      <c r="E44" s="60">
        <v>995.15899999999999</v>
      </c>
      <c r="F44" s="10">
        <v>0.26334588549379201</v>
      </c>
    </row>
    <row r="45" spans="1:6" x14ac:dyDescent="0.2">
      <c r="A45" s="9" t="s">
        <v>220</v>
      </c>
      <c r="B45" s="9" t="s">
        <v>890</v>
      </c>
      <c r="C45" s="9" t="s">
        <v>112</v>
      </c>
      <c r="D45" s="68">
        <v>100</v>
      </c>
      <c r="E45" s="60">
        <v>993.75699999999995</v>
      </c>
      <c r="F45" s="10">
        <v>0.26297487851755802</v>
      </c>
    </row>
    <row r="46" spans="1:6" x14ac:dyDescent="0.2">
      <c r="A46" s="9" t="s">
        <v>15</v>
      </c>
      <c r="B46" s="9" t="s">
        <v>992</v>
      </c>
      <c r="C46" s="9" t="s">
        <v>16</v>
      </c>
      <c r="D46" s="68">
        <v>80</v>
      </c>
      <c r="E46" s="60">
        <v>804.55119999999999</v>
      </c>
      <c r="F46" s="10">
        <v>0.212905925775774</v>
      </c>
    </row>
    <row r="47" spans="1:6" x14ac:dyDescent="0.2">
      <c r="A47" s="9" t="s">
        <v>64</v>
      </c>
      <c r="B47" s="9" t="s">
        <v>995</v>
      </c>
      <c r="C47" s="9" t="s">
        <v>65</v>
      </c>
      <c r="D47" s="68">
        <v>58</v>
      </c>
      <c r="E47" s="60">
        <v>583.37850000000003</v>
      </c>
      <c r="F47" s="10">
        <v>0.154377669960821</v>
      </c>
    </row>
    <row r="48" spans="1:6" x14ac:dyDescent="0.2">
      <c r="A48" s="9" t="s">
        <v>221</v>
      </c>
      <c r="B48" s="9" t="s">
        <v>1176</v>
      </c>
      <c r="C48" s="9" t="s">
        <v>65</v>
      </c>
      <c r="D48" s="68">
        <v>50</v>
      </c>
      <c r="E48" s="60">
        <v>508.23849999999999</v>
      </c>
      <c r="F48" s="10">
        <v>0.134493601348666</v>
      </c>
    </row>
    <row r="49" spans="1:6" x14ac:dyDescent="0.2">
      <c r="A49" s="9" t="s">
        <v>222</v>
      </c>
      <c r="B49" s="9" t="s">
        <v>863</v>
      </c>
      <c r="C49" s="9" t="s">
        <v>29</v>
      </c>
      <c r="D49" s="68">
        <v>40</v>
      </c>
      <c r="E49" s="60">
        <v>399.36799999999999</v>
      </c>
      <c r="F49" s="10">
        <v>0.105683533583965</v>
      </c>
    </row>
    <row r="50" spans="1:6" x14ac:dyDescent="0.2">
      <c r="A50" s="9" t="s">
        <v>223</v>
      </c>
      <c r="B50" s="9" t="s">
        <v>903</v>
      </c>
      <c r="C50" s="9" t="s">
        <v>224</v>
      </c>
      <c r="D50" s="68">
        <v>20</v>
      </c>
      <c r="E50" s="60">
        <v>201.2770233</v>
      </c>
      <c r="F50" s="10">
        <v>5.3263323680430102E-2</v>
      </c>
    </row>
    <row r="51" spans="1:6" x14ac:dyDescent="0.2">
      <c r="A51" s="9" t="s">
        <v>106</v>
      </c>
      <c r="B51" s="9" t="s">
        <v>773</v>
      </c>
      <c r="C51" s="9" t="s">
        <v>107</v>
      </c>
      <c r="D51" s="68">
        <v>100</v>
      </c>
      <c r="E51" s="60">
        <v>96.094899999999996</v>
      </c>
      <c r="F51" s="10">
        <v>2.54292997721343E-2</v>
      </c>
    </row>
    <row r="52" spans="1:6" x14ac:dyDescent="0.2">
      <c r="A52" s="8" t="s">
        <v>34</v>
      </c>
      <c r="B52" s="9"/>
      <c r="C52" s="9"/>
      <c r="D52" s="68"/>
      <c r="E52" s="61">
        <f>SUM(E8:E51)</f>
        <v>187851.69732929999</v>
      </c>
      <c r="F52" s="11">
        <f>SUM(F8:F51)</f>
        <v>49.710620689454046</v>
      </c>
    </row>
    <row r="53" spans="1:6" x14ac:dyDescent="0.2">
      <c r="A53" s="9"/>
      <c r="B53" s="9"/>
      <c r="C53" s="9"/>
      <c r="D53" s="68"/>
      <c r="E53" s="60"/>
      <c r="F53" s="10"/>
    </row>
    <row r="54" spans="1:6" x14ac:dyDescent="0.2">
      <c r="A54" s="8" t="s">
        <v>83</v>
      </c>
      <c r="B54" s="9"/>
      <c r="C54" s="9"/>
      <c r="D54" s="68"/>
      <c r="E54" s="60"/>
      <c r="F54" s="10"/>
    </row>
    <row r="55" spans="1:6" x14ac:dyDescent="0.2">
      <c r="A55" s="9" t="s">
        <v>194</v>
      </c>
      <c r="B55" s="9" t="s">
        <v>933</v>
      </c>
      <c r="C55" s="9" t="s">
        <v>195</v>
      </c>
      <c r="D55" s="68">
        <v>740</v>
      </c>
      <c r="E55" s="60">
        <v>12261.3264</v>
      </c>
      <c r="F55" s="10">
        <v>3.2446773411449001</v>
      </c>
    </row>
    <row r="56" spans="1:6" x14ac:dyDescent="0.2">
      <c r="A56" s="9" t="s">
        <v>225</v>
      </c>
      <c r="B56" s="9" t="s">
        <v>795</v>
      </c>
      <c r="C56" s="9" t="s">
        <v>203</v>
      </c>
      <c r="D56" s="68">
        <v>11978</v>
      </c>
      <c r="E56" s="60">
        <v>11556.434289999999</v>
      </c>
      <c r="F56" s="10">
        <v>3.0581438958506899</v>
      </c>
    </row>
    <row r="57" spans="1:6" x14ac:dyDescent="0.2">
      <c r="A57" s="9" t="s">
        <v>196</v>
      </c>
      <c r="B57" s="9" t="s">
        <v>815</v>
      </c>
      <c r="C57" s="9" t="s">
        <v>168</v>
      </c>
      <c r="D57" s="68">
        <v>100</v>
      </c>
      <c r="E57" s="60">
        <v>10313.69</v>
      </c>
      <c r="F57" s="10">
        <v>2.7292802715530602</v>
      </c>
    </row>
    <row r="58" spans="1:6" x14ac:dyDescent="0.2">
      <c r="A58" s="9" t="s">
        <v>226</v>
      </c>
      <c r="B58" s="9" t="s">
        <v>1184</v>
      </c>
      <c r="C58" s="9" t="s">
        <v>172</v>
      </c>
      <c r="D58" s="68">
        <v>1000</v>
      </c>
      <c r="E58" s="60">
        <v>9810.48</v>
      </c>
      <c r="F58" s="10">
        <v>2.5961173467949799</v>
      </c>
    </row>
    <row r="59" spans="1:6" x14ac:dyDescent="0.2">
      <c r="A59" s="9" t="s">
        <v>227</v>
      </c>
      <c r="B59" s="9" t="s">
        <v>800</v>
      </c>
      <c r="C59" s="9" t="s">
        <v>114</v>
      </c>
      <c r="D59" s="68">
        <v>9000</v>
      </c>
      <c r="E59" s="60">
        <v>9216.5490000000009</v>
      </c>
      <c r="F59" s="10">
        <v>2.4389472010019801</v>
      </c>
    </row>
    <row r="60" spans="1:6" x14ac:dyDescent="0.2">
      <c r="A60" s="9" t="s">
        <v>185</v>
      </c>
      <c r="B60" s="9" t="s">
        <v>801</v>
      </c>
      <c r="C60" s="9" t="s">
        <v>186</v>
      </c>
      <c r="D60" s="68">
        <v>950</v>
      </c>
      <c r="E60" s="60">
        <v>9155.5300000000007</v>
      </c>
      <c r="F60" s="10">
        <v>2.4227999294735598</v>
      </c>
    </row>
    <row r="61" spans="1:6" x14ac:dyDescent="0.2">
      <c r="A61" s="9" t="s">
        <v>228</v>
      </c>
      <c r="B61" s="9" t="s">
        <v>1037</v>
      </c>
      <c r="C61" s="9" t="s">
        <v>229</v>
      </c>
      <c r="D61" s="68">
        <v>600</v>
      </c>
      <c r="E61" s="60">
        <v>5963.0159999999996</v>
      </c>
      <c r="F61" s="10">
        <v>1.57797470427706</v>
      </c>
    </row>
    <row r="62" spans="1:6" x14ac:dyDescent="0.2">
      <c r="A62" s="9" t="s">
        <v>230</v>
      </c>
      <c r="B62" s="9" t="s">
        <v>794</v>
      </c>
      <c r="C62" s="9" t="s">
        <v>168</v>
      </c>
      <c r="D62" s="68">
        <v>550</v>
      </c>
      <c r="E62" s="60">
        <v>5404.5749999999998</v>
      </c>
      <c r="F62" s="10">
        <v>1.43019616874551</v>
      </c>
    </row>
    <row r="63" spans="1:6" x14ac:dyDescent="0.2">
      <c r="A63" s="9" t="s">
        <v>238</v>
      </c>
      <c r="B63" s="9" t="s">
        <v>814</v>
      </c>
      <c r="C63" s="9" t="s">
        <v>114</v>
      </c>
      <c r="D63" s="68">
        <v>500</v>
      </c>
      <c r="E63" s="60">
        <v>5254.94</v>
      </c>
      <c r="F63" s="10">
        <v>1.3905987159004201</v>
      </c>
    </row>
    <row r="64" spans="1:6" x14ac:dyDescent="0.2">
      <c r="A64" s="9" t="s">
        <v>231</v>
      </c>
      <c r="B64" s="9" t="s">
        <v>1177</v>
      </c>
      <c r="C64" s="9" t="s">
        <v>29</v>
      </c>
      <c r="D64" s="68">
        <v>500</v>
      </c>
      <c r="E64" s="60">
        <v>5122.68</v>
      </c>
      <c r="F64" s="10">
        <v>1.3555991562165901</v>
      </c>
    </row>
    <row r="65" spans="1:6" x14ac:dyDescent="0.2">
      <c r="A65" s="9" t="s">
        <v>239</v>
      </c>
      <c r="B65" s="9" t="s">
        <v>1185</v>
      </c>
      <c r="C65" s="9" t="s">
        <v>172</v>
      </c>
      <c r="D65" s="68">
        <v>500</v>
      </c>
      <c r="E65" s="60">
        <v>4934.5050000000001</v>
      </c>
      <c r="F65" s="10">
        <v>1.30580298092922</v>
      </c>
    </row>
    <row r="66" spans="1:6" x14ac:dyDescent="0.2">
      <c r="A66" s="9" t="s">
        <v>199</v>
      </c>
      <c r="B66" s="9" t="s">
        <v>1059</v>
      </c>
      <c r="C66" s="9" t="s">
        <v>195</v>
      </c>
      <c r="D66" s="68">
        <v>470</v>
      </c>
      <c r="E66" s="60">
        <v>4577.8657999999996</v>
      </c>
      <c r="F66" s="10">
        <v>1.2114266391327899</v>
      </c>
    </row>
    <row r="67" spans="1:6" x14ac:dyDescent="0.2">
      <c r="A67" s="9" t="s">
        <v>169</v>
      </c>
      <c r="B67" s="9" t="s">
        <v>797</v>
      </c>
      <c r="C67" s="9" t="s">
        <v>168</v>
      </c>
      <c r="D67" s="68">
        <v>450</v>
      </c>
      <c r="E67" s="60">
        <v>4474.6514999999999</v>
      </c>
      <c r="F67" s="10">
        <v>1.1841133542917499</v>
      </c>
    </row>
    <row r="68" spans="1:6" x14ac:dyDescent="0.2">
      <c r="A68" s="9" t="s">
        <v>175</v>
      </c>
      <c r="B68" s="9" t="s">
        <v>808</v>
      </c>
      <c r="C68" s="9" t="s">
        <v>114</v>
      </c>
      <c r="D68" s="68">
        <v>440</v>
      </c>
      <c r="E68" s="60">
        <v>4284.8739999999998</v>
      </c>
      <c r="F68" s="10">
        <v>1.13389311432578</v>
      </c>
    </row>
    <row r="69" spans="1:6" x14ac:dyDescent="0.2">
      <c r="A69" s="9" t="s">
        <v>232</v>
      </c>
      <c r="B69" s="9" t="s">
        <v>798</v>
      </c>
      <c r="C69" s="9" t="s">
        <v>114</v>
      </c>
      <c r="D69" s="68">
        <v>450</v>
      </c>
      <c r="E69" s="60">
        <v>4232.2905000000001</v>
      </c>
      <c r="F69" s="10">
        <v>1.1199781033879701</v>
      </c>
    </row>
    <row r="70" spans="1:6" x14ac:dyDescent="0.2">
      <c r="A70" s="9" t="s">
        <v>85</v>
      </c>
      <c r="B70" s="9" t="s">
        <v>1178</v>
      </c>
      <c r="C70" s="9" t="s">
        <v>49</v>
      </c>
      <c r="D70" s="68">
        <v>370</v>
      </c>
      <c r="E70" s="60">
        <v>3946.1129000000001</v>
      </c>
      <c r="F70" s="10">
        <v>1.0442477995063899</v>
      </c>
    </row>
    <row r="71" spans="1:6" x14ac:dyDescent="0.2">
      <c r="A71" s="9" t="s">
        <v>188</v>
      </c>
      <c r="B71" s="9" t="s">
        <v>812</v>
      </c>
      <c r="C71" s="9" t="s">
        <v>29</v>
      </c>
      <c r="D71" s="68">
        <v>400</v>
      </c>
      <c r="E71" s="60">
        <v>3918.0520000000001</v>
      </c>
      <c r="F71" s="10">
        <v>1.03682212927856</v>
      </c>
    </row>
    <row r="72" spans="1:6" x14ac:dyDescent="0.2">
      <c r="A72" s="9" t="s">
        <v>191</v>
      </c>
      <c r="B72" s="9" t="s">
        <v>1179</v>
      </c>
      <c r="C72" s="9" t="s">
        <v>164</v>
      </c>
      <c r="D72" s="68">
        <v>390</v>
      </c>
      <c r="E72" s="60">
        <v>3767.2361999999998</v>
      </c>
      <c r="F72" s="10">
        <v>0.99691220493737098</v>
      </c>
    </row>
    <row r="73" spans="1:6" x14ac:dyDescent="0.2">
      <c r="A73" s="9" t="s">
        <v>240</v>
      </c>
      <c r="B73" s="9" t="s">
        <v>818</v>
      </c>
      <c r="C73" s="9" t="s">
        <v>126</v>
      </c>
      <c r="D73" s="68">
        <v>300</v>
      </c>
      <c r="E73" s="60">
        <v>3606.8490000000002</v>
      </c>
      <c r="F73" s="10">
        <v>0.95446943025928499</v>
      </c>
    </row>
    <row r="74" spans="1:6" x14ac:dyDescent="0.2">
      <c r="A74" s="9" t="s">
        <v>198</v>
      </c>
      <c r="B74" s="9" t="s">
        <v>1182</v>
      </c>
      <c r="C74" s="9" t="s">
        <v>114</v>
      </c>
      <c r="D74" s="68">
        <v>400</v>
      </c>
      <c r="E74" s="60">
        <v>3469.788</v>
      </c>
      <c r="F74" s="10">
        <v>0.91819939661474703</v>
      </c>
    </row>
    <row r="75" spans="1:6" x14ac:dyDescent="0.2">
      <c r="A75" s="9" t="s">
        <v>181</v>
      </c>
      <c r="B75" s="9" t="s">
        <v>811</v>
      </c>
      <c r="C75" s="9" t="s">
        <v>182</v>
      </c>
      <c r="D75" s="68">
        <v>350</v>
      </c>
      <c r="E75" s="60">
        <v>3454.9724999999999</v>
      </c>
      <c r="F75" s="10">
        <v>0.91427881611802897</v>
      </c>
    </row>
    <row r="76" spans="1:6" x14ac:dyDescent="0.2">
      <c r="A76" s="9" t="s">
        <v>241</v>
      </c>
      <c r="B76" s="9" t="s">
        <v>927</v>
      </c>
      <c r="C76" s="9" t="s">
        <v>31</v>
      </c>
      <c r="D76" s="68">
        <v>295</v>
      </c>
      <c r="E76" s="60">
        <v>3305.6195499999999</v>
      </c>
      <c r="F76" s="10">
        <v>0.87475600130264797</v>
      </c>
    </row>
    <row r="77" spans="1:6" x14ac:dyDescent="0.2">
      <c r="A77" s="9" t="s">
        <v>202</v>
      </c>
      <c r="B77" s="9" t="s">
        <v>816</v>
      </c>
      <c r="C77" s="9" t="s">
        <v>203</v>
      </c>
      <c r="D77" s="68">
        <v>22</v>
      </c>
      <c r="E77" s="60">
        <v>3263.1368000000002</v>
      </c>
      <c r="F77" s="10">
        <v>0.86351392097481905</v>
      </c>
    </row>
    <row r="78" spans="1:6" x14ac:dyDescent="0.2">
      <c r="A78" s="9" t="s">
        <v>89</v>
      </c>
      <c r="B78" s="9" t="s">
        <v>1054</v>
      </c>
      <c r="C78" s="9" t="s">
        <v>90</v>
      </c>
      <c r="D78" s="68">
        <v>338</v>
      </c>
      <c r="E78" s="60">
        <v>3163.8895600000001</v>
      </c>
      <c r="F78" s="10">
        <v>0.83725042710035802</v>
      </c>
    </row>
    <row r="79" spans="1:6" x14ac:dyDescent="0.2">
      <c r="A79" s="9" t="s">
        <v>233</v>
      </c>
      <c r="B79" s="9" t="s">
        <v>981</v>
      </c>
      <c r="C79" s="9" t="s">
        <v>166</v>
      </c>
      <c r="D79" s="68">
        <v>300</v>
      </c>
      <c r="E79" s="60">
        <v>2989.2750000000001</v>
      </c>
      <c r="F79" s="10">
        <v>0.79104270961671097</v>
      </c>
    </row>
    <row r="80" spans="1:6" x14ac:dyDescent="0.2">
      <c r="A80" s="9" t="s">
        <v>200</v>
      </c>
      <c r="B80" s="9" t="s">
        <v>1056</v>
      </c>
      <c r="C80" s="9" t="s">
        <v>166</v>
      </c>
      <c r="D80" s="68">
        <v>17</v>
      </c>
      <c r="E80" s="60">
        <v>2539.2067000000002</v>
      </c>
      <c r="F80" s="10">
        <v>0.67194251055687604</v>
      </c>
    </row>
    <row r="81" spans="1:6" x14ac:dyDescent="0.2">
      <c r="A81" s="9" t="s">
        <v>234</v>
      </c>
      <c r="B81" s="9" t="s">
        <v>799</v>
      </c>
      <c r="C81" s="9" t="s">
        <v>172</v>
      </c>
      <c r="D81" s="68">
        <v>250</v>
      </c>
      <c r="E81" s="60">
        <v>2528.0025000000001</v>
      </c>
      <c r="F81" s="10">
        <v>0.668977577344948</v>
      </c>
    </row>
    <row r="82" spans="1:6" x14ac:dyDescent="0.2">
      <c r="A82" s="9" t="s">
        <v>235</v>
      </c>
      <c r="B82" s="9" t="s">
        <v>1027</v>
      </c>
      <c r="C82" s="9" t="s">
        <v>168</v>
      </c>
      <c r="D82" s="68">
        <v>250</v>
      </c>
      <c r="E82" s="60">
        <v>2519.835</v>
      </c>
      <c r="F82" s="10">
        <v>0.66681623677548096</v>
      </c>
    </row>
    <row r="83" spans="1:6" x14ac:dyDescent="0.2">
      <c r="A83" s="9" t="s">
        <v>236</v>
      </c>
      <c r="B83" s="9" t="s">
        <v>1038</v>
      </c>
      <c r="C83" s="9" t="s">
        <v>172</v>
      </c>
      <c r="D83" s="68">
        <v>250</v>
      </c>
      <c r="E83" s="60">
        <v>2494.2849999999999</v>
      </c>
      <c r="F83" s="10">
        <v>0.66005501834268099</v>
      </c>
    </row>
    <row r="84" spans="1:6" x14ac:dyDescent="0.2">
      <c r="A84" s="9" t="s">
        <v>237</v>
      </c>
      <c r="B84" s="9" t="s">
        <v>921</v>
      </c>
      <c r="C84" s="9" t="s">
        <v>90</v>
      </c>
      <c r="D84" s="68">
        <v>2500</v>
      </c>
      <c r="E84" s="60">
        <v>2306.7424999999998</v>
      </c>
      <c r="F84" s="10">
        <v>0.61042621959773702</v>
      </c>
    </row>
    <row r="85" spans="1:6" x14ac:dyDescent="0.2">
      <c r="A85" s="9" t="s">
        <v>178</v>
      </c>
      <c r="B85" s="9" t="s">
        <v>1180</v>
      </c>
      <c r="C85" s="9" t="s">
        <v>172</v>
      </c>
      <c r="D85" s="68">
        <v>230</v>
      </c>
      <c r="E85" s="60">
        <v>2293.2080999999998</v>
      </c>
      <c r="F85" s="10">
        <v>0.60684465267965904</v>
      </c>
    </row>
    <row r="86" spans="1:6" x14ac:dyDescent="0.2">
      <c r="A86" s="9" t="s">
        <v>180</v>
      </c>
      <c r="B86" s="9" t="s">
        <v>1047</v>
      </c>
      <c r="C86" s="9" t="s">
        <v>172</v>
      </c>
      <c r="D86" s="68">
        <v>230</v>
      </c>
      <c r="E86" s="60">
        <v>2292.9780999999998</v>
      </c>
      <c r="F86" s="10">
        <v>0.60678378848241699</v>
      </c>
    </row>
    <row r="87" spans="1:6" x14ac:dyDescent="0.2">
      <c r="A87" s="9" t="s">
        <v>177</v>
      </c>
      <c r="B87" s="9" t="s">
        <v>1181</v>
      </c>
      <c r="C87" s="9" t="s">
        <v>114</v>
      </c>
      <c r="D87" s="68">
        <v>200</v>
      </c>
      <c r="E87" s="60">
        <v>1997.904</v>
      </c>
      <c r="F87" s="10">
        <v>0.528699230988807</v>
      </c>
    </row>
    <row r="88" spans="1:6" x14ac:dyDescent="0.2">
      <c r="A88" s="9" t="s">
        <v>205</v>
      </c>
      <c r="B88" s="9" t="s">
        <v>1055</v>
      </c>
      <c r="C88" s="9" t="s">
        <v>126</v>
      </c>
      <c r="D88" s="68">
        <v>150</v>
      </c>
      <c r="E88" s="60">
        <v>1922.6849999999999</v>
      </c>
      <c r="F88" s="10">
        <v>0.50879425684803403</v>
      </c>
    </row>
    <row r="89" spans="1:6" x14ac:dyDescent="0.2">
      <c r="A89" s="9" t="s">
        <v>88</v>
      </c>
      <c r="B89" s="9" t="s">
        <v>813</v>
      </c>
      <c r="C89" s="9" t="s">
        <v>57</v>
      </c>
      <c r="D89" s="68">
        <v>150</v>
      </c>
      <c r="E89" s="60">
        <v>1678.8135</v>
      </c>
      <c r="F89" s="10">
        <v>0.44425928694453098</v>
      </c>
    </row>
    <row r="90" spans="1:6" x14ac:dyDescent="0.2">
      <c r="A90" s="9" t="s">
        <v>192</v>
      </c>
      <c r="B90" s="9" t="s">
        <v>1029</v>
      </c>
      <c r="C90" s="9" t="s">
        <v>29</v>
      </c>
      <c r="D90" s="68">
        <v>160</v>
      </c>
      <c r="E90" s="60">
        <v>1639.2575999999999</v>
      </c>
      <c r="F90" s="10">
        <v>0.43379172998930698</v>
      </c>
    </row>
    <row r="91" spans="1:6" x14ac:dyDescent="0.2">
      <c r="A91" s="9" t="s">
        <v>87</v>
      </c>
      <c r="B91" s="9" t="s">
        <v>1152</v>
      </c>
      <c r="C91" s="9" t="s">
        <v>57</v>
      </c>
      <c r="D91" s="68">
        <v>140</v>
      </c>
      <c r="E91" s="60">
        <v>1613.4467999999999</v>
      </c>
      <c r="F91" s="10">
        <v>0.42696149684937401</v>
      </c>
    </row>
    <row r="92" spans="1:6" x14ac:dyDescent="0.2">
      <c r="A92" s="9" t="s">
        <v>242</v>
      </c>
      <c r="B92" s="9" t="s">
        <v>930</v>
      </c>
      <c r="C92" s="9" t="s">
        <v>243</v>
      </c>
      <c r="D92" s="68">
        <v>150</v>
      </c>
      <c r="E92" s="60">
        <v>1502.7465</v>
      </c>
      <c r="F92" s="10">
        <v>0.39766721470156802</v>
      </c>
    </row>
    <row r="93" spans="1:6" x14ac:dyDescent="0.2">
      <c r="A93" s="9" t="s">
        <v>165</v>
      </c>
      <c r="B93" s="9" t="s">
        <v>980</v>
      </c>
      <c r="C93" s="9" t="s">
        <v>166</v>
      </c>
      <c r="D93" s="68">
        <v>150</v>
      </c>
      <c r="E93" s="60">
        <v>1490.5815</v>
      </c>
      <c r="F93" s="10">
        <v>0.39444802792133199</v>
      </c>
    </row>
    <row r="94" spans="1:6" x14ac:dyDescent="0.2">
      <c r="A94" s="9" t="s">
        <v>183</v>
      </c>
      <c r="B94" s="9" t="s">
        <v>807</v>
      </c>
      <c r="C94" s="9" t="s">
        <v>101</v>
      </c>
      <c r="D94" s="68">
        <v>150</v>
      </c>
      <c r="E94" s="60">
        <v>1476.1095</v>
      </c>
      <c r="F94" s="10">
        <v>0.39061834678006102</v>
      </c>
    </row>
    <row r="95" spans="1:6" x14ac:dyDescent="0.2">
      <c r="A95" s="9" t="s">
        <v>163</v>
      </c>
      <c r="B95" s="9" t="s">
        <v>809</v>
      </c>
      <c r="C95" s="9" t="s">
        <v>164</v>
      </c>
      <c r="D95" s="68">
        <v>10</v>
      </c>
      <c r="E95" s="60">
        <v>1005.348</v>
      </c>
      <c r="F95" s="10">
        <v>0.266042169431632</v>
      </c>
    </row>
    <row r="96" spans="1:6" x14ac:dyDescent="0.2">
      <c r="A96" s="9" t="s">
        <v>187</v>
      </c>
      <c r="B96" s="9" t="s">
        <v>810</v>
      </c>
      <c r="C96" s="9" t="s">
        <v>114</v>
      </c>
      <c r="D96" s="68">
        <v>100</v>
      </c>
      <c r="E96" s="60">
        <v>997.36</v>
      </c>
      <c r="F96" s="10">
        <v>0.26392832939870797</v>
      </c>
    </row>
    <row r="97" spans="1:9" x14ac:dyDescent="0.2">
      <c r="A97" s="9" t="s">
        <v>193</v>
      </c>
      <c r="B97" s="9" t="s">
        <v>793</v>
      </c>
      <c r="C97" s="9" t="s">
        <v>164</v>
      </c>
      <c r="D97" s="68">
        <v>100</v>
      </c>
      <c r="E97" s="60">
        <v>968.48599999999999</v>
      </c>
      <c r="F97" s="10">
        <v>0.25628749100228299</v>
      </c>
    </row>
    <row r="98" spans="1:9" x14ac:dyDescent="0.2">
      <c r="A98" s="9" t="s">
        <v>244</v>
      </c>
      <c r="B98" s="9" t="s">
        <v>941</v>
      </c>
      <c r="C98" s="9" t="s">
        <v>126</v>
      </c>
      <c r="D98" s="68">
        <v>50</v>
      </c>
      <c r="E98" s="60">
        <v>604.26099999999997</v>
      </c>
      <c r="F98" s="10">
        <v>0.15990374213001601</v>
      </c>
    </row>
    <row r="99" spans="1:9" x14ac:dyDescent="0.2">
      <c r="A99" s="9" t="s">
        <v>190</v>
      </c>
      <c r="B99" s="9" t="s">
        <v>806</v>
      </c>
      <c r="C99" s="9" t="s">
        <v>114</v>
      </c>
      <c r="D99" s="68">
        <v>50</v>
      </c>
      <c r="E99" s="60">
        <v>481.48750000000001</v>
      </c>
      <c r="F99" s="10">
        <v>0.12741456595548301</v>
      </c>
    </row>
    <row r="100" spans="1:9" x14ac:dyDescent="0.2">
      <c r="A100" s="9" t="s">
        <v>197</v>
      </c>
      <c r="B100" s="9" t="s">
        <v>1183</v>
      </c>
      <c r="C100" s="9" t="s">
        <v>29</v>
      </c>
      <c r="D100" s="68">
        <v>40</v>
      </c>
      <c r="E100" s="60">
        <v>396.86680000000001</v>
      </c>
      <c r="F100" s="10">
        <v>0.105021648670301</v>
      </c>
    </row>
    <row r="101" spans="1:9" x14ac:dyDescent="0.2">
      <c r="A101" s="8" t="s">
        <v>34</v>
      </c>
      <c r="B101" s="9"/>
      <c r="C101" s="9"/>
      <c r="D101" s="68"/>
      <c r="E101" s="61">
        <f>SUM(E55:E100)</f>
        <v>176197.95059999998</v>
      </c>
      <c r="F101" s="11">
        <f>SUM(F55:F100)</f>
        <v>46.626725300126417</v>
      </c>
    </row>
    <row r="102" spans="1:9" x14ac:dyDescent="0.2">
      <c r="A102" s="9"/>
      <c r="B102" s="9"/>
      <c r="C102" s="9"/>
      <c r="D102" s="9"/>
      <c r="E102" s="60"/>
      <c r="F102" s="10"/>
    </row>
    <row r="103" spans="1:9" x14ac:dyDescent="0.2">
      <c r="A103" s="8" t="s">
        <v>34</v>
      </c>
      <c r="B103" s="9"/>
      <c r="C103" s="9"/>
      <c r="D103" s="9"/>
      <c r="E103" s="61">
        <f>E52+E101</f>
        <v>364049.64792929997</v>
      </c>
      <c r="F103" s="11">
        <f>F52+F101</f>
        <v>96.337345989580456</v>
      </c>
      <c r="H103" s="50"/>
      <c r="I103" s="51"/>
    </row>
    <row r="104" spans="1:9" x14ac:dyDescent="0.2">
      <c r="A104" s="9"/>
      <c r="B104" s="9"/>
      <c r="C104" s="9"/>
      <c r="D104" s="9"/>
      <c r="E104" s="60"/>
      <c r="F104" s="10"/>
    </row>
    <row r="105" spans="1:9" x14ac:dyDescent="0.2">
      <c r="A105" s="8" t="s">
        <v>35</v>
      </c>
      <c r="B105" s="9"/>
      <c r="C105" s="9"/>
      <c r="D105" s="9"/>
      <c r="E105" s="61">
        <v>13840.8183223</v>
      </c>
      <c r="F105" s="11">
        <v>3.66</v>
      </c>
      <c r="H105" s="2"/>
      <c r="I105" s="49"/>
    </row>
    <row r="106" spans="1:9" x14ac:dyDescent="0.2">
      <c r="A106" s="9"/>
      <c r="B106" s="9"/>
      <c r="C106" s="9"/>
      <c r="D106" s="9"/>
      <c r="E106" s="60"/>
      <c r="F106" s="10"/>
    </row>
    <row r="107" spans="1:9" x14ac:dyDescent="0.2">
      <c r="A107" s="12" t="s">
        <v>36</v>
      </c>
      <c r="B107" s="6"/>
      <c r="C107" s="6"/>
      <c r="D107" s="6"/>
      <c r="E107" s="66">
        <f>E103+E105</f>
        <v>377890.46625159995</v>
      </c>
      <c r="F107" s="13">
        <f>F103+F105</f>
        <v>99.997345989580452</v>
      </c>
      <c r="H107" s="52"/>
      <c r="I107" s="53"/>
    </row>
    <row r="108" spans="1:9" x14ac:dyDescent="0.2">
      <c r="A108" s="1" t="s">
        <v>245</v>
      </c>
    </row>
    <row r="109" spans="1:9" x14ac:dyDescent="0.2">
      <c r="A109" s="1"/>
    </row>
    <row r="111" spans="1:9" x14ac:dyDescent="0.2">
      <c r="A111" s="1" t="s">
        <v>37</v>
      </c>
    </row>
    <row r="112" spans="1:9" x14ac:dyDescent="0.2">
      <c r="A112" s="1" t="s">
        <v>38</v>
      </c>
    </row>
    <row r="113" spans="1:4" x14ac:dyDescent="0.2">
      <c r="A113" s="1" t="s">
        <v>39</v>
      </c>
    </row>
    <row r="114" spans="1:4" x14ac:dyDescent="0.2">
      <c r="A114" s="3" t="s">
        <v>661</v>
      </c>
      <c r="D114" s="14">
        <v>61.7408</v>
      </c>
    </row>
    <row r="115" spans="1:4" x14ac:dyDescent="0.2">
      <c r="A115" s="3" t="s">
        <v>662</v>
      </c>
      <c r="D115" s="14">
        <v>11.667</v>
      </c>
    </row>
    <row r="116" spans="1:4" x14ac:dyDescent="0.2">
      <c r="A116" s="3" t="s">
        <v>663</v>
      </c>
      <c r="D116" s="14">
        <v>64.468100000000007</v>
      </c>
    </row>
    <row r="117" spans="1:4" x14ac:dyDescent="0.2">
      <c r="A117" s="3" t="s">
        <v>664</v>
      </c>
      <c r="D117" s="14">
        <v>12.3142</v>
      </c>
    </row>
    <row r="119" spans="1:4" x14ac:dyDescent="0.2">
      <c r="A119" s="1" t="s">
        <v>40</v>
      </c>
    </row>
    <row r="120" spans="1:4" x14ac:dyDescent="0.2">
      <c r="A120" s="3" t="s">
        <v>661</v>
      </c>
      <c r="D120" s="14">
        <v>65.192499999999995</v>
      </c>
    </row>
    <row r="121" spans="1:4" x14ac:dyDescent="0.2">
      <c r="A121" s="3" t="s">
        <v>662</v>
      </c>
      <c r="D121" s="14">
        <v>11.8598</v>
      </c>
    </row>
    <row r="122" spans="1:4" x14ac:dyDescent="0.2">
      <c r="A122" s="3" t="s">
        <v>663</v>
      </c>
      <c r="D122" s="14">
        <v>68.398799999999994</v>
      </c>
    </row>
    <row r="123" spans="1:4" x14ac:dyDescent="0.2">
      <c r="A123" s="3" t="s">
        <v>664</v>
      </c>
      <c r="D123" s="14">
        <v>12.6053</v>
      </c>
    </row>
    <row r="125" spans="1:4" x14ac:dyDescent="0.2">
      <c r="A125" s="1" t="s">
        <v>41</v>
      </c>
      <c r="D125" s="15" t="s">
        <v>383</v>
      </c>
    </row>
    <row r="126" spans="1:4" x14ac:dyDescent="0.2">
      <c r="A126" s="17" t="s">
        <v>665</v>
      </c>
      <c r="B126" s="18"/>
      <c r="C126" s="110" t="s">
        <v>666</v>
      </c>
      <c r="D126" s="111"/>
    </row>
    <row r="127" spans="1:4" x14ac:dyDescent="0.2">
      <c r="A127" s="112"/>
      <c r="B127" s="113"/>
      <c r="C127" s="19" t="s">
        <v>667</v>
      </c>
      <c r="D127" s="19" t="s">
        <v>668</v>
      </c>
    </row>
    <row r="128" spans="1:4" x14ac:dyDescent="0.2">
      <c r="A128" s="20" t="s">
        <v>662</v>
      </c>
      <c r="B128" s="21"/>
      <c r="C128" s="22">
        <v>0.32414521499999999</v>
      </c>
      <c r="D128" s="22">
        <v>0.30016008459999999</v>
      </c>
    </row>
    <row r="129" spans="1:5" x14ac:dyDescent="0.2">
      <c r="A129" s="20" t="s">
        <v>664</v>
      </c>
      <c r="B129" s="21"/>
      <c r="C129" s="22">
        <v>0.32414521499999999</v>
      </c>
      <c r="D129" s="22">
        <v>0.30016008459999999</v>
      </c>
    </row>
    <row r="131" spans="1:5" x14ac:dyDescent="0.2">
      <c r="A131" s="1" t="s">
        <v>43</v>
      </c>
      <c r="D131" s="23">
        <v>2.6451224937242905</v>
      </c>
      <c r="E131" s="2" t="s">
        <v>671</v>
      </c>
    </row>
  </sheetData>
  <mergeCells count="3">
    <mergeCell ref="A1:F1"/>
    <mergeCell ref="C126:D126"/>
    <mergeCell ref="A127:B1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7F343C-8D11-4A91-B942-51C5AD96D96A}"/>
</file>

<file path=customXml/itemProps2.xml><?xml version="1.0" encoding="utf-8"?>
<ds:datastoreItem xmlns:ds="http://schemas.openxmlformats.org/officeDocument/2006/customXml" ds:itemID="{065D853E-2487-47D2-9CFE-67B218A0F75F}"/>
</file>

<file path=customXml/itemProps3.xml><?xml version="1.0" encoding="utf-8"?>
<ds:datastoreItem xmlns:ds="http://schemas.openxmlformats.org/officeDocument/2006/customXml" ds:itemID="{5E94C7A2-DB37-403F-8E7C-C8A1F20357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TIIOF</vt:lpstr>
      <vt:lpstr>FIUBF</vt:lpstr>
      <vt:lpstr>FISTIP</vt:lpstr>
      <vt:lpstr>FISF</vt:lpstr>
      <vt:lpstr>FILF</vt:lpstr>
      <vt:lpstr>FILDF</vt:lpstr>
      <vt:lpstr>FIGSF</vt:lpstr>
      <vt:lpstr>FIFRF</vt:lpstr>
      <vt:lpstr>FIDA</vt:lpstr>
      <vt:lpstr>FICRF</vt:lpstr>
      <vt:lpstr>FICDF</vt:lpstr>
      <vt:lpstr>FBPF</vt:lpstr>
      <vt:lpstr>FIESF</vt:lpstr>
      <vt:lpstr>FIPP</vt:lpstr>
      <vt:lpstr>FIEHF</vt:lpstr>
      <vt:lpstr>FIDHY</vt:lpstr>
      <vt:lpstr>FMPS5C</vt:lpstr>
      <vt:lpstr>FMPS5B</vt:lpstr>
      <vt:lpstr>FMPS5A</vt:lpstr>
      <vt:lpstr>FMPS4F</vt:lpstr>
      <vt:lpstr>FMPS4E</vt:lpstr>
      <vt:lpstr>FMPS4D</vt:lpstr>
      <vt:lpstr>FMPS4C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  <vt:lpstr>TIVF</vt:lpstr>
      <vt:lpstr>FIUS</vt:lpstr>
      <vt:lpstr>FITX</vt:lpstr>
      <vt:lpstr>FITF</vt:lpstr>
      <vt:lpstr>FISMF</vt:lpstr>
      <vt:lpstr>FIPF</vt:lpstr>
      <vt:lpstr>FIOF</vt:lpstr>
      <vt:lpstr>FIMAS</vt:lpstr>
      <vt:lpstr>FIIF-NSE</vt:lpstr>
      <vt:lpstr>FIFOF-50's+</vt:lpstr>
      <vt:lpstr>FIFOF-50's</vt:lpstr>
      <vt:lpstr>FIFOF-40's</vt:lpstr>
      <vt:lpstr>FIFOF-30's</vt:lpstr>
      <vt:lpstr>FIFOF-20's</vt:lpstr>
      <vt:lpstr>FIFEF</vt:lpstr>
      <vt:lpstr>TIEIF</vt:lpstr>
      <vt:lpstr>FIEF</vt:lpstr>
      <vt:lpstr>FIEAF</vt:lpstr>
      <vt:lpstr>FIBF</vt:lpstr>
      <vt:lpstr>FF</vt:lpstr>
      <vt:lpstr>FEGF</vt:lpstr>
      <vt:lpstr>FBIF</vt:lpstr>
      <vt:lpstr>FAEF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Jain, Sachin</cp:lastModifiedBy>
  <dcterms:created xsi:type="dcterms:W3CDTF">2019-01-03T14:12:24Z</dcterms:created>
  <dcterms:modified xsi:type="dcterms:W3CDTF">2019-01-08T13:46:44Z</dcterms:modified>
</cp:coreProperties>
</file>