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5480" windowHeight="7695" tabRatio="675" activeTab="1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'!$B$2:$L$42</definedName>
  </definedNames>
  <calcPr calcId="145621"/>
</workbook>
</file>

<file path=xl/calcChain.xml><?xml version="1.0" encoding="utf-8"?>
<calcChain xmlns="http://schemas.openxmlformats.org/spreadsheetml/2006/main">
  <c r="K12" i="9" l="1"/>
  <c r="K8" i="9"/>
  <c r="K22" i="9"/>
  <c r="K20" i="9"/>
  <c r="K18" i="9"/>
  <c r="K16" i="9"/>
  <c r="K14" i="9"/>
  <c r="K10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1" i="9"/>
  <c r="K19" i="9"/>
  <c r="K17" i="9"/>
  <c r="K15" i="9"/>
  <c r="K13" i="9"/>
  <c r="K11" i="9"/>
  <c r="K9" i="9"/>
  <c r="K7" i="9"/>
  <c r="S39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W40" i="8" s="1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R39" i="8"/>
  <c r="Q39" i="8"/>
  <c r="Q40" i="8" s="1"/>
  <c r="P39" i="8"/>
  <c r="O39" i="8"/>
  <c r="N39" i="8"/>
  <c r="M39" i="8"/>
  <c r="M40" i="8" s="1"/>
  <c r="L39" i="8"/>
  <c r="K39" i="8"/>
  <c r="J39" i="8"/>
  <c r="I39" i="8"/>
  <c r="H39" i="8"/>
  <c r="G39" i="8"/>
  <c r="F39" i="8"/>
  <c r="E39" i="8"/>
  <c r="E40" i="8" s="1"/>
  <c r="D3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39" i="8"/>
  <c r="BK25" i="8"/>
  <c r="BK24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T40" i="8" l="1"/>
  <c r="X40" i="8"/>
  <c r="AJ40" i="8"/>
  <c r="AN40" i="8"/>
  <c r="BD40" i="8"/>
  <c r="BH40" i="8"/>
  <c r="AG40" i="8"/>
  <c r="V40" i="8"/>
  <c r="Z40" i="8"/>
  <c r="AD40" i="8"/>
  <c r="AH40" i="8"/>
  <c r="AP40" i="8"/>
  <c r="BB40" i="8"/>
  <c r="BF40" i="8"/>
  <c r="BJ40" i="8"/>
  <c r="K6" i="9"/>
  <c r="K42" i="9" s="1"/>
  <c r="AB40" i="8"/>
  <c r="AT40" i="8"/>
  <c r="AR40" i="8"/>
  <c r="AV40" i="8"/>
  <c r="AX40" i="8"/>
  <c r="K5" i="9"/>
  <c r="AZ40" i="8"/>
  <c r="AL40" i="8"/>
  <c r="AF40" i="8"/>
  <c r="D40" i="8"/>
  <c r="H40" i="8"/>
  <c r="J40" i="8"/>
  <c r="L40" i="8"/>
  <c r="P40" i="8"/>
  <c r="R40" i="8"/>
  <c r="I40" i="8"/>
  <c r="Y40" i="8"/>
  <c r="AO40" i="8"/>
  <c r="BE40" i="8"/>
  <c r="F40" i="8"/>
  <c r="N40" i="8"/>
  <c r="U40" i="8"/>
  <c r="AC40" i="8"/>
  <c r="AK40" i="8"/>
  <c r="AS40" i="8"/>
  <c r="BA40" i="8"/>
  <c r="BI40" i="8"/>
  <c r="G40" i="8"/>
  <c r="K40" i="8"/>
  <c r="O40" i="8"/>
  <c r="S40" i="8"/>
  <c r="W40" i="8"/>
  <c r="AA40" i="8"/>
  <c r="AE40" i="8"/>
  <c r="AI40" i="8"/>
  <c r="AM40" i="8"/>
  <c r="AQ40" i="8"/>
  <c r="AU40" i="8"/>
  <c r="AY40" i="8"/>
  <c r="BC40" i="8"/>
  <c r="BG40" i="8"/>
  <c r="BK26" i="8"/>
  <c r="BK58" i="8"/>
  <c r="C59" i="8"/>
  <c r="BK38" i="8"/>
  <c r="BK37" i="8"/>
  <c r="BK36" i="8"/>
  <c r="BK35" i="8"/>
  <c r="BK34" i="8"/>
  <c r="BK31" i="8"/>
  <c r="C32" i="8"/>
  <c r="BJ10" i="8"/>
  <c r="BJ27" i="8" s="1"/>
  <c r="BJ61" i="8" s="1"/>
  <c r="BI10" i="8"/>
  <c r="BI27" i="8" s="1"/>
  <c r="BI61" i="8" s="1"/>
  <c r="BH10" i="8"/>
  <c r="BH27" i="8" s="1"/>
  <c r="BH61" i="8" s="1"/>
  <c r="BG10" i="8"/>
  <c r="BG27" i="8" s="1"/>
  <c r="BG61" i="8" s="1"/>
  <c r="BF10" i="8"/>
  <c r="BF27" i="8" s="1"/>
  <c r="BF61" i="8" s="1"/>
  <c r="BE10" i="8"/>
  <c r="BE27" i="8" s="1"/>
  <c r="BE61" i="8" s="1"/>
  <c r="BD10" i="8"/>
  <c r="BD27" i="8" s="1"/>
  <c r="BD61" i="8" s="1"/>
  <c r="BC10" i="8"/>
  <c r="BC27" i="8" s="1"/>
  <c r="BC61" i="8" s="1"/>
  <c r="BB10" i="8"/>
  <c r="BB27" i="8" s="1"/>
  <c r="BB61" i="8" s="1"/>
  <c r="BA10" i="8"/>
  <c r="BA27" i="8" s="1"/>
  <c r="BA61" i="8" s="1"/>
  <c r="AZ10" i="8"/>
  <c r="AZ27" i="8" s="1"/>
  <c r="AZ61" i="8" s="1"/>
  <c r="AY10" i="8"/>
  <c r="AY27" i="8" s="1"/>
  <c r="AY61" i="8" s="1"/>
  <c r="AX10" i="8"/>
  <c r="AX27" i="8" s="1"/>
  <c r="AX61" i="8" s="1"/>
  <c r="AW10" i="8"/>
  <c r="AW27" i="8" s="1"/>
  <c r="AW61" i="8" s="1"/>
  <c r="AV10" i="8"/>
  <c r="AV27" i="8" s="1"/>
  <c r="AV61" i="8" s="1"/>
  <c r="AU10" i="8"/>
  <c r="AU27" i="8" s="1"/>
  <c r="AU61" i="8" s="1"/>
  <c r="AT10" i="8"/>
  <c r="AT27" i="8" s="1"/>
  <c r="AT61" i="8" s="1"/>
  <c r="AS10" i="8"/>
  <c r="AS27" i="8" s="1"/>
  <c r="AS61" i="8" s="1"/>
  <c r="AR10" i="8"/>
  <c r="AR27" i="8" s="1"/>
  <c r="AR61" i="8" s="1"/>
  <c r="AQ10" i="8"/>
  <c r="AQ27" i="8" s="1"/>
  <c r="AQ61" i="8" s="1"/>
  <c r="AP10" i="8"/>
  <c r="AP27" i="8" s="1"/>
  <c r="AP61" i="8" s="1"/>
  <c r="AO10" i="8"/>
  <c r="AO27" i="8" s="1"/>
  <c r="AO61" i="8" s="1"/>
  <c r="AN10" i="8"/>
  <c r="AN27" i="8" s="1"/>
  <c r="AN61" i="8" s="1"/>
  <c r="AM10" i="8"/>
  <c r="AM27" i="8" s="1"/>
  <c r="AM61" i="8" s="1"/>
  <c r="AL10" i="8"/>
  <c r="AL27" i="8" s="1"/>
  <c r="AL61" i="8" s="1"/>
  <c r="AK10" i="8"/>
  <c r="AK27" i="8" s="1"/>
  <c r="AK61" i="8" s="1"/>
  <c r="AJ10" i="8"/>
  <c r="AJ27" i="8" s="1"/>
  <c r="AJ61" i="8" s="1"/>
  <c r="AI10" i="8"/>
  <c r="AI27" i="8" s="1"/>
  <c r="AI61" i="8" s="1"/>
  <c r="AH10" i="8"/>
  <c r="AH27" i="8" s="1"/>
  <c r="AH61" i="8" s="1"/>
  <c r="AG10" i="8"/>
  <c r="AG27" i="8" s="1"/>
  <c r="AG61" i="8" s="1"/>
  <c r="AF10" i="8"/>
  <c r="AF27" i="8" s="1"/>
  <c r="AF61" i="8" s="1"/>
  <c r="AE10" i="8"/>
  <c r="AE27" i="8" s="1"/>
  <c r="AE61" i="8" s="1"/>
  <c r="AD10" i="8"/>
  <c r="AD27" i="8" s="1"/>
  <c r="AD61" i="8" s="1"/>
  <c r="AC10" i="8"/>
  <c r="AC27" i="8" s="1"/>
  <c r="AC61" i="8" s="1"/>
  <c r="AB10" i="8"/>
  <c r="AB27" i="8" s="1"/>
  <c r="AB61" i="8" s="1"/>
  <c r="AA10" i="8"/>
  <c r="AA27" i="8" s="1"/>
  <c r="AA61" i="8" s="1"/>
  <c r="Z10" i="8"/>
  <c r="Z27" i="8" s="1"/>
  <c r="Z61" i="8" s="1"/>
  <c r="Y10" i="8"/>
  <c r="Y27" i="8" s="1"/>
  <c r="Y61" i="8" s="1"/>
  <c r="X10" i="8"/>
  <c r="X27" i="8" s="1"/>
  <c r="X61" i="8" s="1"/>
  <c r="W10" i="8"/>
  <c r="W27" i="8" s="1"/>
  <c r="W61" i="8" s="1"/>
  <c r="V10" i="8"/>
  <c r="V27" i="8" s="1"/>
  <c r="V61" i="8" s="1"/>
  <c r="U10" i="8"/>
  <c r="U27" i="8" s="1"/>
  <c r="U61" i="8" s="1"/>
  <c r="T10" i="8"/>
  <c r="T27" i="8" s="1"/>
  <c r="T61" i="8" s="1"/>
  <c r="S10" i="8"/>
  <c r="S27" i="8" s="1"/>
  <c r="S61" i="8" s="1"/>
  <c r="R10" i="8"/>
  <c r="R27" i="8" s="1"/>
  <c r="R61" i="8" s="1"/>
  <c r="Q10" i="8"/>
  <c r="Q27" i="8" s="1"/>
  <c r="Q61" i="8" s="1"/>
  <c r="P10" i="8"/>
  <c r="P27" i="8" s="1"/>
  <c r="P61" i="8" s="1"/>
  <c r="O10" i="8"/>
  <c r="O27" i="8" s="1"/>
  <c r="O61" i="8" s="1"/>
  <c r="N10" i="8"/>
  <c r="N27" i="8" s="1"/>
  <c r="N61" i="8" s="1"/>
  <c r="M10" i="8"/>
  <c r="M27" i="8" s="1"/>
  <c r="M61" i="8" s="1"/>
  <c r="L10" i="8"/>
  <c r="L27" i="8" s="1"/>
  <c r="L61" i="8" s="1"/>
  <c r="K10" i="8"/>
  <c r="K27" i="8" s="1"/>
  <c r="K61" i="8" s="1"/>
  <c r="J10" i="8"/>
  <c r="J27" i="8" s="1"/>
  <c r="J61" i="8" s="1"/>
  <c r="I10" i="8"/>
  <c r="I27" i="8" s="1"/>
  <c r="I61" i="8" s="1"/>
  <c r="H10" i="8"/>
  <c r="H27" i="8" s="1"/>
  <c r="H61" i="8" s="1"/>
  <c r="G10" i="8"/>
  <c r="G27" i="8" s="1"/>
  <c r="G61" i="8" s="1"/>
  <c r="F10" i="8"/>
  <c r="F27" i="8" s="1"/>
  <c r="F61" i="8" s="1"/>
  <c r="E10" i="8"/>
  <c r="E27" i="8" s="1"/>
  <c r="E61" i="8" s="1"/>
  <c r="D10" i="8"/>
  <c r="D27" i="8" s="1"/>
  <c r="D61" i="8" s="1"/>
  <c r="C10" i="8"/>
  <c r="C27" i="8" s="1"/>
  <c r="BK8" i="8"/>
  <c r="D42" i="9"/>
  <c r="C61" i="8" l="1"/>
  <c r="BK61" i="8" s="1"/>
  <c r="C40" i="8"/>
  <c r="BK59" i="8"/>
  <c r="BK32" i="8"/>
  <c r="BK10" i="8"/>
  <c r="BK27" i="8"/>
  <c r="BK39" i="8"/>
  <c r="E42" i="9"/>
  <c r="BK40" i="8" l="1"/>
  <c r="F42" i="9"/>
  <c r="L42" i="9" l="1"/>
  <c r="J42" i="9"/>
  <c r="I42" i="9"/>
  <c r="H42" i="9"/>
  <c r="G42" i="9"/>
</calcChain>
</file>

<file path=xl/sharedStrings.xml><?xml version="1.0" encoding="utf-8"?>
<sst xmlns="http://schemas.openxmlformats.org/spreadsheetml/2006/main" count="158" uniqueCount="121">
  <si>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</si>
  <si>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</si>
  <si>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</si>
  <si>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</si>
  <si>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</si>
  <si>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</si>
  <si>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</si>
  <si>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</si>
  <si>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</si>
  <si>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</si>
  <si>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</si>
  <si>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</si>
  <si>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</si>
  <si>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</si>
  <si>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</si>
  <si>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</si>
  <si>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</si>
  <si>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</si>
  <si>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</si>
  <si>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</si>
  <si>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</si>
  <si>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</si>
  <si>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</si>
  <si>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</si>
  <si>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</si>
  <si>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</si>
  <si>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</si>
  <si>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</si>
  <si>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</si>
  <si>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</si>
  <si>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</si>
  <si>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</si>
  <si>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</si>
  <si>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</si>
  <si>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</si>
  <si>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</si>
  <si>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</si>
  <si>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</si>
  <si>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</si>
  <si>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</si>
  <si>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</si>
  <si>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</si>
  <si>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</si>
  <si>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</si>
  <si>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</si>
  <si>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</si>
  <si>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</si>
  <si>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</si>
  <si>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</si>
  <si>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</si>
  <si>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</si>
  <si>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</si>
  <si>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</si>
  <si>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</si>
  <si>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</si>
  <si>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</si>
  <si>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</si>
  <si>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</si>
  <si>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</si>
  <si>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</si>
  <si>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</si>
  <si>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</si>
  <si>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</si>
  <si>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</si>
  <si>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</si>
  <si>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</si>
  <si>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</si>
  <si>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</si>
  <si>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</si>
  <si>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</si>
  <si>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</si>
  <si>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</si>
  <si>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</si>
  <si>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</si>
  <si>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</si>
  <si>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</si>
  <si>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</si>
  <si>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</si>
  <si>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</si>
  <si>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</si>
  <si>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</si>
  <si>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</si>
  <si>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</si>
  <si>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</si>
  <si>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</si>
  <si>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</si>
  <si>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</si>
  <si>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</si>
  <si>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</si>
  <si>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</si>
  <si>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</si>
  <si>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</si>
  <si>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</si>
  <si>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</si>
  <si>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</si>
  <si>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</si>
  <si>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</si>
  <si>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</si>
  <si>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</si>
  <si>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</si>
  <si>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</si>
  <si>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</si>
  <si>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</si>
  <si>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</si>
  <si>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</si>
  <si>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MIRAE ASSET FIXED MATURITY PLAN SERIES I</t>
  </si>
  <si>
    <t>MIRAE ASSET INDIA OPPORTUNITIES FUND</t>
  </si>
  <si>
    <t>MIRAE ASSET INDIA CHINA CONSUMPTION FUND</t>
  </si>
  <si>
    <t>MIRAE ASSET GLOBAL COMMODITY STOCKS FUND</t>
  </si>
  <si>
    <t>MIRAE ASSET EMERGING BLUE CHIP FUND</t>
  </si>
  <si>
    <t>MIRAE ASSET CHINA ADVANTAGE FUND</t>
  </si>
  <si>
    <t>Mirae ASSET CASH MANAGEMENT FUND</t>
  </si>
  <si>
    <t>MIRAE ASSET ULTRA SHORT TERM BOND FUND</t>
  </si>
  <si>
    <t>MIRAE ASSET SHORT TERM BOND FUND</t>
  </si>
  <si>
    <t>Mirae Asset Mutual Fund (All figures in Rs. Crore)</t>
  </si>
  <si>
    <t>Grand Sub0.00Total (a+b)</t>
  </si>
  <si>
    <t>Telangana</t>
  </si>
  <si>
    <t>MIRAE ASSET PRUDENCE FUND</t>
  </si>
  <si>
    <t>MIRAE ASSET TAX SAVER FUND</t>
  </si>
  <si>
    <t>MIRAE ASSET Mutual Fund: Net Assets Under Management (AUM) as on 31.10.2016 (All figures in Rs. Crore)</t>
  </si>
  <si>
    <t>Table showing State wise /Union Territory wise contribution to AUM of category of schemes as on 31.10.2016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</si>
</sst>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"/>
    <numFmt numFmtId="165" formatCode="0.000000"/>
    <numFmt numFmtId="166" formatCode="0.0000"/>
    <numFmt numFmtId="167" formatCode="0.00000"/>
    <numFmt numFmtId="168" formatCode="0.0000000"/>
    <numFmt numFmtId="169" formatCode="0.00000000"/>
    <numFmt numFmtId="170" formatCode="0.00000000000000"/>
  </numFmts>
  <fonts count="15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b/>
      <sz val="12"/>
      <color theme="1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  <charset val="1"/>
    </font>
    <font>
      <sz val="11"/>
      <color indexed="8"/>
      <name val="Arial"/>
      <family val="2"/>
      <charset val="1"/>
    </font>
    <font>
      <i/>
      <sz val="12"/>
      <color indexed="8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73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2" fontId="6" fillId="0" borderId="1" xfId="1" applyNumberFormat="1" applyFont="1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0" borderId="1" xfId="0" applyFont="1" applyBorder="1"/>
    <xf numFmtId="2" fontId="0" fillId="0" borderId="0" xfId="0" applyNumberFormat="1"/>
    <xf numFmtId="0" fontId="6" fillId="0" borderId="1" xfId="1" applyFont="1" applyFill="1" applyBorder="1"/>
    <xf numFmtId="0" fontId="0" fillId="0" borderId="1" xfId="0" applyFill="1" applyBorder="1"/>
    <xf numFmtId="0" fontId="0" fillId="0" borderId="0" xfId="0" applyFill="1"/>
    <xf numFmtId="1" fontId="0" fillId="0" borderId="1" xfId="0" applyNumberForma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7" fillId="0" borderId="23" xfId="1" applyNumberFormat="1" applyFont="1" applyFill="1" applyBorder="1" applyAlignment="1">
      <alignment horizontal="center" vertical="center" wrapText="1"/>
    </xf>
    <xf numFmtId="49" fontId="7" fillId="0" borderId="14" xfId="1" applyNumberFormat="1" applyFont="1" applyFill="1" applyBorder="1" applyAlignment="1">
      <alignment horizontal="center" vertical="center" wrapText="1"/>
    </xf>
    <xf numFmtId="2" fontId="8" fillId="0" borderId="15" xfId="2" applyNumberFormat="1" applyFont="1" applyFill="1" applyBorder="1" applyAlignment="1">
      <alignment horizontal="center" vertical="top" wrapText="1"/>
    </xf>
    <xf numFmtId="2" fontId="8" fillId="0" borderId="16" xfId="2" applyNumberFormat="1" applyFont="1" applyFill="1" applyBorder="1" applyAlignment="1">
      <alignment horizontal="center" vertical="top" wrapText="1"/>
    </xf>
    <xf numFmtId="2" fontId="8" fillId="0" borderId="17" xfId="2" applyNumberFormat="1" applyFont="1" applyFill="1" applyBorder="1" applyAlignment="1">
      <alignment horizontal="center" vertical="top" wrapText="1"/>
    </xf>
    <xf numFmtId="2" fontId="9" fillId="0" borderId="0" xfId="2" applyNumberFormat="1" applyFont="1"/>
    <xf numFmtId="0" fontId="9" fillId="0" borderId="0" xfId="2" applyFont="1"/>
    <xf numFmtId="49" fontId="7" fillId="0" borderId="6" xfId="1" applyNumberFormat="1" applyFont="1" applyFill="1" applyBorder="1" applyAlignment="1">
      <alignment horizontal="center" vertical="center" wrapText="1"/>
    </xf>
    <xf numFmtId="49" fontId="7" fillId="0" borderId="7" xfId="1" applyNumberFormat="1" applyFont="1" applyFill="1" applyBorder="1" applyAlignment="1">
      <alignment horizontal="center" vertical="center" wrapText="1"/>
    </xf>
    <xf numFmtId="3" fontId="8" fillId="0" borderId="18" xfId="2" applyNumberFormat="1" applyFont="1" applyFill="1" applyBorder="1" applyAlignment="1">
      <alignment horizontal="center" vertical="center" wrapText="1"/>
    </xf>
    <xf numFmtId="2" fontId="8" fillId="0" borderId="15" xfId="2" applyNumberFormat="1" applyFont="1" applyFill="1" applyBorder="1" applyAlignment="1">
      <alignment horizontal="center"/>
    </xf>
    <xf numFmtId="2" fontId="8" fillId="0" borderId="16" xfId="2" applyNumberFormat="1" applyFont="1" applyFill="1" applyBorder="1" applyAlignment="1">
      <alignment horizontal="center"/>
    </xf>
    <xf numFmtId="2" fontId="8" fillId="0" borderId="17" xfId="2" applyNumberFormat="1" applyFont="1" applyFill="1" applyBorder="1" applyAlignment="1">
      <alignment horizontal="center"/>
    </xf>
    <xf numFmtId="3" fontId="8" fillId="0" borderId="19" xfId="2" applyNumberFormat="1" applyFont="1" applyFill="1" applyBorder="1" applyAlignment="1">
      <alignment horizontal="center" vertical="center" wrapText="1"/>
    </xf>
    <xf numFmtId="2" fontId="8" fillId="0" borderId="0" xfId="2" applyNumberFormat="1" applyFont="1"/>
    <xf numFmtId="0" fontId="8" fillId="0" borderId="0" xfId="2" applyFont="1"/>
    <xf numFmtId="2" fontId="8" fillId="0" borderId="12" xfId="2" applyNumberFormat="1" applyFont="1" applyFill="1" applyBorder="1" applyAlignment="1">
      <alignment horizontal="center" vertical="top" wrapText="1"/>
    </xf>
    <xf numFmtId="2" fontId="8" fillId="0" borderId="13" xfId="2" applyNumberFormat="1" applyFont="1" applyFill="1" applyBorder="1" applyAlignment="1">
      <alignment horizontal="center" vertical="top" wrapText="1"/>
    </xf>
    <xf numFmtId="2" fontId="8" fillId="0" borderId="14" xfId="2" applyNumberFormat="1" applyFont="1" applyFill="1" applyBorder="1" applyAlignment="1">
      <alignment horizontal="center" vertical="top" wrapText="1"/>
    </xf>
    <xf numFmtId="2" fontId="8" fillId="0" borderId="9" xfId="2" applyNumberFormat="1" applyFont="1" applyFill="1" applyBorder="1" applyAlignment="1">
      <alignment horizontal="center" vertical="top" wrapText="1"/>
    </xf>
    <xf numFmtId="2" fontId="8" fillId="0" borderId="10" xfId="2" applyNumberFormat="1" applyFont="1" applyFill="1" applyBorder="1" applyAlignment="1">
      <alignment horizontal="center" vertical="top" wrapText="1"/>
    </xf>
    <xf numFmtId="2" fontId="8" fillId="0" borderId="11" xfId="2" applyNumberFormat="1" applyFont="1" applyFill="1" applyBorder="1" applyAlignment="1">
      <alignment horizontal="center" vertical="top" wrapText="1"/>
    </xf>
    <xf numFmtId="0" fontId="8" fillId="0" borderId="4" xfId="2" applyNumberFormat="1" applyFont="1" applyFill="1" applyBorder="1" applyAlignment="1">
      <alignment horizontal="center" wrapText="1"/>
    </xf>
    <xf numFmtId="0" fontId="8" fillId="0" borderId="1" xfId="2" applyNumberFormat="1" applyFont="1" applyFill="1" applyBorder="1" applyAlignment="1">
      <alignment horizontal="center" wrapText="1"/>
    </xf>
    <xf numFmtId="0" fontId="8" fillId="0" borderId="5" xfId="2" applyNumberFormat="1" applyFont="1" applyFill="1" applyBorder="1" applyAlignment="1">
      <alignment horizontal="center" wrapText="1"/>
    </xf>
    <xf numFmtId="3" fontId="8" fillId="0" borderId="20" xfId="2" applyNumberFormat="1" applyFont="1" applyFill="1" applyBorder="1" applyAlignment="1">
      <alignment horizontal="center" vertical="center" wrapText="1"/>
    </xf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center"/>
    </xf>
    <xf numFmtId="0" fontId="10" fillId="0" borderId="6" xfId="0" applyFont="1" applyBorder="1"/>
    <xf numFmtId="0" fontId="10" fillId="0" borderId="7" xfId="0" applyFont="1" applyBorder="1" applyAlignment="1">
      <alignment wrapText="1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Border="1"/>
    <xf numFmtId="0" fontId="11" fillId="0" borderId="7" xfId="0" applyFont="1" applyBorder="1" applyAlignment="1">
      <alignment wrapText="1"/>
    </xf>
    <xf numFmtId="0" fontId="10" fillId="0" borderId="7" xfId="0" applyFont="1" applyBorder="1" applyAlignment="1">
      <alignment horizontal="right" wrapText="1"/>
    </xf>
    <xf numFmtId="2" fontId="12" fillId="0" borderId="4" xfId="0" applyNumberFormat="1" applyFont="1" applyBorder="1"/>
    <xf numFmtId="164" fontId="11" fillId="0" borderId="0" xfId="0" applyNumberFormat="1" applyFont="1" applyBorder="1"/>
    <xf numFmtId="0" fontId="11" fillId="0" borderId="7" xfId="0" applyFont="1" applyBorder="1" applyAlignment="1">
      <alignment horizontal="right" wrapText="1"/>
    </xf>
    <xf numFmtId="166" fontId="11" fillId="0" borderId="0" xfId="0" applyNumberFormat="1" applyFont="1" applyBorder="1"/>
    <xf numFmtId="2" fontId="11" fillId="0" borderId="0" xfId="0" applyNumberFormat="1" applyFont="1" applyBorder="1"/>
    <xf numFmtId="165" fontId="11" fillId="0" borderId="0" xfId="0" applyNumberFormat="1" applyFont="1" applyBorder="1"/>
    <xf numFmtId="0" fontId="13" fillId="0" borderId="7" xfId="0" applyFont="1" applyBorder="1" applyAlignment="1">
      <alignment wrapText="1"/>
    </xf>
    <xf numFmtId="0" fontId="10" fillId="0" borderId="0" xfId="0" applyFont="1" applyBorder="1"/>
    <xf numFmtId="0" fontId="14" fillId="0" borderId="6" xfId="0" applyFont="1" applyBorder="1"/>
    <xf numFmtId="0" fontId="14" fillId="0" borderId="0" xfId="0" applyFont="1" applyBorder="1"/>
    <xf numFmtId="167" fontId="11" fillId="0" borderId="0" xfId="0" applyNumberFormat="1" applyFont="1" applyBorder="1"/>
    <xf numFmtId="169" fontId="11" fillId="0" borderId="0" xfId="0" applyNumberFormat="1" applyFont="1" applyBorder="1"/>
    <xf numFmtId="168" fontId="11" fillId="0" borderId="0" xfId="0" applyNumberFormat="1" applyFont="1" applyBorder="1"/>
    <xf numFmtId="0" fontId="10" fillId="0" borderId="7" xfId="0" applyFont="1" applyBorder="1" applyAlignment="1">
      <alignment horizontal="center" wrapText="1"/>
    </xf>
    <xf numFmtId="0" fontId="10" fillId="0" borderId="3" xfId="0" applyFont="1" applyBorder="1" applyAlignment="1">
      <alignment horizontal="right"/>
    </xf>
    <xf numFmtId="170" fontId="11" fillId="0" borderId="0" xfId="0" applyNumberFormat="1" applyFont="1" applyBorder="1"/>
    <xf numFmtId="2" fontId="8" fillId="0" borderId="3" xfId="2" applyNumberFormat="1" applyFont="1" applyFill="1" applyBorder="1"/>
    <xf numFmtId="0" fontId="10" fillId="0" borderId="8" xfId="0" applyFont="1" applyBorder="1"/>
    <xf numFmtId="0" fontId="10" fillId="0" borderId="0" xfId="0" applyFont="1" applyFill="1" applyBorder="1"/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79"/>
  <sheetViews>
    <sheetView zoomScale="80" zoomScaleNormal="80" workbookViewId="0">
      <pane xSplit="2" ySplit="5" topLeftCell="C48" activePane="bottomRight" state="frozen"/>
      <selection activeCell="F20" sqref="F20"/>
      <selection pane="topRight" activeCell="F20" sqref="F20"/>
      <selection pane="bottomLeft" activeCell="F20" sqref="F20"/>
      <selection pane="bottomRight" activeCell="B76" sqref="B76"/>
    </sheetView>
  </sheetViews>
  <sheetFormatPr defaultColWidth="9.140625" defaultRowHeight="15" x14ac:dyDescent="0.2"/>
  <cols>
    <col min="1" max="1" width="8.5703125" style="51" bestFit="1" customWidth="1"/>
    <col min="2" max="2" width="35.28515625" style="51" customWidth="1"/>
    <col min="3" max="11" width="11" style="51" bestFit="1" customWidth="1"/>
    <col min="12" max="12" width="10.28515625" style="51" customWidth="1"/>
    <col min="13" max="62" width="11" style="51" bestFit="1" customWidth="1"/>
    <col min="63" max="63" width="17.7109375" style="51" customWidth="1"/>
    <col min="64" max="64" width="13.5703125" style="51" bestFit="1" customWidth="1"/>
    <col min="65" max="65" width="22.42578125" style="51" bestFit="1" customWidth="1"/>
    <col min="66" max="66" width="14.85546875" style="51" bestFit="1" customWidth="1"/>
    <col min="67" max="16384" width="9.140625" style="51"/>
  </cols>
  <sheetData>
    <row r="1" spans="1:107" s="24" customFormat="1" ht="30" customHeight="1" thickBot="1" x14ac:dyDescent="0.4">
      <c r="A1" s="18" t="s">
        <v>79</v>
      </c>
      <c r="B1" s="19" t="s">
        <v>32</v>
      </c>
      <c r="C1" s="20" t="s">
        <v>119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2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</row>
    <row r="2" spans="1:107" s="24" customFormat="1" ht="30" customHeight="1" thickBot="1" x14ac:dyDescent="0.4">
      <c r="A2" s="25"/>
      <c r="B2" s="26"/>
      <c r="C2" s="20" t="s">
        <v>31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2"/>
      <c r="W2" s="20" t="s">
        <v>27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2"/>
      <c r="AQ2" s="20" t="s">
        <v>28</v>
      </c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2"/>
      <c r="BK2" s="27" t="s">
        <v>25</v>
      </c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</row>
    <row r="3" spans="1:107" s="33" customFormat="1" ht="30" customHeight="1" thickBot="1" x14ac:dyDescent="0.4">
      <c r="A3" s="25"/>
      <c r="B3" s="26"/>
      <c r="C3" s="28" t="s">
        <v>12</v>
      </c>
      <c r="D3" s="29"/>
      <c r="E3" s="29"/>
      <c r="F3" s="29"/>
      <c r="G3" s="29"/>
      <c r="H3" s="29"/>
      <c r="I3" s="29"/>
      <c r="J3" s="29"/>
      <c r="K3" s="29"/>
      <c r="L3" s="30"/>
      <c r="M3" s="28" t="s">
        <v>13</v>
      </c>
      <c r="N3" s="29"/>
      <c r="O3" s="29"/>
      <c r="P3" s="29"/>
      <c r="Q3" s="29"/>
      <c r="R3" s="29"/>
      <c r="S3" s="29"/>
      <c r="T3" s="29"/>
      <c r="U3" s="29"/>
      <c r="V3" s="30"/>
      <c r="W3" s="28" t="s">
        <v>12</v>
      </c>
      <c r="X3" s="29"/>
      <c r="Y3" s="29"/>
      <c r="Z3" s="29"/>
      <c r="AA3" s="29"/>
      <c r="AB3" s="29"/>
      <c r="AC3" s="29"/>
      <c r="AD3" s="29"/>
      <c r="AE3" s="29"/>
      <c r="AF3" s="30"/>
      <c r="AG3" s="28" t="s">
        <v>13</v>
      </c>
      <c r="AH3" s="29"/>
      <c r="AI3" s="29"/>
      <c r="AJ3" s="29"/>
      <c r="AK3" s="29"/>
      <c r="AL3" s="29"/>
      <c r="AM3" s="29"/>
      <c r="AN3" s="29"/>
      <c r="AO3" s="29"/>
      <c r="AP3" s="30"/>
      <c r="AQ3" s="28" t="s">
        <v>12</v>
      </c>
      <c r="AR3" s="29"/>
      <c r="AS3" s="29"/>
      <c r="AT3" s="29"/>
      <c r="AU3" s="29"/>
      <c r="AV3" s="29"/>
      <c r="AW3" s="29"/>
      <c r="AX3" s="29"/>
      <c r="AY3" s="29"/>
      <c r="AZ3" s="30"/>
      <c r="BA3" s="28" t="s">
        <v>13</v>
      </c>
      <c r="BB3" s="29"/>
      <c r="BC3" s="29"/>
      <c r="BD3" s="29"/>
      <c r="BE3" s="29"/>
      <c r="BF3" s="29"/>
      <c r="BG3" s="29"/>
      <c r="BH3" s="29"/>
      <c r="BI3" s="29"/>
      <c r="BJ3" s="30"/>
      <c r="BK3" s="31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</row>
    <row r="4" spans="1:107" s="33" customFormat="1" ht="30" customHeight="1" x14ac:dyDescent="0.35">
      <c r="A4" s="25"/>
      <c r="B4" s="26"/>
      <c r="C4" s="34" t="s">
        <v>38</v>
      </c>
      <c r="D4" s="35"/>
      <c r="E4" s="35"/>
      <c r="F4" s="35"/>
      <c r="G4" s="36"/>
      <c r="H4" s="37" t="s">
        <v>39</v>
      </c>
      <c r="I4" s="38"/>
      <c r="J4" s="38"/>
      <c r="K4" s="38"/>
      <c r="L4" s="39"/>
      <c r="M4" s="34" t="s">
        <v>38</v>
      </c>
      <c r="N4" s="35"/>
      <c r="O4" s="35"/>
      <c r="P4" s="35"/>
      <c r="Q4" s="36"/>
      <c r="R4" s="37" t="s">
        <v>39</v>
      </c>
      <c r="S4" s="38"/>
      <c r="T4" s="38"/>
      <c r="U4" s="38"/>
      <c r="V4" s="39"/>
      <c r="W4" s="34" t="s">
        <v>38</v>
      </c>
      <c r="X4" s="35"/>
      <c r="Y4" s="35"/>
      <c r="Z4" s="35"/>
      <c r="AA4" s="36"/>
      <c r="AB4" s="37" t="s">
        <v>39</v>
      </c>
      <c r="AC4" s="38"/>
      <c r="AD4" s="38"/>
      <c r="AE4" s="38"/>
      <c r="AF4" s="39"/>
      <c r="AG4" s="34" t="s">
        <v>38</v>
      </c>
      <c r="AH4" s="35"/>
      <c r="AI4" s="35"/>
      <c r="AJ4" s="35"/>
      <c r="AK4" s="36"/>
      <c r="AL4" s="37" t="s">
        <v>39</v>
      </c>
      <c r="AM4" s="38"/>
      <c r="AN4" s="38"/>
      <c r="AO4" s="38"/>
      <c r="AP4" s="39"/>
      <c r="AQ4" s="34" t="s">
        <v>38</v>
      </c>
      <c r="AR4" s="35"/>
      <c r="AS4" s="35"/>
      <c r="AT4" s="35"/>
      <c r="AU4" s="36"/>
      <c r="AV4" s="37" t="s">
        <v>39</v>
      </c>
      <c r="AW4" s="38"/>
      <c r="AX4" s="38"/>
      <c r="AY4" s="38"/>
      <c r="AZ4" s="39"/>
      <c r="BA4" s="34" t="s">
        <v>38</v>
      </c>
      <c r="BB4" s="35"/>
      <c r="BC4" s="35"/>
      <c r="BD4" s="35"/>
      <c r="BE4" s="36"/>
      <c r="BF4" s="37" t="s">
        <v>39</v>
      </c>
      <c r="BG4" s="38"/>
      <c r="BH4" s="38"/>
      <c r="BI4" s="38"/>
      <c r="BJ4" s="39"/>
      <c r="BK4" s="31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</row>
    <row r="5" spans="1:107" s="33" customFormat="1" ht="30" customHeight="1" x14ac:dyDescent="0.35">
      <c r="A5" s="25"/>
      <c r="B5" s="26"/>
      <c r="C5" s="40">
        <v>1</v>
      </c>
      <c r="D5" s="41">
        <v>2</v>
      </c>
      <c r="E5" s="41">
        <v>3</v>
      </c>
      <c r="F5" s="41">
        <v>4</v>
      </c>
      <c r="G5" s="42">
        <v>5</v>
      </c>
      <c r="H5" s="40">
        <v>1</v>
      </c>
      <c r="I5" s="41">
        <v>2</v>
      </c>
      <c r="J5" s="41">
        <v>3</v>
      </c>
      <c r="K5" s="41">
        <v>4</v>
      </c>
      <c r="L5" s="42">
        <v>5</v>
      </c>
      <c r="M5" s="40">
        <v>1</v>
      </c>
      <c r="N5" s="41">
        <v>2</v>
      </c>
      <c r="O5" s="41">
        <v>3</v>
      </c>
      <c r="P5" s="41">
        <v>4</v>
      </c>
      <c r="Q5" s="42">
        <v>5</v>
      </c>
      <c r="R5" s="40">
        <v>1</v>
      </c>
      <c r="S5" s="41">
        <v>2</v>
      </c>
      <c r="T5" s="41">
        <v>3</v>
      </c>
      <c r="U5" s="41">
        <v>4</v>
      </c>
      <c r="V5" s="42">
        <v>5</v>
      </c>
      <c r="W5" s="40">
        <v>1</v>
      </c>
      <c r="X5" s="41">
        <v>2</v>
      </c>
      <c r="Y5" s="41">
        <v>3</v>
      </c>
      <c r="Z5" s="41">
        <v>4</v>
      </c>
      <c r="AA5" s="42">
        <v>5</v>
      </c>
      <c r="AB5" s="40">
        <v>1</v>
      </c>
      <c r="AC5" s="41">
        <v>2</v>
      </c>
      <c r="AD5" s="41">
        <v>3</v>
      </c>
      <c r="AE5" s="41">
        <v>4</v>
      </c>
      <c r="AF5" s="42">
        <v>5</v>
      </c>
      <c r="AG5" s="40">
        <v>1</v>
      </c>
      <c r="AH5" s="41">
        <v>2</v>
      </c>
      <c r="AI5" s="41">
        <v>3</v>
      </c>
      <c r="AJ5" s="41">
        <v>4</v>
      </c>
      <c r="AK5" s="42">
        <v>5</v>
      </c>
      <c r="AL5" s="40">
        <v>1</v>
      </c>
      <c r="AM5" s="41">
        <v>2</v>
      </c>
      <c r="AN5" s="41">
        <v>3</v>
      </c>
      <c r="AO5" s="41">
        <v>4</v>
      </c>
      <c r="AP5" s="42">
        <v>5</v>
      </c>
      <c r="AQ5" s="40">
        <v>1</v>
      </c>
      <c r="AR5" s="41">
        <v>2</v>
      </c>
      <c r="AS5" s="41">
        <v>3</v>
      </c>
      <c r="AT5" s="41">
        <v>4</v>
      </c>
      <c r="AU5" s="42">
        <v>5</v>
      </c>
      <c r="AV5" s="40">
        <v>1</v>
      </c>
      <c r="AW5" s="41">
        <v>2</v>
      </c>
      <c r="AX5" s="41">
        <v>3</v>
      </c>
      <c r="AY5" s="41">
        <v>4</v>
      </c>
      <c r="AZ5" s="42">
        <v>5</v>
      </c>
      <c r="BA5" s="40">
        <v>1</v>
      </c>
      <c r="BB5" s="41">
        <v>2</v>
      </c>
      <c r="BC5" s="41">
        <v>3</v>
      </c>
      <c r="BD5" s="41">
        <v>4</v>
      </c>
      <c r="BE5" s="42">
        <v>5</v>
      </c>
      <c r="BF5" s="40">
        <v>1</v>
      </c>
      <c r="BG5" s="41">
        <v>2</v>
      </c>
      <c r="BH5" s="41">
        <v>3</v>
      </c>
      <c r="BI5" s="41">
        <v>4</v>
      </c>
      <c r="BJ5" s="42">
        <v>5</v>
      </c>
      <c r="BK5" s="43"/>
      <c r="BL5" s="32"/>
      <c r="BM5" s="32"/>
      <c r="BN5" s="32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</row>
    <row r="6" spans="1:107" ht="31.5" x14ac:dyDescent="0.25">
      <c r="A6" s="46" t="s">
        <v>0</v>
      </c>
      <c r="B6" s="47" t="s">
        <v>6</v>
      </c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50"/>
    </row>
    <row r="7" spans="1:107" ht="15.75" x14ac:dyDescent="0.25">
      <c r="A7" s="46" t="s">
        <v>80</v>
      </c>
      <c r="B7" s="52" t="s">
        <v>14</v>
      </c>
      <c r="C7" s="48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50"/>
    </row>
    <row r="8" spans="1:107" ht="31.5" x14ac:dyDescent="0.25">
      <c r="A8" s="46"/>
      <c r="B8" s="53" t="s">
        <v>111</v>
      </c>
      <c r="C8" s="54">
        <v>0</v>
      </c>
      <c r="D8" s="54">
        <v>105.06901420106441</v>
      </c>
      <c r="E8" s="54">
        <v>0</v>
      </c>
      <c r="F8" s="54">
        <v>0</v>
      </c>
      <c r="G8" s="54">
        <v>0</v>
      </c>
      <c r="H8" s="54">
        <v>4.5609635268678996</v>
      </c>
      <c r="I8" s="54">
        <v>32.236456838322297</v>
      </c>
      <c r="J8" s="54">
        <v>6.6477977811612003</v>
      </c>
      <c r="K8" s="54">
        <v>0</v>
      </c>
      <c r="L8" s="54">
        <v>5.5927925570632988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1.2265362408690996</v>
      </c>
      <c r="S8" s="54">
        <v>0.1949250690322</v>
      </c>
      <c r="T8" s="54">
        <v>0</v>
      </c>
      <c r="U8" s="54">
        <v>0</v>
      </c>
      <c r="V8" s="54">
        <v>0.80560963919270001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4">
        <v>0</v>
      </c>
      <c r="AR8" s="54">
        <v>0</v>
      </c>
      <c r="AS8" s="54">
        <v>0</v>
      </c>
      <c r="AT8" s="54">
        <v>0</v>
      </c>
      <c r="AU8" s="54">
        <v>0</v>
      </c>
      <c r="AV8" s="54">
        <v>32.622968975359306</v>
      </c>
      <c r="AW8" s="54">
        <v>15.335726847318801</v>
      </c>
      <c r="AX8" s="54">
        <v>0</v>
      </c>
      <c r="AY8" s="54">
        <v>0</v>
      </c>
      <c r="AZ8" s="54">
        <v>69.448188355943117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6.1102848401086964</v>
      </c>
      <c r="BG8" s="54">
        <v>0.23816207670939998</v>
      </c>
      <c r="BH8" s="54">
        <v>0</v>
      </c>
      <c r="BI8" s="54">
        <v>0</v>
      </c>
      <c r="BJ8" s="54">
        <v>4.1009059138676998</v>
      </c>
      <c r="BK8" s="54">
        <f>SUM(C8:BJ8)</f>
        <v>284.1903328628801</v>
      </c>
      <c r="BM8" s="55"/>
      <c r="BN8" s="55"/>
    </row>
    <row r="9" spans="1:107" ht="15.75" x14ac:dyDescent="0.25">
      <c r="A9" s="46"/>
      <c r="B9" s="56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N9" s="55"/>
    </row>
    <row r="10" spans="1:107" ht="15.75" x14ac:dyDescent="0.25">
      <c r="A10" s="46"/>
      <c r="B10" s="56" t="s">
        <v>89</v>
      </c>
      <c r="C10" s="54">
        <f>+C8</f>
        <v>0</v>
      </c>
      <c r="D10" s="54">
        <f t="shared" ref="D10:BJ10" si="0">+D8</f>
        <v>105.06901420106441</v>
      </c>
      <c r="E10" s="54">
        <f t="shared" si="0"/>
        <v>0</v>
      </c>
      <c r="F10" s="54">
        <f t="shared" si="0"/>
        <v>0</v>
      </c>
      <c r="G10" s="54">
        <f t="shared" si="0"/>
        <v>0</v>
      </c>
      <c r="H10" s="54">
        <f t="shared" si="0"/>
        <v>4.5609635268678996</v>
      </c>
      <c r="I10" s="54">
        <f t="shared" si="0"/>
        <v>32.236456838322297</v>
      </c>
      <c r="J10" s="54">
        <f t="shared" si="0"/>
        <v>6.6477977811612003</v>
      </c>
      <c r="K10" s="54">
        <f t="shared" si="0"/>
        <v>0</v>
      </c>
      <c r="L10" s="54">
        <f t="shared" si="0"/>
        <v>5.5927925570632988</v>
      </c>
      <c r="M10" s="54">
        <f t="shared" si="0"/>
        <v>0</v>
      </c>
      <c r="N10" s="54">
        <f t="shared" si="0"/>
        <v>0</v>
      </c>
      <c r="O10" s="54">
        <f t="shared" si="0"/>
        <v>0</v>
      </c>
      <c r="P10" s="54">
        <f t="shared" si="0"/>
        <v>0</v>
      </c>
      <c r="Q10" s="54">
        <f t="shared" si="0"/>
        <v>0</v>
      </c>
      <c r="R10" s="54">
        <f t="shared" si="0"/>
        <v>1.2265362408690996</v>
      </c>
      <c r="S10" s="54">
        <f t="shared" si="0"/>
        <v>0.1949250690322</v>
      </c>
      <c r="T10" s="54">
        <f t="shared" si="0"/>
        <v>0</v>
      </c>
      <c r="U10" s="54">
        <f t="shared" si="0"/>
        <v>0</v>
      </c>
      <c r="V10" s="54">
        <f t="shared" si="0"/>
        <v>0.80560963919270001</v>
      </c>
      <c r="W10" s="54">
        <f t="shared" si="0"/>
        <v>0</v>
      </c>
      <c r="X10" s="54">
        <f t="shared" si="0"/>
        <v>0</v>
      </c>
      <c r="Y10" s="54">
        <f t="shared" si="0"/>
        <v>0</v>
      </c>
      <c r="Z10" s="54">
        <f t="shared" si="0"/>
        <v>0</v>
      </c>
      <c r="AA10" s="54">
        <f t="shared" si="0"/>
        <v>0</v>
      </c>
      <c r="AB10" s="54">
        <f t="shared" si="0"/>
        <v>0</v>
      </c>
      <c r="AC10" s="54">
        <f t="shared" si="0"/>
        <v>0</v>
      </c>
      <c r="AD10" s="54">
        <f t="shared" si="0"/>
        <v>0</v>
      </c>
      <c r="AE10" s="54">
        <f t="shared" si="0"/>
        <v>0</v>
      </c>
      <c r="AF10" s="54">
        <f t="shared" si="0"/>
        <v>0</v>
      </c>
      <c r="AG10" s="54">
        <f t="shared" si="0"/>
        <v>0</v>
      </c>
      <c r="AH10" s="54">
        <f t="shared" si="0"/>
        <v>0</v>
      </c>
      <c r="AI10" s="54">
        <f t="shared" si="0"/>
        <v>0</v>
      </c>
      <c r="AJ10" s="54">
        <f t="shared" si="0"/>
        <v>0</v>
      </c>
      <c r="AK10" s="54">
        <f t="shared" si="0"/>
        <v>0</v>
      </c>
      <c r="AL10" s="54">
        <f t="shared" si="0"/>
        <v>0</v>
      </c>
      <c r="AM10" s="54">
        <f t="shared" si="0"/>
        <v>0</v>
      </c>
      <c r="AN10" s="54">
        <f t="shared" si="0"/>
        <v>0</v>
      </c>
      <c r="AO10" s="54">
        <f t="shared" si="0"/>
        <v>0</v>
      </c>
      <c r="AP10" s="54">
        <f t="shared" si="0"/>
        <v>0</v>
      </c>
      <c r="AQ10" s="54">
        <f t="shared" si="0"/>
        <v>0</v>
      </c>
      <c r="AR10" s="54">
        <f t="shared" si="0"/>
        <v>0</v>
      </c>
      <c r="AS10" s="54">
        <f t="shared" si="0"/>
        <v>0</v>
      </c>
      <c r="AT10" s="54">
        <f t="shared" si="0"/>
        <v>0</v>
      </c>
      <c r="AU10" s="54">
        <f t="shared" si="0"/>
        <v>0</v>
      </c>
      <c r="AV10" s="54">
        <f t="shared" si="0"/>
        <v>32.622968975359306</v>
      </c>
      <c r="AW10" s="54">
        <f t="shared" si="0"/>
        <v>15.335726847318801</v>
      </c>
      <c r="AX10" s="54">
        <f t="shared" si="0"/>
        <v>0</v>
      </c>
      <c r="AY10" s="54">
        <f t="shared" si="0"/>
        <v>0</v>
      </c>
      <c r="AZ10" s="54">
        <f t="shared" si="0"/>
        <v>69.448188355943117</v>
      </c>
      <c r="BA10" s="54">
        <f t="shared" si="0"/>
        <v>0</v>
      </c>
      <c r="BB10" s="54">
        <f t="shared" si="0"/>
        <v>0</v>
      </c>
      <c r="BC10" s="54">
        <f t="shared" si="0"/>
        <v>0</v>
      </c>
      <c r="BD10" s="54">
        <f t="shared" si="0"/>
        <v>0</v>
      </c>
      <c r="BE10" s="54">
        <f t="shared" si="0"/>
        <v>0</v>
      </c>
      <c r="BF10" s="54">
        <f t="shared" si="0"/>
        <v>6.1102848401086964</v>
      </c>
      <c r="BG10" s="54">
        <f t="shared" si="0"/>
        <v>0.23816207670939998</v>
      </c>
      <c r="BH10" s="54">
        <f t="shared" si="0"/>
        <v>0</v>
      </c>
      <c r="BI10" s="54">
        <f t="shared" si="0"/>
        <v>0</v>
      </c>
      <c r="BJ10" s="54">
        <f t="shared" si="0"/>
        <v>4.1009059138676998</v>
      </c>
      <c r="BK10" s="54">
        <f>SUM(C10:BJ10)</f>
        <v>284.1903328628801</v>
      </c>
      <c r="BM10" s="55"/>
    </row>
    <row r="11" spans="1:107" ht="15.75" x14ac:dyDescent="0.25">
      <c r="A11" s="46" t="s">
        <v>81</v>
      </c>
      <c r="B11" s="52" t="s">
        <v>3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</row>
    <row r="12" spans="1:107" ht="15.75" x14ac:dyDescent="0.25">
      <c r="A12" s="46"/>
      <c r="B12" s="56" t="s">
        <v>40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</row>
    <row r="13" spans="1:107" ht="15.75" x14ac:dyDescent="0.25">
      <c r="A13" s="46"/>
      <c r="B13" s="56" t="s">
        <v>90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</row>
    <row r="14" spans="1:107" ht="15.75" x14ac:dyDescent="0.25">
      <c r="A14" s="46" t="s">
        <v>82</v>
      </c>
      <c r="B14" s="52" t="s">
        <v>10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</row>
    <row r="15" spans="1:107" ht="31.5" x14ac:dyDescent="0.25">
      <c r="A15" s="46"/>
      <c r="B15" s="53" t="s">
        <v>105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0</v>
      </c>
      <c r="BL15" s="57"/>
      <c r="BM15" s="57"/>
    </row>
    <row r="16" spans="1:107" ht="15.75" x14ac:dyDescent="0.25">
      <c r="A16" s="46"/>
      <c r="B16" s="56" t="s">
        <v>97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8"/>
      <c r="BM16" s="58"/>
    </row>
    <row r="17" spans="1:66" ht="15.75" x14ac:dyDescent="0.25">
      <c r="A17" s="46" t="s">
        <v>83</v>
      </c>
      <c r="B17" s="52" t="s">
        <v>15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</row>
    <row r="18" spans="1:66" ht="15.75" x14ac:dyDescent="0.25">
      <c r="A18" s="46"/>
      <c r="B18" s="56" t="s">
        <v>40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0</v>
      </c>
      <c r="BK18" s="54">
        <v>0</v>
      </c>
    </row>
    <row r="19" spans="1:66" ht="15.75" x14ac:dyDescent="0.25">
      <c r="A19" s="46"/>
      <c r="B19" s="56" t="s">
        <v>96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0</v>
      </c>
      <c r="BG19" s="54">
        <v>0</v>
      </c>
      <c r="BH19" s="54">
        <v>0</v>
      </c>
      <c r="BI19" s="54">
        <v>0</v>
      </c>
      <c r="BJ19" s="54">
        <v>0</v>
      </c>
      <c r="BK19" s="54">
        <v>0</v>
      </c>
    </row>
    <row r="20" spans="1:66" ht="15.75" x14ac:dyDescent="0.25">
      <c r="A20" s="46" t="s">
        <v>85</v>
      </c>
      <c r="B20" s="52" t="s">
        <v>101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</row>
    <row r="21" spans="1:66" ht="15.75" x14ac:dyDescent="0.25">
      <c r="A21" s="46"/>
      <c r="B21" s="56" t="s">
        <v>40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</row>
    <row r="22" spans="1:66" ht="15.75" x14ac:dyDescent="0.25">
      <c r="A22" s="46"/>
      <c r="B22" s="56" t="s">
        <v>95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54">
        <v>0</v>
      </c>
      <c r="AP22" s="54">
        <v>0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0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0</v>
      </c>
      <c r="BK22" s="54">
        <v>0</v>
      </c>
    </row>
    <row r="23" spans="1:66" ht="15.75" x14ac:dyDescent="0.25">
      <c r="A23" s="46" t="s">
        <v>86</v>
      </c>
      <c r="B23" s="52" t="s">
        <v>16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</row>
    <row r="24" spans="1:66" ht="31.5" x14ac:dyDescent="0.25">
      <c r="A24" s="46"/>
      <c r="B24" s="53" t="s">
        <v>113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f>SUM(C24:BJ24)</f>
        <v>0</v>
      </c>
      <c r="BL24" s="58"/>
      <c r="BM24" s="58"/>
      <c r="BN24" s="59"/>
    </row>
    <row r="25" spans="1:66" ht="31.5" x14ac:dyDescent="0.25">
      <c r="A25" s="46"/>
      <c r="B25" s="53" t="s">
        <v>112</v>
      </c>
      <c r="C25" s="54">
        <v>0</v>
      </c>
      <c r="D25" s="54">
        <v>34.678827891838701</v>
      </c>
      <c r="E25" s="54">
        <v>0</v>
      </c>
      <c r="F25" s="54">
        <v>0</v>
      </c>
      <c r="G25" s="54">
        <v>0</v>
      </c>
      <c r="H25" s="54">
        <v>1.8333096934179001</v>
      </c>
      <c r="I25" s="54">
        <v>17.869552695354702</v>
      </c>
      <c r="J25" s="54">
        <v>0</v>
      </c>
      <c r="K25" s="54">
        <v>0</v>
      </c>
      <c r="L25" s="54">
        <v>3.8423448954185999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0.47325567996660012</v>
      </c>
      <c r="S25" s="54">
        <v>5.9919382902999998E-3</v>
      </c>
      <c r="T25" s="54">
        <v>0</v>
      </c>
      <c r="U25" s="54">
        <v>0</v>
      </c>
      <c r="V25" s="54">
        <v>0.34748499558039997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33.60534312497397</v>
      </c>
      <c r="AW25" s="54">
        <v>6.7419527191912003</v>
      </c>
      <c r="AX25" s="54">
        <v>0</v>
      </c>
      <c r="AY25" s="54">
        <v>0</v>
      </c>
      <c r="AZ25" s="54">
        <v>68.584549596166312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4.6340418231788014</v>
      </c>
      <c r="BG25" s="54">
        <v>2.8764205097736002</v>
      </c>
      <c r="BH25" s="54">
        <v>0</v>
      </c>
      <c r="BI25" s="54">
        <v>0</v>
      </c>
      <c r="BJ25" s="54">
        <v>8.1789352473196004</v>
      </c>
      <c r="BK25" s="54">
        <f>SUM(C25:BJ25)</f>
        <v>183.67201081047068</v>
      </c>
      <c r="BL25" s="58"/>
      <c r="BM25" s="58"/>
    </row>
    <row r="26" spans="1:66" ht="15.75" x14ac:dyDescent="0.25">
      <c r="A26" s="46"/>
      <c r="B26" s="56" t="s">
        <v>94</v>
      </c>
      <c r="C26" s="54">
        <f>SUM(C24:C25)</f>
        <v>0</v>
      </c>
      <c r="D26" s="54">
        <f t="shared" ref="D26:BJ26" si="1">SUM(D24:D25)</f>
        <v>34.678827891838701</v>
      </c>
      <c r="E26" s="54">
        <f t="shared" si="1"/>
        <v>0</v>
      </c>
      <c r="F26" s="54">
        <f t="shared" si="1"/>
        <v>0</v>
      </c>
      <c r="G26" s="54">
        <f t="shared" si="1"/>
        <v>0</v>
      </c>
      <c r="H26" s="54">
        <f t="shared" si="1"/>
        <v>1.8333096934179001</v>
      </c>
      <c r="I26" s="54">
        <f t="shared" si="1"/>
        <v>17.869552695354702</v>
      </c>
      <c r="J26" s="54">
        <f t="shared" si="1"/>
        <v>0</v>
      </c>
      <c r="K26" s="54">
        <f t="shared" si="1"/>
        <v>0</v>
      </c>
      <c r="L26" s="54">
        <f t="shared" si="1"/>
        <v>3.8423448954185999</v>
      </c>
      <c r="M26" s="54">
        <f t="shared" si="1"/>
        <v>0</v>
      </c>
      <c r="N26" s="54">
        <f t="shared" si="1"/>
        <v>0</v>
      </c>
      <c r="O26" s="54">
        <f t="shared" si="1"/>
        <v>0</v>
      </c>
      <c r="P26" s="54">
        <f t="shared" si="1"/>
        <v>0</v>
      </c>
      <c r="Q26" s="54">
        <f t="shared" si="1"/>
        <v>0</v>
      </c>
      <c r="R26" s="54">
        <f t="shared" si="1"/>
        <v>0.47325567996660012</v>
      </c>
      <c r="S26" s="54">
        <f t="shared" si="1"/>
        <v>5.9919382902999998E-3</v>
      </c>
      <c r="T26" s="54">
        <f t="shared" si="1"/>
        <v>0</v>
      </c>
      <c r="U26" s="54">
        <f t="shared" si="1"/>
        <v>0</v>
      </c>
      <c r="V26" s="54">
        <f t="shared" si="1"/>
        <v>0.34748499558039997</v>
      </c>
      <c r="W26" s="54">
        <f t="shared" si="1"/>
        <v>0</v>
      </c>
      <c r="X26" s="54">
        <f t="shared" si="1"/>
        <v>0</v>
      </c>
      <c r="Y26" s="54">
        <f t="shared" si="1"/>
        <v>0</v>
      </c>
      <c r="Z26" s="54">
        <f t="shared" si="1"/>
        <v>0</v>
      </c>
      <c r="AA26" s="54">
        <f t="shared" si="1"/>
        <v>0</v>
      </c>
      <c r="AB26" s="54">
        <f t="shared" si="1"/>
        <v>0</v>
      </c>
      <c r="AC26" s="54">
        <f t="shared" si="1"/>
        <v>0</v>
      </c>
      <c r="AD26" s="54">
        <f t="shared" si="1"/>
        <v>0</v>
      </c>
      <c r="AE26" s="54">
        <f t="shared" si="1"/>
        <v>0</v>
      </c>
      <c r="AF26" s="54">
        <f t="shared" si="1"/>
        <v>0</v>
      </c>
      <c r="AG26" s="54">
        <f t="shared" si="1"/>
        <v>0</v>
      </c>
      <c r="AH26" s="54">
        <f t="shared" si="1"/>
        <v>0</v>
      </c>
      <c r="AI26" s="54">
        <f t="shared" si="1"/>
        <v>0</v>
      </c>
      <c r="AJ26" s="54">
        <f t="shared" si="1"/>
        <v>0</v>
      </c>
      <c r="AK26" s="54">
        <f t="shared" si="1"/>
        <v>0</v>
      </c>
      <c r="AL26" s="54">
        <f t="shared" si="1"/>
        <v>0</v>
      </c>
      <c r="AM26" s="54">
        <f t="shared" si="1"/>
        <v>0</v>
      </c>
      <c r="AN26" s="54">
        <f t="shared" si="1"/>
        <v>0</v>
      </c>
      <c r="AO26" s="54">
        <f t="shared" si="1"/>
        <v>0</v>
      </c>
      <c r="AP26" s="54">
        <f t="shared" si="1"/>
        <v>0</v>
      </c>
      <c r="AQ26" s="54">
        <f t="shared" si="1"/>
        <v>0</v>
      </c>
      <c r="AR26" s="54">
        <f t="shared" si="1"/>
        <v>0</v>
      </c>
      <c r="AS26" s="54">
        <f t="shared" si="1"/>
        <v>0</v>
      </c>
      <c r="AT26" s="54">
        <f t="shared" si="1"/>
        <v>0</v>
      </c>
      <c r="AU26" s="54">
        <f t="shared" si="1"/>
        <v>0</v>
      </c>
      <c r="AV26" s="54">
        <f t="shared" si="1"/>
        <v>33.60534312497397</v>
      </c>
      <c r="AW26" s="54">
        <f t="shared" si="1"/>
        <v>6.7419527191912003</v>
      </c>
      <c r="AX26" s="54">
        <f t="shared" si="1"/>
        <v>0</v>
      </c>
      <c r="AY26" s="54">
        <f t="shared" si="1"/>
        <v>0</v>
      </c>
      <c r="AZ26" s="54">
        <f t="shared" si="1"/>
        <v>68.584549596166312</v>
      </c>
      <c r="BA26" s="54">
        <f t="shared" si="1"/>
        <v>0</v>
      </c>
      <c r="BB26" s="54">
        <f t="shared" si="1"/>
        <v>0</v>
      </c>
      <c r="BC26" s="54">
        <f t="shared" si="1"/>
        <v>0</v>
      </c>
      <c r="BD26" s="54">
        <f t="shared" si="1"/>
        <v>0</v>
      </c>
      <c r="BE26" s="54">
        <f t="shared" si="1"/>
        <v>0</v>
      </c>
      <c r="BF26" s="54">
        <f t="shared" si="1"/>
        <v>4.6340418231788014</v>
      </c>
      <c r="BG26" s="54">
        <f t="shared" si="1"/>
        <v>2.8764205097736002</v>
      </c>
      <c r="BH26" s="54">
        <f t="shared" si="1"/>
        <v>0</v>
      </c>
      <c r="BI26" s="54">
        <f t="shared" si="1"/>
        <v>0</v>
      </c>
      <c r="BJ26" s="54">
        <f t="shared" si="1"/>
        <v>8.1789352473196004</v>
      </c>
      <c r="BK26" s="54">
        <f>SUM(BK24:BK25)</f>
        <v>183.67201081047068</v>
      </c>
      <c r="BM26" s="59"/>
    </row>
    <row r="27" spans="1:66" ht="31.5" x14ac:dyDescent="0.25">
      <c r="A27" s="46"/>
      <c r="B27" s="53" t="s">
        <v>84</v>
      </c>
      <c r="C27" s="54">
        <f>+C10+C13+C16+C19+C22+C26</f>
        <v>0</v>
      </c>
      <c r="D27" s="54">
        <f t="shared" ref="D27:BJ27" si="2">+D10+D13+D16+D19+D22+D26</f>
        <v>139.74784209290311</v>
      </c>
      <c r="E27" s="54">
        <f t="shared" si="2"/>
        <v>0</v>
      </c>
      <c r="F27" s="54">
        <f t="shared" si="2"/>
        <v>0</v>
      </c>
      <c r="G27" s="54">
        <f t="shared" si="2"/>
        <v>0</v>
      </c>
      <c r="H27" s="54">
        <f t="shared" si="2"/>
        <v>6.3942732202857995</v>
      </c>
      <c r="I27" s="54">
        <f t="shared" si="2"/>
        <v>50.106009533676996</v>
      </c>
      <c r="J27" s="54">
        <f t="shared" si="2"/>
        <v>6.6477977811612003</v>
      </c>
      <c r="K27" s="54">
        <f t="shared" si="2"/>
        <v>0</v>
      </c>
      <c r="L27" s="54">
        <f t="shared" si="2"/>
        <v>9.4351374524818983</v>
      </c>
      <c r="M27" s="54">
        <f t="shared" si="2"/>
        <v>0</v>
      </c>
      <c r="N27" s="54">
        <f t="shared" si="2"/>
        <v>0</v>
      </c>
      <c r="O27" s="54">
        <f t="shared" si="2"/>
        <v>0</v>
      </c>
      <c r="P27" s="54">
        <f t="shared" si="2"/>
        <v>0</v>
      </c>
      <c r="Q27" s="54">
        <f t="shared" si="2"/>
        <v>0</v>
      </c>
      <c r="R27" s="54">
        <f t="shared" si="2"/>
        <v>1.6997919208356997</v>
      </c>
      <c r="S27" s="54">
        <f t="shared" si="2"/>
        <v>0.20091700732250001</v>
      </c>
      <c r="T27" s="54">
        <f t="shared" si="2"/>
        <v>0</v>
      </c>
      <c r="U27" s="54">
        <f t="shared" si="2"/>
        <v>0</v>
      </c>
      <c r="V27" s="54">
        <f t="shared" si="2"/>
        <v>1.1530946347730999</v>
      </c>
      <c r="W27" s="54">
        <f t="shared" si="2"/>
        <v>0</v>
      </c>
      <c r="X27" s="54">
        <f t="shared" si="2"/>
        <v>0</v>
      </c>
      <c r="Y27" s="54">
        <f t="shared" si="2"/>
        <v>0</v>
      </c>
      <c r="Z27" s="54">
        <f t="shared" si="2"/>
        <v>0</v>
      </c>
      <c r="AA27" s="54">
        <f t="shared" si="2"/>
        <v>0</v>
      </c>
      <c r="AB27" s="54">
        <f t="shared" si="2"/>
        <v>0</v>
      </c>
      <c r="AC27" s="54">
        <f t="shared" si="2"/>
        <v>0</v>
      </c>
      <c r="AD27" s="54">
        <f t="shared" si="2"/>
        <v>0</v>
      </c>
      <c r="AE27" s="54">
        <f t="shared" si="2"/>
        <v>0</v>
      </c>
      <c r="AF27" s="54">
        <f t="shared" si="2"/>
        <v>0</v>
      </c>
      <c r="AG27" s="54">
        <f t="shared" si="2"/>
        <v>0</v>
      </c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54">
        <f t="shared" si="2"/>
        <v>0</v>
      </c>
      <c r="AO27" s="54">
        <f t="shared" si="2"/>
        <v>0</v>
      </c>
      <c r="AP27" s="54">
        <f t="shared" si="2"/>
        <v>0</v>
      </c>
      <c r="AQ27" s="54">
        <f t="shared" si="2"/>
        <v>0</v>
      </c>
      <c r="AR27" s="54">
        <f t="shared" si="2"/>
        <v>0</v>
      </c>
      <c r="AS27" s="54">
        <f t="shared" si="2"/>
        <v>0</v>
      </c>
      <c r="AT27" s="54">
        <f t="shared" si="2"/>
        <v>0</v>
      </c>
      <c r="AU27" s="54">
        <f t="shared" si="2"/>
        <v>0</v>
      </c>
      <c r="AV27" s="54">
        <f t="shared" si="2"/>
        <v>66.228312100333284</v>
      </c>
      <c r="AW27" s="54">
        <f t="shared" si="2"/>
        <v>22.07767956651</v>
      </c>
      <c r="AX27" s="54">
        <f t="shared" si="2"/>
        <v>0</v>
      </c>
      <c r="AY27" s="54">
        <f t="shared" si="2"/>
        <v>0</v>
      </c>
      <c r="AZ27" s="54">
        <f t="shared" si="2"/>
        <v>138.03273795210941</v>
      </c>
      <c r="BA27" s="54">
        <f t="shared" si="2"/>
        <v>0</v>
      </c>
      <c r="BB27" s="54">
        <f t="shared" si="2"/>
        <v>0</v>
      </c>
      <c r="BC27" s="54">
        <f t="shared" si="2"/>
        <v>0</v>
      </c>
      <c r="BD27" s="54">
        <f t="shared" si="2"/>
        <v>0</v>
      </c>
      <c r="BE27" s="54">
        <f t="shared" si="2"/>
        <v>0</v>
      </c>
      <c r="BF27" s="54">
        <f t="shared" si="2"/>
        <v>10.744326663287499</v>
      </c>
      <c r="BG27" s="54">
        <f t="shared" si="2"/>
        <v>3.1145825864830003</v>
      </c>
      <c r="BH27" s="54">
        <f t="shared" si="2"/>
        <v>0</v>
      </c>
      <c r="BI27" s="54">
        <f t="shared" si="2"/>
        <v>0</v>
      </c>
      <c r="BJ27" s="54">
        <f t="shared" si="2"/>
        <v>12.279841161187299</v>
      </c>
      <c r="BK27" s="54">
        <f>SUM(C27:BJ27)</f>
        <v>467.86234367335078</v>
      </c>
      <c r="BM27" s="58"/>
    </row>
    <row r="28" spans="1:66" ht="3.75" customHeight="1" x14ac:dyDescent="0.25">
      <c r="A28" s="46"/>
      <c r="B28" s="60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</row>
    <row r="29" spans="1:66" ht="31.5" x14ac:dyDescent="0.25">
      <c r="A29" s="46" t="s">
        <v>1</v>
      </c>
      <c r="B29" s="47" t="s">
        <v>7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</row>
    <row r="30" spans="1:66" s="61" customFormat="1" ht="15.75" x14ac:dyDescent="0.25">
      <c r="A30" s="46" t="s">
        <v>80</v>
      </c>
      <c r="B30" s="52" t="s">
        <v>2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</row>
    <row r="31" spans="1:66" s="63" customFormat="1" ht="31.5" x14ac:dyDescent="0.25">
      <c r="A31" s="62"/>
      <c r="B31" s="53" t="s">
        <v>118</v>
      </c>
      <c r="C31" s="54">
        <v>0</v>
      </c>
      <c r="D31" s="54">
        <v>0.31283145161289999</v>
      </c>
      <c r="E31" s="54">
        <v>0</v>
      </c>
      <c r="F31" s="54">
        <v>0</v>
      </c>
      <c r="G31" s="54">
        <v>0</v>
      </c>
      <c r="H31" s="54">
        <v>3.1126675405788</v>
      </c>
      <c r="I31" s="54">
        <v>2.6463483709599996E-2</v>
      </c>
      <c r="J31" s="54">
        <v>0</v>
      </c>
      <c r="K31" s="54">
        <v>0</v>
      </c>
      <c r="L31" s="54">
        <v>1.3480670986127001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1.0661732729008</v>
      </c>
      <c r="S31" s="54">
        <v>0</v>
      </c>
      <c r="T31" s="54">
        <v>0</v>
      </c>
      <c r="U31" s="54">
        <v>0</v>
      </c>
      <c r="V31" s="54">
        <v>0.14389180074159999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4.9096499741900002E-2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78.985413132800034</v>
      </c>
      <c r="AW31" s="54">
        <v>0.94794265990250004</v>
      </c>
      <c r="AX31" s="54">
        <v>0</v>
      </c>
      <c r="AY31" s="54">
        <v>0</v>
      </c>
      <c r="AZ31" s="54">
        <v>27.993904292217909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11.600382621367688</v>
      </c>
      <c r="BG31" s="54">
        <v>0</v>
      </c>
      <c r="BH31" s="54">
        <v>0</v>
      </c>
      <c r="BI31" s="54">
        <v>0</v>
      </c>
      <c r="BJ31" s="54">
        <v>0.80973734503130013</v>
      </c>
      <c r="BK31" s="54">
        <f>SUM(C31:BJ31)</f>
        <v>126.39657119921772</v>
      </c>
    </row>
    <row r="32" spans="1:66" s="61" customFormat="1" ht="15.75" x14ac:dyDescent="0.25">
      <c r="A32" s="46"/>
      <c r="B32" s="56" t="s">
        <v>89</v>
      </c>
      <c r="C32" s="54">
        <f>SUM(C31)</f>
        <v>0</v>
      </c>
      <c r="D32" s="54">
        <f t="shared" ref="D32:BJ32" si="3">SUM(D31)</f>
        <v>0.31283145161289999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54">
        <f t="shared" si="3"/>
        <v>3.1126675405788</v>
      </c>
      <c r="I32" s="54">
        <f t="shared" si="3"/>
        <v>2.6463483709599996E-2</v>
      </c>
      <c r="J32" s="54">
        <f t="shared" si="3"/>
        <v>0</v>
      </c>
      <c r="K32" s="54">
        <f t="shared" si="3"/>
        <v>0</v>
      </c>
      <c r="L32" s="54">
        <f t="shared" si="3"/>
        <v>1.3480670986127001</v>
      </c>
      <c r="M32" s="54">
        <f t="shared" si="3"/>
        <v>0</v>
      </c>
      <c r="N32" s="54">
        <f t="shared" si="3"/>
        <v>0</v>
      </c>
      <c r="O32" s="54">
        <f t="shared" si="3"/>
        <v>0</v>
      </c>
      <c r="P32" s="54">
        <f t="shared" si="3"/>
        <v>0</v>
      </c>
      <c r="Q32" s="54">
        <f t="shared" si="3"/>
        <v>0</v>
      </c>
      <c r="R32" s="54">
        <f t="shared" si="3"/>
        <v>1.0661732729008</v>
      </c>
      <c r="S32" s="54">
        <f t="shared" si="3"/>
        <v>0</v>
      </c>
      <c r="T32" s="54">
        <f t="shared" si="3"/>
        <v>0</v>
      </c>
      <c r="U32" s="54">
        <f t="shared" si="3"/>
        <v>0</v>
      </c>
      <c r="V32" s="54">
        <f t="shared" si="3"/>
        <v>0.14389180074159999</v>
      </c>
      <c r="W32" s="54">
        <f t="shared" si="3"/>
        <v>0</v>
      </c>
      <c r="X32" s="54">
        <f t="shared" si="3"/>
        <v>0</v>
      </c>
      <c r="Y32" s="54">
        <f t="shared" si="3"/>
        <v>0</v>
      </c>
      <c r="Z32" s="54">
        <f t="shared" si="3"/>
        <v>0</v>
      </c>
      <c r="AA32" s="54">
        <f t="shared" si="3"/>
        <v>0</v>
      </c>
      <c r="AB32" s="54">
        <f t="shared" si="3"/>
        <v>4.9096499741900002E-2</v>
      </c>
      <c r="AC32" s="54">
        <f t="shared" si="3"/>
        <v>0</v>
      </c>
      <c r="AD32" s="54">
        <f t="shared" si="3"/>
        <v>0</v>
      </c>
      <c r="AE32" s="54">
        <f t="shared" si="3"/>
        <v>0</v>
      </c>
      <c r="AF32" s="54">
        <f t="shared" si="3"/>
        <v>0</v>
      </c>
      <c r="AG32" s="54">
        <f t="shared" si="3"/>
        <v>0</v>
      </c>
      <c r="AH32" s="54">
        <f t="shared" si="3"/>
        <v>0</v>
      </c>
      <c r="AI32" s="54">
        <f t="shared" si="3"/>
        <v>0</v>
      </c>
      <c r="AJ32" s="54">
        <f t="shared" si="3"/>
        <v>0</v>
      </c>
      <c r="AK32" s="54">
        <f t="shared" si="3"/>
        <v>0</v>
      </c>
      <c r="AL32" s="54">
        <f t="shared" si="3"/>
        <v>0</v>
      </c>
      <c r="AM32" s="54">
        <f t="shared" si="3"/>
        <v>0</v>
      </c>
      <c r="AN32" s="54">
        <f t="shared" si="3"/>
        <v>0</v>
      </c>
      <c r="AO32" s="54">
        <f t="shared" si="3"/>
        <v>0</v>
      </c>
      <c r="AP32" s="54">
        <f t="shared" si="3"/>
        <v>0</v>
      </c>
      <c r="AQ32" s="54">
        <f t="shared" si="3"/>
        <v>0</v>
      </c>
      <c r="AR32" s="54">
        <f t="shared" si="3"/>
        <v>0</v>
      </c>
      <c r="AS32" s="54">
        <f t="shared" si="3"/>
        <v>0</v>
      </c>
      <c r="AT32" s="54">
        <f t="shared" si="3"/>
        <v>0</v>
      </c>
      <c r="AU32" s="54">
        <f t="shared" si="3"/>
        <v>0</v>
      </c>
      <c r="AV32" s="54">
        <f t="shared" si="3"/>
        <v>78.985413132800034</v>
      </c>
      <c r="AW32" s="54">
        <f t="shared" si="3"/>
        <v>0.94794265990250004</v>
      </c>
      <c r="AX32" s="54">
        <f t="shared" si="3"/>
        <v>0</v>
      </c>
      <c r="AY32" s="54">
        <f t="shared" si="3"/>
        <v>0</v>
      </c>
      <c r="AZ32" s="54">
        <f t="shared" si="3"/>
        <v>27.993904292217909</v>
      </c>
      <c r="BA32" s="54">
        <f t="shared" si="3"/>
        <v>0</v>
      </c>
      <c r="BB32" s="54">
        <f t="shared" si="3"/>
        <v>0</v>
      </c>
      <c r="BC32" s="54">
        <f t="shared" si="3"/>
        <v>0</v>
      </c>
      <c r="BD32" s="54">
        <f t="shared" si="3"/>
        <v>0</v>
      </c>
      <c r="BE32" s="54">
        <f t="shared" si="3"/>
        <v>0</v>
      </c>
      <c r="BF32" s="54">
        <f t="shared" si="3"/>
        <v>11.600382621367688</v>
      </c>
      <c r="BG32" s="54">
        <f t="shared" si="3"/>
        <v>0</v>
      </c>
      <c r="BH32" s="54">
        <f t="shared" si="3"/>
        <v>0</v>
      </c>
      <c r="BI32" s="54">
        <f t="shared" si="3"/>
        <v>0</v>
      </c>
      <c r="BJ32" s="54">
        <f t="shared" si="3"/>
        <v>0.80973734503130013</v>
      </c>
      <c r="BK32" s="54">
        <f>SUM(C32:BJ32)</f>
        <v>126.39657119921772</v>
      </c>
    </row>
    <row r="33" spans="1:65" ht="15.75" x14ac:dyDescent="0.25">
      <c r="A33" s="46" t="s">
        <v>81</v>
      </c>
      <c r="B33" s="52" t="s">
        <v>17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</row>
    <row r="34" spans="1:65" ht="31.5" x14ac:dyDescent="0.25">
      <c r="A34" s="46"/>
      <c r="B34" s="53" t="s">
        <v>106</v>
      </c>
      <c r="C34" s="54">
        <v>0</v>
      </c>
      <c r="D34" s="54">
        <v>0.59710679558059998</v>
      </c>
      <c r="E34" s="54">
        <v>0</v>
      </c>
      <c r="F34" s="54">
        <v>0</v>
      </c>
      <c r="G34" s="54">
        <v>0</v>
      </c>
      <c r="H34" s="54">
        <v>35.554477244897036</v>
      </c>
      <c r="I34" s="54">
        <v>269.3857677434832</v>
      </c>
      <c r="J34" s="54">
        <v>0</v>
      </c>
      <c r="K34" s="54">
        <v>0</v>
      </c>
      <c r="L34" s="54">
        <v>56.301900176062794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8.383240567672301</v>
      </c>
      <c r="S34" s="54">
        <v>5.7685855897740996</v>
      </c>
      <c r="T34" s="54">
        <v>0</v>
      </c>
      <c r="U34" s="54">
        <v>0</v>
      </c>
      <c r="V34" s="54">
        <v>4.7786294216445997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0.20810920738689997</v>
      </c>
      <c r="AC34" s="54">
        <v>0</v>
      </c>
      <c r="AD34" s="54">
        <v>0</v>
      </c>
      <c r="AE34" s="54">
        <v>0</v>
      </c>
      <c r="AF34" s="54">
        <v>0.14449519170960001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2.14754237419E-2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689.02263311517549</v>
      </c>
      <c r="AW34" s="54">
        <v>208.53534054324274</v>
      </c>
      <c r="AX34" s="54">
        <v>0.61049844077409998</v>
      </c>
      <c r="AY34" s="54">
        <v>11.784349645612901</v>
      </c>
      <c r="AZ34" s="54">
        <v>918.79649906538884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129.56357611884752</v>
      </c>
      <c r="BG34" s="54">
        <v>13.219681952869095</v>
      </c>
      <c r="BH34" s="54">
        <v>44.533442285508016</v>
      </c>
      <c r="BI34" s="54">
        <v>0</v>
      </c>
      <c r="BJ34" s="54">
        <v>0</v>
      </c>
      <c r="BK34" s="54">
        <f>SUM(C34:BJ34)</f>
        <v>2397.2098085293715</v>
      </c>
      <c r="BL34" s="64"/>
      <c r="BM34" s="65"/>
    </row>
    <row r="35" spans="1:65" ht="31.5" x14ac:dyDescent="0.25">
      <c r="A35" s="46"/>
      <c r="B35" s="53" t="s">
        <v>107</v>
      </c>
      <c r="C35" s="54">
        <v>0</v>
      </c>
      <c r="D35" s="54">
        <v>0.38234105719349998</v>
      </c>
      <c r="E35" s="54">
        <v>0</v>
      </c>
      <c r="F35" s="54">
        <v>0</v>
      </c>
      <c r="G35" s="54">
        <v>0</v>
      </c>
      <c r="H35" s="54">
        <v>1.3866912369643001</v>
      </c>
      <c r="I35" s="54">
        <v>3.0234699419199998E-2</v>
      </c>
      <c r="J35" s="54">
        <v>0</v>
      </c>
      <c r="K35" s="54">
        <v>0</v>
      </c>
      <c r="L35" s="54">
        <v>1.3545375182252999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0.38043256577139994</v>
      </c>
      <c r="S35" s="54">
        <v>0</v>
      </c>
      <c r="T35" s="54">
        <v>0</v>
      </c>
      <c r="U35" s="54">
        <v>0</v>
      </c>
      <c r="V35" s="54">
        <v>0.17585688603220001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28.6639643439133</v>
      </c>
      <c r="AW35" s="54">
        <v>3.6850117026764999</v>
      </c>
      <c r="AX35" s="54">
        <v>0</v>
      </c>
      <c r="AY35" s="54">
        <v>0</v>
      </c>
      <c r="AZ35" s="54">
        <v>15.020235942318397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5.3963931738403961</v>
      </c>
      <c r="BG35" s="54">
        <v>4.6615898935200004E-2</v>
      </c>
      <c r="BH35" s="54">
        <v>0.70811980025749999</v>
      </c>
      <c r="BI35" s="54">
        <v>0</v>
      </c>
      <c r="BJ35" s="54">
        <v>0</v>
      </c>
      <c r="BK35" s="54">
        <f t="shared" ref="BK35:BK38" si="4">SUM(C35:BJ35)</f>
        <v>57.230434825547185</v>
      </c>
      <c r="BL35" s="64"/>
      <c r="BM35" s="65"/>
    </row>
    <row r="36" spans="1:65" ht="31.5" x14ac:dyDescent="0.25">
      <c r="A36" s="46"/>
      <c r="B36" s="53" t="s">
        <v>109</v>
      </c>
      <c r="C36" s="54">
        <v>0</v>
      </c>
      <c r="D36" s="54">
        <v>0.69180004716120003</v>
      </c>
      <c r="E36" s="54">
        <v>0</v>
      </c>
      <c r="F36" s="54">
        <v>0</v>
      </c>
      <c r="G36" s="54">
        <v>0</v>
      </c>
      <c r="H36" s="54">
        <v>118.4827644239603</v>
      </c>
      <c r="I36" s="54">
        <v>54.946571266224794</v>
      </c>
      <c r="J36" s="54">
        <v>0</v>
      </c>
      <c r="K36" s="54">
        <v>0</v>
      </c>
      <c r="L36" s="54">
        <v>132.8693703229653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34.448653365669799</v>
      </c>
      <c r="S36" s="54">
        <v>3.3647692927416002</v>
      </c>
      <c r="T36" s="54">
        <v>0</v>
      </c>
      <c r="U36" s="54">
        <v>0</v>
      </c>
      <c r="V36" s="54">
        <v>14.800884066933701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0.143264301161</v>
      </c>
      <c r="AC36" s="54">
        <v>0</v>
      </c>
      <c r="AD36" s="54">
        <v>0</v>
      </c>
      <c r="AE36" s="54">
        <v>0</v>
      </c>
      <c r="AF36" s="54">
        <v>8.5502732967599998E-2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3.0535613225E-3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1021.5617643727513</v>
      </c>
      <c r="AW36" s="54">
        <v>167.99286936694295</v>
      </c>
      <c r="AX36" s="54">
        <v>0.43648220029020002</v>
      </c>
      <c r="AY36" s="54">
        <v>0</v>
      </c>
      <c r="AZ36" s="54">
        <v>1102.7303565139025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172.38607288794017</v>
      </c>
      <c r="BG36" s="54">
        <v>15.191310356835503</v>
      </c>
      <c r="BH36" s="54">
        <v>64.746676809145967</v>
      </c>
      <c r="BI36" s="54">
        <v>0</v>
      </c>
      <c r="BJ36" s="54">
        <v>0</v>
      </c>
      <c r="BK36" s="54">
        <f t="shared" si="4"/>
        <v>2904.8821658889165</v>
      </c>
      <c r="BM36" s="65"/>
    </row>
    <row r="37" spans="1:65" ht="31.5" x14ac:dyDescent="0.25">
      <c r="A37" s="46"/>
      <c r="B37" s="53" t="s">
        <v>108</v>
      </c>
      <c r="C37" s="54">
        <v>0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0</v>
      </c>
      <c r="BK37" s="54">
        <f t="shared" si="4"/>
        <v>0</v>
      </c>
      <c r="BL37" s="64"/>
      <c r="BM37" s="65"/>
    </row>
    <row r="38" spans="1:65" ht="31.5" x14ac:dyDescent="0.25">
      <c r="A38" s="46"/>
      <c r="B38" s="53" t="s">
        <v>117</v>
      </c>
      <c r="C38" s="54">
        <v>0</v>
      </c>
      <c r="D38" s="54">
        <v>11.415900745258</v>
      </c>
      <c r="E38" s="54">
        <v>0</v>
      </c>
      <c r="F38" s="54">
        <v>0</v>
      </c>
      <c r="G38" s="54">
        <v>0</v>
      </c>
      <c r="H38" s="54">
        <v>2.0280770250955</v>
      </c>
      <c r="I38" s="54">
        <v>0.1202509719353</v>
      </c>
      <c r="J38" s="54">
        <v>0</v>
      </c>
      <c r="K38" s="54">
        <v>0</v>
      </c>
      <c r="L38" s="54">
        <v>2.0627175918059999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0.49215664577289997</v>
      </c>
      <c r="S38" s="54">
        <v>0</v>
      </c>
      <c r="T38" s="54">
        <v>0</v>
      </c>
      <c r="U38" s="54">
        <v>0</v>
      </c>
      <c r="V38" s="54">
        <v>0.1406319631612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9.0215741935300006E-2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1.1276967741000001E-3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111.85451314430043</v>
      </c>
      <c r="AW38" s="54">
        <v>18.487672539577002</v>
      </c>
      <c r="AX38" s="54">
        <v>0</v>
      </c>
      <c r="AY38" s="54">
        <v>0</v>
      </c>
      <c r="AZ38" s="54">
        <v>141.07921882451967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13.743006777551788</v>
      </c>
      <c r="BG38" s="54">
        <v>9.8088339999800017E-2</v>
      </c>
      <c r="BH38" s="54">
        <v>13.622385821060801</v>
      </c>
      <c r="BI38" s="54">
        <v>0</v>
      </c>
      <c r="BJ38" s="54">
        <v>0</v>
      </c>
      <c r="BK38" s="54">
        <f t="shared" si="4"/>
        <v>315.23596382874774</v>
      </c>
      <c r="BL38" s="64"/>
      <c r="BM38" s="65"/>
    </row>
    <row r="39" spans="1:65" ht="15.75" x14ac:dyDescent="0.25">
      <c r="A39" s="46"/>
      <c r="B39" s="56" t="s">
        <v>90</v>
      </c>
      <c r="C39" s="54">
        <f>SUM(C34:C38)</f>
        <v>0</v>
      </c>
      <c r="D39" s="54">
        <f t="shared" ref="D39:BJ39" si="5">SUM(D34:D38)</f>
        <v>13.087148645193301</v>
      </c>
      <c r="E39" s="54">
        <f t="shared" si="5"/>
        <v>0</v>
      </c>
      <c r="F39" s="54">
        <f t="shared" si="5"/>
        <v>0</v>
      </c>
      <c r="G39" s="54">
        <f t="shared" si="5"/>
        <v>0</v>
      </c>
      <c r="H39" s="54">
        <f t="shared" si="5"/>
        <v>157.45200993091714</v>
      </c>
      <c r="I39" s="54">
        <f t="shared" si="5"/>
        <v>324.48282468106254</v>
      </c>
      <c r="J39" s="54">
        <f t="shared" si="5"/>
        <v>0</v>
      </c>
      <c r="K39" s="54">
        <f t="shared" si="5"/>
        <v>0</v>
      </c>
      <c r="L39" s="54">
        <f t="shared" si="5"/>
        <v>192.58852560905939</v>
      </c>
      <c r="M39" s="54">
        <f t="shared" si="5"/>
        <v>0</v>
      </c>
      <c r="N39" s="54">
        <f t="shared" si="5"/>
        <v>0</v>
      </c>
      <c r="O39" s="54">
        <f t="shared" si="5"/>
        <v>0</v>
      </c>
      <c r="P39" s="54">
        <f t="shared" si="5"/>
        <v>0</v>
      </c>
      <c r="Q39" s="54">
        <f t="shared" si="5"/>
        <v>0</v>
      </c>
      <c r="R39" s="54">
        <f t="shared" si="5"/>
        <v>43.704483144886403</v>
      </c>
      <c r="S39" s="54">
        <f t="shared" si="5"/>
        <v>9.1333548825157003</v>
      </c>
      <c r="T39" s="54">
        <f t="shared" si="5"/>
        <v>0</v>
      </c>
      <c r="U39" s="54">
        <f t="shared" si="5"/>
        <v>0</v>
      </c>
      <c r="V39" s="54">
        <f t="shared" si="5"/>
        <v>19.896002337771701</v>
      </c>
      <c r="W39" s="54">
        <f t="shared" si="5"/>
        <v>0</v>
      </c>
      <c r="X39" s="54">
        <f t="shared" si="5"/>
        <v>0</v>
      </c>
      <c r="Y39" s="54">
        <f t="shared" si="5"/>
        <v>0</v>
      </c>
      <c r="Z39" s="54">
        <f t="shared" si="5"/>
        <v>0</v>
      </c>
      <c r="AA39" s="54">
        <f t="shared" si="5"/>
        <v>0</v>
      </c>
      <c r="AB39" s="54">
        <f t="shared" si="5"/>
        <v>0.44158925048319997</v>
      </c>
      <c r="AC39" s="54">
        <f t="shared" si="5"/>
        <v>0</v>
      </c>
      <c r="AD39" s="54">
        <f t="shared" si="5"/>
        <v>0</v>
      </c>
      <c r="AE39" s="54">
        <f t="shared" si="5"/>
        <v>0</v>
      </c>
      <c r="AF39" s="54">
        <f t="shared" si="5"/>
        <v>0.22999792467720001</v>
      </c>
      <c r="AG39" s="54">
        <f t="shared" si="5"/>
        <v>0</v>
      </c>
      <c r="AH39" s="54">
        <f t="shared" si="5"/>
        <v>0</v>
      </c>
      <c r="AI39" s="54">
        <f t="shared" si="5"/>
        <v>0</v>
      </c>
      <c r="AJ39" s="54">
        <f t="shared" si="5"/>
        <v>0</v>
      </c>
      <c r="AK39" s="54">
        <f t="shared" si="5"/>
        <v>0</v>
      </c>
      <c r="AL39" s="54">
        <f t="shared" si="5"/>
        <v>2.5656681838499999E-2</v>
      </c>
      <c r="AM39" s="54">
        <f t="shared" si="5"/>
        <v>0</v>
      </c>
      <c r="AN39" s="54">
        <f t="shared" si="5"/>
        <v>0</v>
      </c>
      <c r="AO39" s="54">
        <f t="shared" si="5"/>
        <v>0</v>
      </c>
      <c r="AP39" s="54">
        <f t="shared" si="5"/>
        <v>0</v>
      </c>
      <c r="AQ39" s="54">
        <f t="shared" si="5"/>
        <v>0</v>
      </c>
      <c r="AR39" s="54">
        <f t="shared" si="5"/>
        <v>0</v>
      </c>
      <c r="AS39" s="54">
        <f t="shared" si="5"/>
        <v>0</v>
      </c>
      <c r="AT39" s="54">
        <f t="shared" si="5"/>
        <v>0</v>
      </c>
      <c r="AU39" s="54">
        <f t="shared" si="5"/>
        <v>0</v>
      </c>
      <c r="AV39" s="54">
        <f t="shared" si="5"/>
        <v>1851.1028749761406</v>
      </c>
      <c r="AW39" s="54">
        <f t="shared" si="5"/>
        <v>398.70089415243916</v>
      </c>
      <c r="AX39" s="54">
        <f t="shared" si="5"/>
        <v>1.0469806410642999</v>
      </c>
      <c r="AY39" s="54">
        <f t="shared" si="5"/>
        <v>11.784349645612901</v>
      </c>
      <c r="AZ39" s="54">
        <f t="shared" si="5"/>
        <v>2177.6263103461292</v>
      </c>
      <c r="BA39" s="54">
        <f t="shared" si="5"/>
        <v>0</v>
      </c>
      <c r="BB39" s="54">
        <f t="shared" si="5"/>
        <v>0</v>
      </c>
      <c r="BC39" s="54">
        <f t="shared" si="5"/>
        <v>0</v>
      </c>
      <c r="BD39" s="54">
        <f t="shared" si="5"/>
        <v>0</v>
      </c>
      <c r="BE39" s="54">
        <f t="shared" si="5"/>
        <v>0</v>
      </c>
      <c r="BF39" s="54">
        <f t="shared" si="5"/>
        <v>321.08904895817989</v>
      </c>
      <c r="BG39" s="54">
        <f t="shared" si="5"/>
        <v>28.555696548639599</v>
      </c>
      <c r="BH39" s="54">
        <f t="shared" si="5"/>
        <v>123.61062471597229</v>
      </c>
      <c r="BI39" s="54">
        <f t="shared" si="5"/>
        <v>0</v>
      </c>
      <c r="BJ39" s="54">
        <f t="shared" si="5"/>
        <v>0</v>
      </c>
      <c r="BK39" s="54">
        <f>SUM(BK34:BK38)</f>
        <v>5674.558373072583</v>
      </c>
      <c r="BL39" s="58"/>
      <c r="BM39" s="59"/>
    </row>
    <row r="40" spans="1:65" ht="15.75" x14ac:dyDescent="0.25">
      <c r="A40" s="46"/>
      <c r="B40" s="53" t="s">
        <v>115</v>
      </c>
      <c r="C40" s="54">
        <f>+C32+C39</f>
        <v>0</v>
      </c>
      <c r="D40" s="54">
        <f t="shared" ref="D40:BJ40" si="6">+D32+D39</f>
        <v>13.3999800968062</v>
      </c>
      <c r="E40" s="54">
        <f t="shared" si="6"/>
        <v>0</v>
      </c>
      <c r="F40" s="54">
        <f t="shared" si="6"/>
        <v>0</v>
      </c>
      <c r="G40" s="54">
        <f t="shared" si="6"/>
        <v>0</v>
      </c>
      <c r="H40" s="54">
        <f t="shared" si="6"/>
        <v>160.56467747149594</v>
      </c>
      <c r="I40" s="54">
        <f t="shared" si="6"/>
        <v>324.50928816477216</v>
      </c>
      <c r="J40" s="54">
        <f t="shared" si="6"/>
        <v>0</v>
      </c>
      <c r="K40" s="54">
        <f t="shared" si="6"/>
        <v>0</v>
      </c>
      <c r="L40" s="54">
        <f t="shared" si="6"/>
        <v>193.93659270767208</v>
      </c>
      <c r="M40" s="54">
        <f t="shared" si="6"/>
        <v>0</v>
      </c>
      <c r="N40" s="54">
        <f t="shared" si="6"/>
        <v>0</v>
      </c>
      <c r="O40" s="54">
        <f t="shared" si="6"/>
        <v>0</v>
      </c>
      <c r="P40" s="54">
        <f t="shared" si="6"/>
        <v>0</v>
      </c>
      <c r="Q40" s="54">
        <f t="shared" si="6"/>
        <v>0</v>
      </c>
      <c r="R40" s="54">
        <f t="shared" si="6"/>
        <v>44.770656417787201</v>
      </c>
      <c r="S40" s="54">
        <f t="shared" si="6"/>
        <v>9.1333548825157003</v>
      </c>
      <c r="T40" s="54">
        <f t="shared" si="6"/>
        <v>0</v>
      </c>
      <c r="U40" s="54">
        <f t="shared" si="6"/>
        <v>0</v>
      </c>
      <c r="V40" s="54">
        <f t="shared" si="6"/>
        <v>20.039894138513301</v>
      </c>
      <c r="W40" s="54">
        <f t="shared" si="6"/>
        <v>0</v>
      </c>
      <c r="X40" s="54">
        <f t="shared" si="6"/>
        <v>0</v>
      </c>
      <c r="Y40" s="54">
        <f t="shared" si="6"/>
        <v>0</v>
      </c>
      <c r="Z40" s="54">
        <f t="shared" si="6"/>
        <v>0</v>
      </c>
      <c r="AA40" s="54">
        <f t="shared" si="6"/>
        <v>0</v>
      </c>
      <c r="AB40" s="54">
        <f t="shared" si="6"/>
        <v>0.49068575022509997</v>
      </c>
      <c r="AC40" s="54">
        <f t="shared" si="6"/>
        <v>0</v>
      </c>
      <c r="AD40" s="54">
        <f t="shared" si="6"/>
        <v>0</v>
      </c>
      <c r="AE40" s="54">
        <f t="shared" si="6"/>
        <v>0</v>
      </c>
      <c r="AF40" s="54">
        <f t="shared" si="6"/>
        <v>0.22999792467720001</v>
      </c>
      <c r="AG40" s="54">
        <f t="shared" si="6"/>
        <v>0</v>
      </c>
      <c r="AH40" s="54">
        <f t="shared" si="6"/>
        <v>0</v>
      </c>
      <c r="AI40" s="54">
        <f t="shared" si="6"/>
        <v>0</v>
      </c>
      <c r="AJ40" s="54">
        <f t="shared" si="6"/>
        <v>0</v>
      </c>
      <c r="AK40" s="54">
        <f t="shared" si="6"/>
        <v>0</v>
      </c>
      <c r="AL40" s="54">
        <f t="shared" si="6"/>
        <v>2.5656681838499999E-2</v>
      </c>
      <c r="AM40" s="54">
        <f t="shared" si="6"/>
        <v>0</v>
      </c>
      <c r="AN40" s="54">
        <f t="shared" si="6"/>
        <v>0</v>
      </c>
      <c r="AO40" s="54">
        <f t="shared" si="6"/>
        <v>0</v>
      </c>
      <c r="AP40" s="54">
        <f t="shared" si="6"/>
        <v>0</v>
      </c>
      <c r="AQ40" s="54">
        <f t="shared" si="6"/>
        <v>0</v>
      </c>
      <c r="AR40" s="54">
        <f t="shared" si="6"/>
        <v>0</v>
      </c>
      <c r="AS40" s="54">
        <f t="shared" si="6"/>
        <v>0</v>
      </c>
      <c r="AT40" s="54">
        <f t="shared" si="6"/>
        <v>0</v>
      </c>
      <c r="AU40" s="54">
        <f t="shared" si="6"/>
        <v>0</v>
      </c>
      <c r="AV40" s="54">
        <f t="shared" si="6"/>
        <v>1930.0882881089406</v>
      </c>
      <c r="AW40" s="54">
        <f t="shared" si="6"/>
        <v>399.64883681234164</v>
      </c>
      <c r="AX40" s="54">
        <f t="shared" si="6"/>
        <v>1.0469806410642999</v>
      </c>
      <c r="AY40" s="54">
        <f t="shared" si="6"/>
        <v>11.784349645612901</v>
      </c>
      <c r="AZ40" s="54">
        <f t="shared" si="6"/>
        <v>2205.6202146383471</v>
      </c>
      <c r="BA40" s="54">
        <f t="shared" si="6"/>
        <v>0</v>
      </c>
      <c r="BB40" s="54">
        <f t="shared" si="6"/>
        <v>0</v>
      </c>
      <c r="BC40" s="54">
        <f t="shared" si="6"/>
        <v>0</v>
      </c>
      <c r="BD40" s="54">
        <f t="shared" si="6"/>
        <v>0</v>
      </c>
      <c r="BE40" s="54">
        <f t="shared" si="6"/>
        <v>0</v>
      </c>
      <c r="BF40" s="54">
        <f t="shared" si="6"/>
        <v>332.6894315795476</v>
      </c>
      <c r="BG40" s="54">
        <f t="shared" si="6"/>
        <v>28.555696548639599</v>
      </c>
      <c r="BH40" s="54">
        <f t="shared" si="6"/>
        <v>123.61062471597229</v>
      </c>
      <c r="BI40" s="54">
        <f t="shared" si="6"/>
        <v>0</v>
      </c>
      <c r="BJ40" s="54">
        <f t="shared" si="6"/>
        <v>0.80973734503130013</v>
      </c>
      <c r="BK40" s="54">
        <f>SUM(C40:BJ40)</f>
        <v>5800.9549442717998</v>
      </c>
    </row>
    <row r="41" spans="1:65" ht="3" customHeight="1" x14ac:dyDescent="0.25">
      <c r="A41" s="46"/>
      <c r="B41" s="52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</row>
    <row r="42" spans="1:65" ht="15.75" x14ac:dyDescent="0.25">
      <c r="A42" s="46" t="s">
        <v>18</v>
      </c>
      <c r="B42" s="47" t="s">
        <v>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</row>
    <row r="43" spans="1:65" ht="15.75" x14ac:dyDescent="0.25">
      <c r="A43" s="46" t="s">
        <v>80</v>
      </c>
      <c r="B43" s="52" t="s">
        <v>19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</row>
    <row r="44" spans="1:65" ht="15.75" x14ac:dyDescent="0.25">
      <c r="A44" s="46"/>
      <c r="B44" s="56" t="s">
        <v>40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  <c r="AR44" s="54">
        <v>0</v>
      </c>
      <c r="AS44" s="54">
        <v>0</v>
      </c>
      <c r="AT44" s="54">
        <v>0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>
        <v>0</v>
      </c>
      <c r="BJ44" s="54">
        <v>0</v>
      </c>
      <c r="BK44" s="54">
        <v>0</v>
      </c>
    </row>
    <row r="45" spans="1:65" ht="15.75" x14ac:dyDescent="0.25">
      <c r="A45" s="46"/>
      <c r="B45" s="53" t="s">
        <v>87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>
        <v>0</v>
      </c>
      <c r="BJ45" s="54">
        <v>0</v>
      </c>
      <c r="BK45" s="54">
        <v>0</v>
      </c>
    </row>
    <row r="46" spans="1:65" ht="2.25" customHeight="1" x14ac:dyDescent="0.25">
      <c r="A46" s="46"/>
      <c r="B46" s="52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</row>
    <row r="47" spans="1:65" ht="15.75" x14ac:dyDescent="0.25">
      <c r="A47" s="46" t="s">
        <v>4</v>
      </c>
      <c r="B47" s="47" t="s">
        <v>9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</row>
    <row r="48" spans="1:65" ht="15.75" x14ac:dyDescent="0.25">
      <c r="A48" s="46" t="s">
        <v>80</v>
      </c>
      <c r="B48" s="52" t="s">
        <v>20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</row>
    <row r="49" spans="1:65" ht="15.75" x14ac:dyDescent="0.25">
      <c r="A49" s="46"/>
      <c r="B49" s="56" t="s">
        <v>40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54">
        <v>0</v>
      </c>
      <c r="P49" s="54">
        <v>0</v>
      </c>
      <c r="Q49" s="54">
        <v>0</v>
      </c>
      <c r="R49" s="54">
        <v>0</v>
      </c>
      <c r="S49" s="54">
        <v>0</v>
      </c>
      <c r="T49" s="54">
        <v>0</v>
      </c>
      <c r="U49" s="54">
        <v>0</v>
      </c>
      <c r="V49" s="54">
        <v>0</v>
      </c>
      <c r="W49" s="54">
        <v>0</v>
      </c>
      <c r="X49" s="54">
        <v>0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0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0</v>
      </c>
      <c r="AW49" s="54">
        <v>0</v>
      </c>
      <c r="AX49" s="54">
        <v>0</v>
      </c>
      <c r="AY49" s="54">
        <v>0</v>
      </c>
      <c r="AZ49" s="54">
        <v>0</v>
      </c>
      <c r="BA49" s="54">
        <v>0</v>
      </c>
      <c r="BB49" s="54">
        <v>0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0</v>
      </c>
      <c r="BI49" s="54">
        <v>0</v>
      </c>
      <c r="BJ49" s="54">
        <v>0</v>
      </c>
      <c r="BK49" s="54">
        <v>0</v>
      </c>
    </row>
    <row r="50" spans="1:65" ht="15.75" x14ac:dyDescent="0.25">
      <c r="A50" s="46"/>
      <c r="B50" s="56" t="s">
        <v>89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0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0</v>
      </c>
      <c r="AW50" s="54">
        <v>0</v>
      </c>
      <c r="AX50" s="54">
        <v>0</v>
      </c>
      <c r="AY50" s="54">
        <v>0</v>
      </c>
      <c r="AZ50" s="54">
        <v>0</v>
      </c>
      <c r="BA50" s="54">
        <v>0</v>
      </c>
      <c r="BB50" s="54">
        <v>0</v>
      </c>
      <c r="BC50" s="54">
        <v>0</v>
      </c>
      <c r="BD50" s="54">
        <v>0</v>
      </c>
      <c r="BE50" s="54">
        <v>0</v>
      </c>
      <c r="BF50" s="54">
        <v>0</v>
      </c>
      <c r="BG50" s="54">
        <v>0</v>
      </c>
      <c r="BH50" s="54">
        <v>0</v>
      </c>
      <c r="BI50" s="54">
        <v>0</v>
      </c>
      <c r="BJ50" s="54">
        <v>0</v>
      </c>
      <c r="BK50" s="54">
        <v>0</v>
      </c>
    </row>
    <row r="51" spans="1:65" ht="15.75" x14ac:dyDescent="0.25">
      <c r="A51" s="46" t="s">
        <v>81</v>
      </c>
      <c r="B51" s="52" t="s">
        <v>21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</row>
    <row r="52" spans="1:65" ht="15.75" x14ac:dyDescent="0.25">
      <c r="A52" s="46"/>
      <c r="B52" s="56" t="s">
        <v>40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0</v>
      </c>
      <c r="AQ52" s="54">
        <v>0</v>
      </c>
      <c r="AR52" s="54">
        <v>0</v>
      </c>
      <c r="AS52" s="54">
        <v>0</v>
      </c>
      <c r="AT52" s="54">
        <v>0</v>
      </c>
      <c r="AU52" s="54">
        <v>0</v>
      </c>
      <c r="AV52" s="54">
        <v>0</v>
      </c>
      <c r="AW52" s="54">
        <v>0</v>
      </c>
      <c r="AX52" s="54">
        <v>0</v>
      </c>
      <c r="AY52" s="54">
        <v>0</v>
      </c>
      <c r="AZ52" s="54">
        <v>0</v>
      </c>
      <c r="BA52" s="54">
        <v>0</v>
      </c>
      <c r="BB52" s="54">
        <v>0</v>
      </c>
      <c r="BC52" s="54">
        <v>0</v>
      </c>
      <c r="BD52" s="54">
        <v>0</v>
      </c>
      <c r="BE52" s="54">
        <v>0</v>
      </c>
      <c r="BF52" s="54">
        <v>0</v>
      </c>
      <c r="BG52" s="54">
        <v>0</v>
      </c>
      <c r="BH52" s="54">
        <v>0</v>
      </c>
      <c r="BI52" s="54">
        <v>0</v>
      </c>
      <c r="BJ52" s="54">
        <v>0</v>
      </c>
      <c r="BK52" s="54">
        <v>0</v>
      </c>
    </row>
    <row r="53" spans="1:65" ht="15.75" x14ac:dyDescent="0.25">
      <c r="A53" s="46"/>
      <c r="B53" s="56" t="s">
        <v>90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0</v>
      </c>
      <c r="V53" s="54">
        <v>0</v>
      </c>
      <c r="W53" s="54">
        <v>0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0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</row>
    <row r="54" spans="1:65" ht="15.75" x14ac:dyDescent="0.25">
      <c r="A54" s="46"/>
      <c r="B54" s="53" t="s">
        <v>88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0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</row>
    <row r="55" spans="1:65" ht="4.5" customHeight="1" x14ac:dyDescent="0.25">
      <c r="A55" s="46"/>
      <c r="B55" s="47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</row>
    <row r="56" spans="1:65" ht="30.75" x14ac:dyDescent="0.25">
      <c r="A56" s="46" t="s">
        <v>22</v>
      </c>
      <c r="B56" s="52" t="s">
        <v>23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</row>
    <row r="57" spans="1:65" ht="31.5" x14ac:dyDescent="0.25">
      <c r="A57" s="46" t="s">
        <v>80</v>
      </c>
      <c r="B57" s="53" t="s">
        <v>24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M57" s="66"/>
    </row>
    <row r="58" spans="1:65" ht="31.5" x14ac:dyDescent="0.25">
      <c r="A58" s="46"/>
      <c r="B58" s="53" t="s">
        <v>110</v>
      </c>
      <c r="C58" s="54">
        <v>0</v>
      </c>
      <c r="D58" s="54">
        <v>0.27919516148379997</v>
      </c>
      <c r="E58" s="54">
        <v>0</v>
      </c>
      <c r="F58" s="54">
        <v>0</v>
      </c>
      <c r="G58" s="54">
        <v>0</v>
      </c>
      <c r="H58" s="54">
        <v>0.38951601370780004</v>
      </c>
      <c r="I58" s="54">
        <v>2.9693612290299997E-2</v>
      </c>
      <c r="J58" s="54">
        <v>0</v>
      </c>
      <c r="K58" s="54">
        <v>0</v>
      </c>
      <c r="L58" s="54">
        <v>0.53579568954829992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4">
        <v>0.13101253070839999</v>
      </c>
      <c r="S58" s="54">
        <v>0</v>
      </c>
      <c r="T58" s="54">
        <v>0</v>
      </c>
      <c r="U58" s="54">
        <v>0</v>
      </c>
      <c r="V58" s="54">
        <v>0</v>
      </c>
      <c r="W58" s="54">
        <v>0</v>
      </c>
      <c r="X58" s="54">
        <v>0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0</v>
      </c>
      <c r="AF58" s="54">
        <v>0</v>
      </c>
      <c r="AG58" s="54">
        <v>0</v>
      </c>
      <c r="AH58" s="54">
        <v>0</v>
      </c>
      <c r="AI58" s="54">
        <v>0</v>
      </c>
      <c r="AJ58" s="54">
        <v>0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0</v>
      </c>
      <c r="AQ58" s="54">
        <v>0</v>
      </c>
      <c r="AR58" s="54">
        <v>0</v>
      </c>
      <c r="AS58" s="54">
        <v>0</v>
      </c>
      <c r="AT58" s="54">
        <v>0</v>
      </c>
      <c r="AU58" s="54">
        <v>0</v>
      </c>
      <c r="AV58" s="54">
        <v>3.7384525765955026</v>
      </c>
      <c r="AW58" s="54">
        <v>0.37791956187070003</v>
      </c>
      <c r="AX58" s="54">
        <v>0</v>
      </c>
      <c r="AY58" s="54">
        <v>0</v>
      </c>
      <c r="AZ58" s="54">
        <v>0.8803785653220999</v>
      </c>
      <c r="BA58" s="54">
        <v>0</v>
      </c>
      <c r="BB58" s="54">
        <v>0</v>
      </c>
      <c r="BC58" s="54">
        <v>0</v>
      </c>
      <c r="BD58" s="54">
        <v>0</v>
      </c>
      <c r="BE58" s="54">
        <v>0</v>
      </c>
      <c r="BF58" s="54">
        <v>0.73542504983309998</v>
      </c>
      <c r="BG58" s="54">
        <v>0</v>
      </c>
      <c r="BH58" s="54">
        <v>0</v>
      </c>
      <c r="BI58" s="54">
        <v>0</v>
      </c>
      <c r="BJ58" s="54">
        <v>0</v>
      </c>
      <c r="BK58" s="54">
        <f>SUM(C58:BJ58)</f>
        <v>7.0973887613600013</v>
      </c>
    </row>
    <row r="59" spans="1:65" ht="15.75" x14ac:dyDescent="0.25">
      <c r="A59" s="46"/>
      <c r="B59" s="67" t="s">
        <v>87</v>
      </c>
      <c r="C59" s="54">
        <f>SUM(C58)</f>
        <v>0</v>
      </c>
      <c r="D59" s="54">
        <f t="shared" ref="D59:BJ59" si="7">SUM(D58)</f>
        <v>0.27919516148379997</v>
      </c>
      <c r="E59" s="54">
        <f t="shared" si="7"/>
        <v>0</v>
      </c>
      <c r="F59" s="54">
        <f t="shared" si="7"/>
        <v>0</v>
      </c>
      <c r="G59" s="54">
        <f t="shared" si="7"/>
        <v>0</v>
      </c>
      <c r="H59" s="54">
        <f t="shared" si="7"/>
        <v>0.38951601370780004</v>
      </c>
      <c r="I59" s="54">
        <f t="shared" si="7"/>
        <v>2.9693612290299997E-2</v>
      </c>
      <c r="J59" s="54">
        <f t="shared" si="7"/>
        <v>0</v>
      </c>
      <c r="K59" s="54">
        <f t="shared" si="7"/>
        <v>0</v>
      </c>
      <c r="L59" s="54">
        <f t="shared" si="7"/>
        <v>0.53579568954829992</v>
      </c>
      <c r="M59" s="54">
        <f t="shared" si="7"/>
        <v>0</v>
      </c>
      <c r="N59" s="54">
        <f t="shared" si="7"/>
        <v>0</v>
      </c>
      <c r="O59" s="54">
        <f t="shared" si="7"/>
        <v>0</v>
      </c>
      <c r="P59" s="54">
        <f t="shared" si="7"/>
        <v>0</v>
      </c>
      <c r="Q59" s="54">
        <f t="shared" si="7"/>
        <v>0</v>
      </c>
      <c r="R59" s="54">
        <f t="shared" si="7"/>
        <v>0.13101253070839999</v>
      </c>
      <c r="S59" s="54">
        <f t="shared" si="7"/>
        <v>0</v>
      </c>
      <c r="T59" s="54">
        <f t="shared" si="7"/>
        <v>0</v>
      </c>
      <c r="U59" s="54">
        <f t="shared" si="7"/>
        <v>0</v>
      </c>
      <c r="V59" s="54">
        <f t="shared" si="7"/>
        <v>0</v>
      </c>
      <c r="W59" s="54">
        <f t="shared" si="7"/>
        <v>0</v>
      </c>
      <c r="X59" s="54">
        <f t="shared" si="7"/>
        <v>0</v>
      </c>
      <c r="Y59" s="54">
        <f t="shared" si="7"/>
        <v>0</v>
      </c>
      <c r="Z59" s="54">
        <f t="shared" si="7"/>
        <v>0</v>
      </c>
      <c r="AA59" s="54">
        <f t="shared" si="7"/>
        <v>0</v>
      </c>
      <c r="AB59" s="54">
        <f t="shared" si="7"/>
        <v>0</v>
      </c>
      <c r="AC59" s="54">
        <f t="shared" si="7"/>
        <v>0</v>
      </c>
      <c r="AD59" s="54">
        <f t="shared" si="7"/>
        <v>0</v>
      </c>
      <c r="AE59" s="54">
        <f t="shared" si="7"/>
        <v>0</v>
      </c>
      <c r="AF59" s="54">
        <f t="shared" si="7"/>
        <v>0</v>
      </c>
      <c r="AG59" s="54">
        <f t="shared" si="7"/>
        <v>0</v>
      </c>
      <c r="AH59" s="54">
        <f t="shared" si="7"/>
        <v>0</v>
      </c>
      <c r="AI59" s="54">
        <f t="shared" si="7"/>
        <v>0</v>
      </c>
      <c r="AJ59" s="54">
        <f t="shared" si="7"/>
        <v>0</v>
      </c>
      <c r="AK59" s="54">
        <f t="shared" si="7"/>
        <v>0</v>
      </c>
      <c r="AL59" s="54">
        <f t="shared" si="7"/>
        <v>0</v>
      </c>
      <c r="AM59" s="54">
        <f t="shared" si="7"/>
        <v>0</v>
      </c>
      <c r="AN59" s="54">
        <f t="shared" si="7"/>
        <v>0</v>
      </c>
      <c r="AO59" s="54">
        <f t="shared" si="7"/>
        <v>0</v>
      </c>
      <c r="AP59" s="54">
        <f t="shared" si="7"/>
        <v>0</v>
      </c>
      <c r="AQ59" s="54">
        <f t="shared" si="7"/>
        <v>0</v>
      </c>
      <c r="AR59" s="54">
        <f t="shared" si="7"/>
        <v>0</v>
      </c>
      <c r="AS59" s="54">
        <f t="shared" si="7"/>
        <v>0</v>
      </c>
      <c r="AT59" s="54">
        <f t="shared" si="7"/>
        <v>0</v>
      </c>
      <c r="AU59" s="54">
        <f t="shared" si="7"/>
        <v>0</v>
      </c>
      <c r="AV59" s="54">
        <f t="shared" si="7"/>
        <v>3.7384525765955026</v>
      </c>
      <c r="AW59" s="54">
        <f t="shared" si="7"/>
        <v>0.37791956187070003</v>
      </c>
      <c r="AX59" s="54">
        <f t="shared" si="7"/>
        <v>0</v>
      </c>
      <c r="AY59" s="54">
        <f t="shared" si="7"/>
        <v>0</v>
      </c>
      <c r="AZ59" s="54">
        <f t="shared" si="7"/>
        <v>0.8803785653220999</v>
      </c>
      <c r="BA59" s="54">
        <f t="shared" si="7"/>
        <v>0</v>
      </c>
      <c r="BB59" s="54">
        <f t="shared" si="7"/>
        <v>0</v>
      </c>
      <c r="BC59" s="54">
        <f t="shared" si="7"/>
        <v>0</v>
      </c>
      <c r="BD59" s="54">
        <f t="shared" si="7"/>
        <v>0</v>
      </c>
      <c r="BE59" s="54">
        <f t="shared" si="7"/>
        <v>0</v>
      </c>
      <c r="BF59" s="54">
        <f t="shared" si="7"/>
        <v>0.73542504983309998</v>
      </c>
      <c r="BG59" s="54">
        <f t="shared" si="7"/>
        <v>0</v>
      </c>
      <c r="BH59" s="54">
        <f t="shared" si="7"/>
        <v>0</v>
      </c>
      <c r="BI59" s="54">
        <f t="shared" si="7"/>
        <v>0</v>
      </c>
      <c r="BJ59" s="54">
        <f t="shared" si="7"/>
        <v>0</v>
      </c>
      <c r="BK59" s="54">
        <f>SUM(C59:BJ59)</f>
        <v>7.0973887613600013</v>
      </c>
    </row>
    <row r="60" spans="1:65" ht="4.5" customHeight="1" x14ac:dyDescent="0.25">
      <c r="A60" s="46"/>
      <c r="B60" s="68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M60" s="69"/>
    </row>
    <row r="61" spans="1:65" ht="15.75" x14ac:dyDescent="0.25">
      <c r="A61" s="46"/>
      <c r="B61" s="68" t="s">
        <v>103</v>
      </c>
      <c r="C61" s="54">
        <f>+C27+C32+C39+C45+C53+C59</f>
        <v>0</v>
      </c>
      <c r="D61" s="54">
        <f t="shared" ref="D61:BJ61" si="8">+D27+D32+D39+D45+D53+D59</f>
        <v>153.42701735119314</v>
      </c>
      <c r="E61" s="54">
        <f t="shared" si="8"/>
        <v>0</v>
      </c>
      <c r="F61" s="54">
        <f t="shared" si="8"/>
        <v>0</v>
      </c>
      <c r="G61" s="54">
        <f t="shared" si="8"/>
        <v>0</v>
      </c>
      <c r="H61" s="54">
        <f t="shared" si="8"/>
        <v>167.34846670548956</v>
      </c>
      <c r="I61" s="54">
        <f t="shared" si="8"/>
        <v>374.64499131073944</v>
      </c>
      <c r="J61" s="54">
        <f t="shared" si="8"/>
        <v>6.6477977811612003</v>
      </c>
      <c r="K61" s="54">
        <f t="shared" si="8"/>
        <v>0</v>
      </c>
      <c r="L61" s="54">
        <f t="shared" si="8"/>
        <v>203.9075258497023</v>
      </c>
      <c r="M61" s="54">
        <f t="shared" si="8"/>
        <v>0</v>
      </c>
      <c r="N61" s="54">
        <f t="shared" si="8"/>
        <v>0</v>
      </c>
      <c r="O61" s="54">
        <f t="shared" si="8"/>
        <v>0</v>
      </c>
      <c r="P61" s="54">
        <f t="shared" si="8"/>
        <v>0</v>
      </c>
      <c r="Q61" s="54">
        <f t="shared" si="8"/>
        <v>0</v>
      </c>
      <c r="R61" s="54">
        <f t="shared" si="8"/>
        <v>46.601460869331298</v>
      </c>
      <c r="S61" s="54">
        <f t="shared" si="8"/>
        <v>9.3342718898382007</v>
      </c>
      <c r="T61" s="54">
        <f t="shared" si="8"/>
        <v>0</v>
      </c>
      <c r="U61" s="54">
        <f t="shared" si="8"/>
        <v>0</v>
      </c>
      <c r="V61" s="54">
        <f t="shared" si="8"/>
        <v>21.192988773286402</v>
      </c>
      <c r="W61" s="54">
        <f t="shared" si="8"/>
        <v>0</v>
      </c>
      <c r="X61" s="54">
        <f t="shared" si="8"/>
        <v>0</v>
      </c>
      <c r="Y61" s="54">
        <f t="shared" si="8"/>
        <v>0</v>
      </c>
      <c r="Z61" s="54">
        <f t="shared" si="8"/>
        <v>0</v>
      </c>
      <c r="AA61" s="54">
        <f t="shared" si="8"/>
        <v>0</v>
      </c>
      <c r="AB61" s="54">
        <f t="shared" si="8"/>
        <v>0.49068575022509997</v>
      </c>
      <c r="AC61" s="54">
        <f t="shared" si="8"/>
        <v>0</v>
      </c>
      <c r="AD61" s="54">
        <f t="shared" si="8"/>
        <v>0</v>
      </c>
      <c r="AE61" s="54">
        <f t="shared" si="8"/>
        <v>0</v>
      </c>
      <c r="AF61" s="54">
        <f t="shared" si="8"/>
        <v>0.22999792467720001</v>
      </c>
      <c r="AG61" s="54">
        <f t="shared" si="8"/>
        <v>0</v>
      </c>
      <c r="AH61" s="54">
        <f t="shared" si="8"/>
        <v>0</v>
      </c>
      <c r="AI61" s="54">
        <f t="shared" si="8"/>
        <v>0</v>
      </c>
      <c r="AJ61" s="54">
        <f t="shared" si="8"/>
        <v>0</v>
      </c>
      <c r="AK61" s="54">
        <f t="shared" si="8"/>
        <v>0</v>
      </c>
      <c r="AL61" s="54">
        <f t="shared" si="8"/>
        <v>2.5656681838499999E-2</v>
      </c>
      <c r="AM61" s="54">
        <f t="shared" si="8"/>
        <v>0</v>
      </c>
      <c r="AN61" s="54">
        <f t="shared" si="8"/>
        <v>0</v>
      </c>
      <c r="AO61" s="54">
        <f t="shared" si="8"/>
        <v>0</v>
      </c>
      <c r="AP61" s="54">
        <f t="shared" si="8"/>
        <v>0</v>
      </c>
      <c r="AQ61" s="54">
        <f t="shared" si="8"/>
        <v>0</v>
      </c>
      <c r="AR61" s="54">
        <f t="shared" si="8"/>
        <v>0</v>
      </c>
      <c r="AS61" s="54">
        <f t="shared" si="8"/>
        <v>0</v>
      </c>
      <c r="AT61" s="54">
        <f t="shared" si="8"/>
        <v>0</v>
      </c>
      <c r="AU61" s="54">
        <f t="shared" si="8"/>
        <v>0</v>
      </c>
      <c r="AV61" s="54">
        <f t="shared" si="8"/>
        <v>2000.0550527858695</v>
      </c>
      <c r="AW61" s="54">
        <f t="shared" si="8"/>
        <v>422.1044359407224</v>
      </c>
      <c r="AX61" s="54">
        <f t="shared" si="8"/>
        <v>1.0469806410642999</v>
      </c>
      <c r="AY61" s="54">
        <f t="shared" si="8"/>
        <v>11.784349645612901</v>
      </c>
      <c r="AZ61" s="54">
        <f t="shared" si="8"/>
        <v>2344.5333311557788</v>
      </c>
      <c r="BA61" s="54">
        <f t="shared" si="8"/>
        <v>0</v>
      </c>
      <c r="BB61" s="54">
        <f t="shared" si="8"/>
        <v>0</v>
      </c>
      <c r="BC61" s="54">
        <f t="shared" si="8"/>
        <v>0</v>
      </c>
      <c r="BD61" s="54">
        <f t="shared" si="8"/>
        <v>0</v>
      </c>
      <c r="BE61" s="54">
        <f t="shared" si="8"/>
        <v>0</v>
      </c>
      <c r="BF61" s="54">
        <f t="shared" si="8"/>
        <v>344.16918329266821</v>
      </c>
      <c r="BG61" s="54">
        <f t="shared" si="8"/>
        <v>31.670279135122598</v>
      </c>
      <c r="BH61" s="54">
        <f t="shared" si="8"/>
        <v>123.61062471597229</v>
      </c>
      <c r="BI61" s="54">
        <f t="shared" si="8"/>
        <v>0</v>
      </c>
      <c r="BJ61" s="54">
        <f t="shared" si="8"/>
        <v>13.089578506218599</v>
      </c>
      <c r="BK61" s="54">
        <f>SUM(C61:BJ61)</f>
        <v>6275.9146767065122</v>
      </c>
      <c r="BL61" s="58"/>
    </row>
    <row r="62" spans="1:65" ht="4.5" customHeight="1" x14ac:dyDescent="0.35">
      <c r="A62" s="46"/>
      <c r="B62" s="70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</row>
    <row r="63" spans="1:65" ht="14.25" customHeight="1" x14ac:dyDescent="0.25">
      <c r="A63" s="46" t="s">
        <v>5</v>
      </c>
      <c r="B63" s="56" t="s">
        <v>26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</row>
    <row r="64" spans="1:65" ht="16.5" thickBot="1" x14ac:dyDescent="0.3">
      <c r="A64" s="71"/>
      <c r="B64" s="53" t="s">
        <v>40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>
        <v>0</v>
      </c>
      <c r="BJ64" s="54">
        <v>0</v>
      </c>
      <c r="BK64" s="54">
        <v>0</v>
      </c>
      <c r="BL64" s="58"/>
    </row>
    <row r="65" spans="1:64" ht="16.5" thickBot="1" x14ac:dyDescent="0.3">
      <c r="A65" s="71"/>
      <c r="B65" s="53" t="s">
        <v>87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0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0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>
        <v>0</v>
      </c>
      <c r="BJ65" s="54">
        <v>0</v>
      </c>
      <c r="BK65" s="54">
        <v>0</v>
      </c>
      <c r="BL65" s="58"/>
    </row>
    <row r="66" spans="1:64" ht="6" customHeight="1" x14ac:dyDescent="0.25">
      <c r="A66" s="61"/>
      <c r="B66" s="61"/>
      <c r="L66" s="72"/>
    </row>
    <row r="67" spans="1:64" ht="15.75" x14ac:dyDescent="0.25">
      <c r="A67" s="61"/>
      <c r="B67" s="61" t="s">
        <v>29</v>
      </c>
      <c r="L67" s="61" t="s">
        <v>41</v>
      </c>
      <c r="BL67" s="58"/>
    </row>
    <row r="68" spans="1:64" ht="15.75" x14ac:dyDescent="0.25">
      <c r="B68" s="51" t="s">
        <v>30</v>
      </c>
      <c r="L68" s="61" t="s">
        <v>33</v>
      </c>
    </row>
    <row r="69" spans="1:64" ht="15.75" x14ac:dyDescent="0.25">
      <c r="B69" s="61"/>
      <c r="L69" s="61" t="s">
        <v>34</v>
      </c>
    </row>
    <row r="70" spans="1:64" ht="15.75" x14ac:dyDescent="0.25">
      <c r="B70" s="61" t="s">
        <v>36</v>
      </c>
      <c r="L70" s="61" t="s">
        <v>102</v>
      </c>
    </row>
    <row r="71" spans="1:64" ht="15.75" x14ac:dyDescent="0.25">
      <c r="B71" s="61" t="s">
        <v>37</v>
      </c>
      <c r="L71" s="61" t="s">
        <v>104</v>
      </c>
    </row>
    <row r="72" spans="1:64" x14ac:dyDescent="0.2">
      <c r="L72" s="51" t="s">
        <v>35</v>
      </c>
    </row>
    <row r="79" spans="1:64" ht="15.75" x14ac:dyDescent="0.25">
      <c r="B79" s="61"/>
    </row>
  </sheetData>
  <mergeCells count="27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A1:A5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tabSelected="1" workbookViewId="0">
      <selection activeCell="D25" sqref="D25"/>
    </sheetView>
  </sheetViews>
  <sheetFormatPr defaultRowHeight="12.75" x14ac:dyDescent="0.2"/>
  <cols>
    <col min="1" max="1" width="2.28515625" customWidth="1"/>
    <col min="3" max="3" width="25.28515625" bestFit="1" customWidth="1"/>
    <col min="4" max="4" width="8.8554687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7.5703125" bestFit="1" customWidth="1"/>
    <col min="12" max="12" width="19.85546875" bestFit="1" customWidth="1"/>
    <col min="13" max="16384" width="9.140625" style="13"/>
  </cols>
  <sheetData>
    <row r="2" spans="2:12" s="13" customFormat="1" x14ac:dyDescent="0.2">
      <c r="B2" s="15" t="s">
        <v>120</v>
      </c>
      <c r="C2" s="16"/>
      <c r="D2" s="16"/>
      <c r="E2" s="16"/>
      <c r="F2" s="16"/>
      <c r="G2" s="16"/>
      <c r="H2" s="16"/>
      <c r="I2" s="16"/>
      <c r="J2" s="16"/>
      <c r="K2" s="16"/>
      <c r="L2" s="17"/>
    </row>
    <row r="3" spans="2:12" s="13" customFormat="1" x14ac:dyDescent="0.2">
      <c r="B3" s="15" t="s">
        <v>114</v>
      </c>
      <c r="C3" s="16"/>
      <c r="D3" s="16"/>
      <c r="E3" s="16"/>
      <c r="F3" s="16"/>
      <c r="G3" s="16"/>
      <c r="H3" s="16"/>
      <c r="I3" s="16"/>
      <c r="J3" s="16"/>
      <c r="K3" s="16"/>
      <c r="L3" s="17"/>
    </row>
    <row r="4" spans="2:12" s="13" customFormat="1" ht="30" x14ac:dyDescent="0.2">
      <c r="B4" s="9" t="s">
        <v>79</v>
      </c>
      <c r="C4" s="5" t="s">
        <v>42</v>
      </c>
      <c r="D4" s="5" t="s">
        <v>91</v>
      </c>
      <c r="E4" s="5" t="s">
        <v>92</v>
      </c>
      <c r="F4" s="5" t="s">
        <v>7</v>
      </c>
      <c r="G4" s="5" t="s">
        <v>8</v>
      </c>
      <c r="H4" s="5" t="s">
        <v>23</v>
      </c>
      <c r="I4" s="5" t="s">
        <v>98</v>
      </c>
      <c r="J4" s="5" t="s">
        <v>99</v>
      </c>
      <c r="K4" s="5" t="s">
        <v>78</v>
      </c>
      <c r="L4" s="5" t="s">
        <v>100</v>
      </c>
    </row>
    <row r="5" spans="2:12" s="13" customFormat="1" x14ac:dyDescent="0.2">
      <c r="B5" s="2">
        <v>1</v>
      </c>
      <c r="C5" s="3" t="s">
        <v>43</v>
      </c>
      <c r="D5" s="6">
        <v>0</v>
      </c>
      <c r="E5" s="6">
        <v>0</v>
      </c>
      <c r="F5" s="6">
        <v>0.1128085885799</v>
      </c>
      <c r="G5" s="6">
        <v>0</v>
      </c>
      <c r="H5" s="6">
        <v>0</v>
      </c>
      <c r="I5" s="6">
        <v>0</v>
      </c>
      <c r="J5" s="6">
        <v>0</v>
      </c>
      <c r="K5" s="7">
        <f>SUM(D5:J5)</f>
        <v>0.1128085885799</v>
      </c>
      <c r="L5" s="1">
        <v>0</v>
      </c>
    </row>
    <row r="6" spans="2:12" s="13" customFormat="1" x14ac:dyDescent="0.2">
      <c r="B6" s="2">
        <v>2</v>
      </c>
      <c r="C6" s="4" t="s">
        <v>44</v>
      </c>
      <c r="D6" s="6">
        <v>0.28251816561229998</v>
      </c>
      <c r="E6" s="6">
        <v>0.25264662951569999</v>
      </c>
      <c r="F6" s="6">
        <v>14.590004957238905</v>
      </c>
      <c r="G6" s="6">
        <v>0</v>
      </c>
      <c r="H6" s="6">
        <v>3.6697242902E-3</v>
      </c>
      <c r="I6" s="6">
        <v>0</v>
      </c>
      <c r="J6" s="6">
        <v>0</v>
      </c>
      <c r="K6" s="7">
        <f t="shared" ref="K6:K41" si="0">SUM(D6:J6)</f>
        <v>15.128839476657106</v>
      </c>
      <c r="L6" s="1">
        <v>0</v>
      </c>
    </row>
    <row r="7" spans="2:12" s="13" customFormat="1" x14ac:dyDescent="0.2">
      <c r="B7" s="2">
        <v>3</v>
      </c>
      <c r="C7" s="3" t="s">
        <v>45</v>
      </c>
      <c r="D7" s="6">
        <v>0</v>
      </c>
      <c r="E7" s="6">
        <v>0</v>
      </c>
      <c r="F7" s="6">
        <v>6.3591101837799993E-2</v>
      </c>
      <c r="G7" s="6">
        <v>0</v>
      </c>
      <c r="H7" s="6">
        <v>0</v>
      </c>
      <c r="I7" s="6">
        <v>0</v>
      </c>
      <c r="J7" s="6">
        <v>0</v>
      </c>
      <c r="K7" s="7">
        <f t="shared" si="0"/>
        <v>6.3591101837799993E-2</v>
      </c>
      <c r="L7" s="1">
        <v>0</v>
      </c>
    </row>
    <row r="8" spans="2:12" s="13" customFormat="1" x14ac:dyDescent="0.2">
      <c r="B8" s="2">
        <v>4</v>
      </c>
      <c r="C8" s="4" t="s">
        <v>46</v>
      </c>
      <c r="D8" s="6">
        <v>0.1768594784835</v>
      </c>
      <c r="E8" s="6">
        <v>0.2061651684836</v>
      </c>
      <c r="F8" s="6">
        <v>5.3872720591522008</v>
      </c>
      <c r="G8" s="6">
        <v>0</v>
      </c>
      <c r="H8" s="6">
        <v>3.3782876451000001E-3</v>
      </c>
      <c r="I8" s="6">
        <v>0</v>
      </c>
      <c r="J8" s="6">
        <v>0</v>
      </c>
      <c r="K8" s="7">
        <f t="shared" si="0"/>
        <v>5.7736749937644012</v>
      </c>
      <c r="L8" s="1">
        <v>0</v>
      </c>
    </row>
    <row r="9" spans="2:12" s="13" customFormat="1" x14ac:dyDescent="0.2">
      <c r="B9" s="2">
        <v>5</v>
      </c>
      <c r="C9" s="4" t="s">
        <v>47</v>
      </c>
      <c r="D9" s="6">
        <v>0.3874709972575</v>
      </c>
      <c r="E9" s="6">
        <v>9.6241554322300013E-2</v>
      </c>
      <c r="F9" s="6">
        <v>10.914521966788909</v>
      </c>
      <c r="G9" s="6">
        <v>0</v>
      </c>
      <c r="H9" s="6">
        <v>3.4117444515000001E-3</v>
      </c>
      <c r="I9" s="6">
        <v>0</v>
      </c>
      <c r="J9" s="6">
        <v>0</v>
      </c>
      <c r="K9" s="7">
        <f t="shared" si="0"/>
        <v>11.401646262820208</v>
      </c>
      <c r="L9" s="1">
        <v>0</v>
      </c>
    </row>
    <row r="10" spans="2:12" s="13" customFormat="1" x14ac:dyDescent="0.2">
      <c r="B10" s="2">
        <v>6</v>
      </c>
      <c r="C10" s="4" t="s">
        <v>48</v>
      </c>
      <c r="D10" s="6">
        <v>0.39385821387030001</v>
      </c>
      <c r="E10" s="6">
        <v>0.40837097967699998</v>
      </c>
      <c r="F10" s="6">
        <v>40.508805105530357</v>
      </c>
      <c r="G10" s="6">
        <v>0</v>
      </c>
      <c r="H10" s="6">
        <v>3.0935337451299998E-2</v>
      </c>
      <c r="I10" s="6">
        <v>0</v>
      </c>
      <c r="J10" s="6">
        <v>0</v>
      </c>
      <c r="K10" s="7">
        <f t="shared" si="0"/>
        <v>41.341969636528951</v>
      </c>
      <c r="L10" s="1">
        <v>0</v>
      </c>
    </row>
    <row r="11" spans="2:12" s="13" customFormat="1" x14ac:dyDescent="0.2">
      <c r="B11" s="2">
        <v>7</v>
      </c>
      <c r="C11" s="4" t="s">
        <v>49</v>
      </c>
      <c r="D11" s="6">
        <v>0.14533935677349999</v>
      </c>
      <c r="E11" s="6">
        <v>0.1527801411934</v>
      </c>
      <c r="F11" s="6">
        <v>5.7578280234109016</v>
      </c>
      <c r="G11" s="6">
        <v>0</v>
      </c>
      <c r="H11" s="6">
        <v>2.7397925483E-3</v>
      </c>
      <c r="I11" s="6">
        <v>0</v>
      </c>
      <c r="J11" s="6">
        <v>0</v>
      </c>
      <c r="K11" s="7">
        <f t="shared" si="0"/>
        <v>6.058687313926101</v>
      </c>
      <c r="L11" s="1">
        <v>0</v>
      </c>
    </row>
    <row r="12" spans="2:12" s="13" customFormat="1" x14ac:dyDescent="0.2">
      <c r="B12" s="2">
        <v>8</v>
      </c>
      <c r="C12" s="3" t="s">
        <v>50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7">
        <f t="shared" si="0"/>
        <v>0</v>
      </c>
      <c r="L12" s="1">
        <v>0</v>
      </c>
    </row>
    <row r="13" spans="2:12" s="13" customFormat="1" x14ac:dyDescent="0.2">
      <c r="B13" s="2">
        <v>9</v>
      </c>
      <c r="C13" s="3" t="s">
        <v>51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7">
        <f t="shared" si="0"/>
        <v>0</v>
      </c>
      <c r="L13" s="1">
        <v>0</v>
      </c>
    </row>
    <row r="14" spans="2:12" s="13" customFormat="1" x14ac:dyDescent="0.2">
      <c r="B14" s="2">
        <v>10</v>
      </c>
      <c r="C14" s="4" t="s">
        <v>52</v>
      </c>
      <c r="D14" s="6">
        <v>0.22727860412829995</v>
      </c>
      <c r="E14" s="6">
        <v>1.3596126772898998</v>
      </c>
      <c r="F14" s="6">
        <v>19.950581632214192</v>
      </c>
      <c r="G14" s="6">
        <v>0</v>
      </c>
      <c r="H14" s="6">
        <v>3.9358057193400006E-2</v>
      </c>
      <c r="I14" s="6">
        <v>0</v>
      </c>
      <c r="J14" s="6">
        <v>0</v>
      </c>
      <c r="K14" s="7">
        <f t="shared" si="0"/>
        <v>21.576830970825792</v>
      </c>
      <c r="L14" s="1">
        <v>0</v>
      </c>
    </row>
    <row r="15" spans="2:12" s="13" customFormat="1" x14ac:dyDescent="0.2">
      <c r="B15" s="2">
        <v>11</v>
      </c>
      <c r="C15" s="4" t="s">
        <v>53</v>
      </c>
      <c r="D15" s="6">
        <v>9.0741894319899004</v>
      </c>
      <c r="E15" s="6">
        <v>18.908038190665199</v>
      </c>
      <c r="F15" s="6">
        <v>396.7003800324386</v>
      </c>
      <c r="G15" s="6">
        <v>0</v>
      </c>
      <c r="H15" s="6">
        <v>0.65322158312639989</v>
      </c>
      <c r="I15" s="6">
        <v>0</v>
      </c>
      <c r="J15" s="6">
        <v>0</v>
      </c>
      <c r="K15" s="7">
        <f t="shared" si="0"/>
        <v>425.33582923822013</v>
      </c>
      <c r="L15" s="1">
        <v>0</v>
      </c>
    </row>
    <row r="16" spans="2:12" s="13" customFormat="1" x14ac:dyDescent="0.2">
      <c r="B16" s="2">
        <v>12</v>
      </c>
      <c r="C16" s="4" t="s">
        <v>54</v>
      </c>
      <c r="D16" s="6">
        <v>4.4724700922536984</v>
      </c>
      <c r="E16" s="6">
        <v>5.4350355932854999</v>
      </c>
      <c r="F16" s="6">
        <v>166.58358433217984</v>
      </c>
      <c r="G16" s="6">
        <v>0</v>
      </c>
      <c r="H16" s="6">
        <v>0.65870375928940006</v>
      </c>
      <c r="I16" s="6">
        <v>0</v>
      </c>
      <c r="J16" s="6">
        <v>0</v>
      </c>
      <c r="K16" s="7">
        <f t="shared" si="0"/>
        <v>177.14979377700845</v>
      </c>
      <c r="L16" s="1">
        <v>0</v>
      </c>
    </row>
    <row r="17" spans="2:12" s="13" customFormat="1" x14ac:dyDescent="0.2">
      <c r="B17" s="2">
        <v>13</v>
      </c>
      <c r="C17" s="4" t="s">
        <v>55</v>
      </c>
      <c r="D17" s="6">
        <v>1.2137939225800001E-2</v>
      </c>
      <c r="E17" s="6">
        <v>2.3536546903199999E-2</v>
      </c>
      <c r="F17" s="6">
        <v>1.8070894535749014</v>
      </c>
      <c r="G17" s="6">
        <v>0</v>
      </c>
      <c r="H17" s="6">
        <v>3.1278277740999999E-3</v>
      </c>
      <c r="I17" s="6">
        <v>0</v>
      </c>
      <c r="J17" s="6">
        <v>0</v>
      </c>
      <c r="K17" s="7">
        <f t="shared" si="0"/>
        <v>1.8458917674780013</v>
      </c>
      <c r="L17" s="1">
        <v>0</v>
      </c>
    </row>
    <row r="18" spans="2:12" s="13" customFormat="1" x14ac:dyDescent="0.2">
      <c r="B18" s="2">
        <v>14</v>
      </c>
      <c r="C18" s="4" t="s">
        <v>56</v>
      </c>
      <c r="D18" s="6">
        <v>5.8491332903000005E-3</v>
      </c>
      <c r="E18" s="6">
        <v>4.4253598483599998E-2</v>
      </c>
      <c r="F18" s="6">
        <v>1.6435041084466997</v>
      </c>
      <c r="G18" s="6">
        <v>0</v>
      </c>
      <c r="H18" s="6">
        <v>7.2639864510000006E-4</v>
      </c>
      <c r="I18" s="6">
        <v>0</v>
      </c>
      <c r="J18" s="6">
        <v>0</v>
      </c>
      <c r="K18" s="7">
        <f t="shared" si="0"/>
        <v>1.6943332388656998</v>
      </c>
      <c r="L18" s="1">
        <v>0</v>
      </c>
    </row>
    <row r="19" spans="2:12" s="13" customFormat="1" x14ac:dyDescent="0.2">
      <c r="B19" s="2">
        <v>15</v>
      </c>
      <c r="C19" s="4" t="s">
        <v>57</v>
      </c>
      <c r="D19" s="6">
        <v>7.4483486354200004E-2</v>
      </c>
      <c r="E19" s="6">
        <v>0.20172932945149996</v>
      </c>
      <c r="F19" s="6">
        <v>12.838515708824906</v>
      </c>
      <c r="G19" s="6">
        <v>0</v>
      </c>
      <c r="H19" s="6">
        <v>1.4613096774000001E-3</v>
      </c>
      <c r="I19" s="6">
        <v>0</v>
      </c>
      <c r="J19" s="6">
        <v>0</v>
      </c>
      <c r="K19" s="7">
        <f t="shared" si="0"/>
        <v>13.116189834308004</v>
      </c>
      <c r="L19" s="1">
        <v>0</v>
      </c>
    </row>
    <row r="20" spans="2:12" s="13" customFormat="1" x14ac:dyDescent="0.2">
      <c r="B20" s="2">
        <v>16</v>
      </c>
      <c r="C20" s="4" t="s">
        <v>58</v>
      </c>
      <c r="D20" s="6">
        <v>16.374933442956504</v>
      </c>
      <c r="E20" s="6">
        <v>14.099672659829606</v>
      </c>
      <c r="F20" s="6">
        <v>520.26940822190181</v>
      </c>
      <c r="G20" s="6">
        <v>0</v>
      </c>
      <c r="H20" s="6">
        <v>0.92751133690069976</v>
      </c>
      <c r="I20" s="6">
        <v>0</v>
      </c>
      <c r="J20" s="6">
        <v>0</v>
      </c>
      <c r="K20" s="7">
        <f t="shared" si="0"/>
        <v>551.67152566158859</v>
      </c>
      <c r="L20" s="1">
        <v>0</v>
      </c>
    </row>
    <row r="21" spans="2:12" s="13" customFormat="1" x14ac:dyDescent="0.2">
      <c r="B21" s="2">
        <v>17</v>
      </c>
      <c r="C21" s="4" t="s">
        <v>59</v>
      </c>
      <c r="D21" s="6">
        <v>0.50820823887010003</v>
      </c>
      <c r="E21" s="6">
        <v>0.17045549277389999</v>
      </c>
      <c r="F21" s="6">
        <v>22.373441268688794</v>
      </c>
      <c r="G21" s="6">
        <v>0</v>
      </c>
      <c r="H21" s="6">
        <v>2.7762758870800004E-2</v>
      </c>
      <c r="I21" s="6">
        <v>0</v>
      </c>
      <c r="J21" s="6">
        <v>0</v>
      </c>
      <c r="K21" s="7">
        <f t="shared" si="0"/>
        <v>23.079867759203594</v>
      </c>
      <c r="L21" s="1">
        <v>0</v>
      </c>
    </row>
    <row r="22" spans="2:12" s="13" customFormat="1" x14ac:dyDescent="0.2">
      <c r="B22" s="2">
        <v>18</v>
      </c>
      <c r="C22" s="3" t="s">
        <v>60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7">
        <f t="shared" si="0"/>
        <v>0</v>
      </c>
      <c r="L22" s="1">
        <v>0</v>
      </c>
    </row>
    <row r="23" spans="2:12" s="13" customFormat="1" x14ac:dyDescent="0.2">
      <c r="B23" s="2">
        <v>19</v>
      </c>
      <c r="C23" s="4" t="s">
        <v>61</v>
      </c>
      <c r="D23" s="6">
        <v>0.74480921167589997</v>
      </c>
      <c r="E23" s="6">
        <v>0.44037924199900003</v>
      </c>
      <c r="F23" s="6">
        <v>24.249802454102287</v>
      </c>
      <c r="G23" s="6">
        <v>0</v>
      </c>
      <c r="H23" s="6">
        <v>2.14730132256E-2</v>
      </c>
      <c r="I23" s="6">
        <v>0</v>
      </c>
      <c r="J23" s="6">
        <v>0</v>
      </c>
      <c r="K23" s="7">
        <f t="shared" si="0"/>
        <v>25.456463921002786</v>
      </c>
      <c r="L23" s="1">
        <v>0</v>
      </c>
    </row>
    <row r="24" spans="2:12" s="13" customFormat="1" x14ac:dyDescent="0.2">
      <c r="B24" s="2">
        <v>20</v>
      </c>
      <c r="C24" s="4" t="s">
        <v>62</v>
      </c>
      <c r="D24" s="6">
        <v>206.68795111640824</v>
      </c>
      <c r="E24" s="6">
        <v>93.963599270742051</v>
      </c>
      <c r="F24" s="6">
        <v>2633.6120992495048</v>
      </c>
      <c r="G24" s="6">
        <v>0</v>
      </c>
      <c r="H24" s="6">
        <v>2.0624616309294019</v>
      </c>
      <c r="I24" s="6">
        <v>0</v>
      </c>
      <c r="J24" s="6">
        <v>0</v>
      </c>
      <c r="K24" s="7">
        <f t="shared" si="0"/>
        <v>2936.3261112675841</v>
      </c>
      <c r="L24" s="1">
        <v>0</v>
      </c>
    </row>
    <row r="25" spans="2:12" s="13" customFormat="1" x14ac:dyDescent="0.2">
      <c r="B25" s="2">
        <v>21</v>
      </c>
      <c r="C25" s="3" t="s">
        <v>63</v>
      </c>
      <c r="D25" s="6">
        <v>0</v>
      </c>
      <c r="E25" s="6">
        <v>0</v>
      </c>
      <c r="F25" s="6">
        <v>0.17800389009539999</v>
      </c>
      <c r="G25" s="6">
        <v>0</v>
      </c>
      <c r="H25" s="6">
        <v>0</v>
      </c>
      <c r="I25" s="6">
        <v>0</v>
      </c>
      <c r="J25" s="6">
        <v>0</v>
      </c>
      <c r="K25" s="7">
        <f t="shared" si="0"/>
        <v>0.17800389009539999</v>
      </c>
      <c r="L25" s="1">
        <v>0</v>
      </c>
    </row>
    <row r="26" spans="2:12" s="13" customFormat="1" x14ac:dyDescent="0.2">
      <c r="B26" s="2">
        <v>22</v>
      </c>
      <c r="C26" s="4" t="s">
        <v>64</v>
      </c>
      <c r="D26" s="6">
        <v>1.1772496451600001E-2</v>
      </c>
      <c r="E26" s="6">
        <v>7.8057129000000001E-5</v>
      </c>
      <c r="F26" s="6">
        <v>0.38579054496629994</v>
      </c>
      <c r="G26" s="6">
        <v>0</v>
      </c>
      <c r="H26" s="6">
        <v>0</v>
      </c>
      <c r="I26" s="6">
        <v>0</v>
      </c>
      <c r="J26" s="6">
        <v>0</v>
      </c>
      <c r="K26" s="7">
        <f t="shared" si="0"/>
        <v>0.39764109854689994</v>
      </c>
      <c r="L26" s="1">
        <v>0</v>
      </c>
    </row>
    <row r="27" spans="2:12" s="13" customFormat="1" x14ac:dyDescent="0.2">
      <c r="B27" s="2">
        <v>23</v>
      </c>
      <c r="C27" s="3" t="s">
        <v>65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7">
        <f t="shared" si="0"/>
        <v>0</v>
      </c>
      <c r="L27" s="1">
        <v>0</v>
      </c>
    </row>
    <row r="28" spans="2:12" s="13" customFormat="1" x14ac:dyDescent="0.2">
      <c r="B28" s="2">
        <v>24</v>
      </c>
      <c r="C28" s="3" t="s">
        <v>66</v>
      </c>
      <c r="D28" s="6">
        <v>0</v>
      </c>
      <c r="E28" s="6">
        <v>0</v>
      </c>
      <c r="F28" s="6">
        <v>3.6134006419100001E-2</v>
      </c>
      <c r="G28" s="6">
        <v>0</v>
      </c>
      <c r="H28" s="6">
        <v>0</v>
      </c>
      <c r="I28" s="6">
        <v>0</v>
      </c>
      <c r="J28" s="6">
        <v>0</v>
      </c>
      <c r="K28" s="7">
        <f t="shared" si="0"/>
        <v>3.6134006419100001E-2</v>
      </c>
      <c r="L28" s="1">
        <v>0</v>
      </c>
    </row>
    <row r="29" spans="2:12" s="13" customFormat="1" x14ac:dyDescent="0.2">
      <c r="B29" s="2">
        <v>25</v>
      </c>
      <c r="C29" s="4" t="s">
        <v>67</v>
      </c>
      <c r="D29" s="6">
        <v>14.848283660183794</v>
      </c>
      <c r="E29" s="6">
        <v>12.93834508644211</v>
      </c>
      <c r="F29" s="6">
        <v>679.87365560903515</v>
      </c>
      <c r="G29" s="6">
        <v>0</v>
      </c>
      <c r="H29" s="6">
        <v>0.89772642954620019</v>
      </c>
      <c r="I29" s="6">
        <v>0</v>
      </c>
      <c r="J29" s="6">
        <v>0</v>
      </c>
      <c r="K29" s="7">
        <f t="shared" si="0"/>
        <v>708.55801078520722</v>
      </c>
      <c r="L29" s="1">
        <v>0</v>
      </c>
    </row>
    <row r="30" spans="2:12" s="13" customFormat="1" x14ac:dyDescent="0.2">
      <c r="B30" s="2">
        <v>26</v>
      </c>
      <c r="C30" s="4" t="s">
        <v>68</v>
      </c>
      <c r="D30" s="6">
        <v>1.3941683894175998</v>
      </c>
      <c r="E30" s="6">
        <v>3.1296484384817993</v>
      </c>
      <c r="F30" s="6">
        <v>47.985148772792378</v>
      </c>
      <c r="G30" s="6">
        <v>0</v>
      </c>
      <c r="H30" s="6">
        <v>2.5460774773899998E-2</v>
      </c>
      <c r="I30" s="6">
        <v>0</v>
      </c>
      <c r="J30" s="6">
        <v>0</v>
      </c>
      <c r="K30" s="7">
        <f t="shared" si="0"/>
        <v>52.534426375465678</v>
      </c>
      <c r="L30" s="1">
        <v>0</v>
      </c>
    </row>
    <row r="31" spans="2:12" s="13" customFormat="1" x14ac:dyDescent="0.2">
      <c r="B31" s="2">
        <v>27</v>
      </c>
      <c r="C31" s="4" t="s">
        <v>17</v>
      </c>
      <c r="D31" s="6">
        <v>0.53878049022509999</v>
      </c>
      <c r="E31" s="6">
        <v>1.2564410283540004</v>
      </c>
      <c r="F31" s="6">
        <v>49.466535086276103</v>
      </c>
      <c r="G31" s="6">
        <v>0</v>
      </c>
      <c r="H31" s="6">
        <v>0.1205973839995</v>
      </c>
      <c r="I31" s="6">
        <v>0</v>
      </c>
      <c r="J31" s="6">
        <v>0</v>
      </c>
      <c r="K31" s="7">
        <f t="shared" si="0"/>
        <v>51.382353988854703</v>
      </c>
      <c r="L31" s="1">
        <v>0</v>
      </c>
    </row>
    <row r="32" spans="2:12" s="13" customFormat="1" x14ac:dyDescent="0.2">
      <c r="B32" s="2">
        <v>28</v>
      </c>
      <c r="C32" s="4" t="s">
        <v>69</v>
      </c>
      <c r="D32" s="6">
        <v>7.8418374773899999E-2</v>
      </c>
      <c r="E32" s="6">
        <v>6.8400956451000004E-3</v>
      </c>
      <c r="F32" s="6">
        <v>3.7652265344144995</v>
      </c>
      <c r="G32" s="6">
        <v>0</v>
      </c>
      <c r="H32" s="6">
        <v>4.8075251609999996E-4</v>
      </c>
      <c r="I32" s="6">
        <v>0</v>
      </c>
      <c r="J32" s="6">
        <v>0</v>
      </c>
      <c r="K32" s="7">
        <f t="shared" si="0"/>
        <v>3.8509657573495994</v>
      </c>
      <c r="L32" s="1">
        <v>0</v>
      </c>
    </row>
    <row r="33" spans="1:12" x14ac:dyDescent="0.2">
      <c r="B33" s="2">
        <v>29</v>
      </c>
      <c r="C33" s="4" t="s">
        <v>70</v>
      </c>
      <c r="D33" s="6">
        <v>0.78137994419220003</v>
      </c>
      <c r="E33" s="6">
        <v>0.46302362661180008</v>
      </c>
      <c r="F33" s="6">
        <v>47.119986125902919</v>
      </c>
      <c r="G33" s="6">
        <v>0</v>
      </c>
      <c r="H33" s="6">
        <v>0.1223702477087</v>
      </c>
      <c r="I33" s="6">
        <v>0</v>
      </c>
      <c r="J33" s="6">
        <v>0</v>
      </c>
      <c r="K33" s="7">
        <f t="shared" si="0"/>
        <v>48.486759944415624</v>
      </c>
      <c r="L33" s="1">
        <v>0</v>
      </c>
    </row>
    <row r="34" spans="1:12" x14ac:dyDescent="0.2">
      <c r="B34" s="2">
        <v>30</v>
      </c>
      <c r="C34" s="4" t="s">
        <v>71</v>
      </c>
      <c r="D34" s="6">
        <v>1.8848046549646997</v>
      </c>
      <c r="E34" s="6">
        <v>4.4066810868333981</v>
      </c>
      <c r="F34" s="6">
        <v>109.36937576901272</v>
      </c>
      <c r="G34" s="6">
        <v>0</v>
      </c>
      <c r="H34" s="6">
        <v>0.1384471033861</v>
      </c>
      <c r="I34" s="6">
        <v>0</v>
      </c>
      <c r="J34" s="6">
        <v>0</v>
      </c>
      <c r="K34" s="7">
        <f t="shared" si="0"/>
        <v>115.79930861419692</v>
      </c>
      <c r="L34" s="1">
        <v>0</v>
      </c>
    </row>
    <row r="35" spans="1:12" x14ac:dyDescent="0.2">
      <c r="B35" s="2">
        <v>31</v>
      </c>
      <c r="C35" s="3" t="s">
        <v>72</v>
      </c>
      <c r="D35" s="6">
        <v>0</v>
      </c>
      <c r="E35" s="6">
        <v>0</v>
      </c>
      <c r="F35" s="6">
        <v>0.1074556705477</v>
      </c>
      <c r="G35" s="6">
        <v>0</v>
      </c>
      <c r="H35" s="6">
        <v>0</v>
      </c>
      <c r="I35" s="6">
        <v>0</v>
      </c>
      <c r="J35" s="6">
        <v>0</v>
      </c>
      <c r="K35" s="7">
        <f t="shared" si="0"/>
        <v>0.1074556705477</v>
      </c>
      <c r="L35" s="1">
        <v>0</v>
      </c>
    </row>
    <row r="36" spans="1:12" x14ac:dyDescent="0.2">
      <c r="B36" s="2">
        <v>32</v>
      </c>
      <c r="C36" s="4" t="s">
        <v>73</v>
      </c>
      <c r="D36" s="6">
        <v>7.6808030993476004</v>
      </c>
      <c r="E36" s="6">
        <v>7.8516628933791006</v>
      </c>
      <c r="F36" s="6">
        <v>299.40776825136447</v>
      </c>
      <c r="G36" s="6">
        <v>0</v>
      </c>
      <c r="H36" s="6">
        <v>0.46846684180409998</v>
      </c>
      <c r="I36" s="6">
        <v>0</v>
      </c>
      <c r="J36" s="6">
        <v>0</v>
      </c>
      <c r="K36" s="7">
        <f t="shared" si="0"/>
        <v>315.4087010858953</v>
      </c>
      <c r="L36" s="1">
        <v>0</v>
      </c>
    </row>
    <row r="37" spans="1:12" x14ac:dyDescent="0.2">
      <c r="A37" s="13"/>
      <c r="B37" s="2">
        <v>33</v>
      </c>
      <c r="C37" s="11" t="s">
        <v>116</v>
      </c>
      <c r="D37" s="6">
        <v>5.2718155779622986</v>
      </c>
      <c r="E37" s="6">
        <v>3.0287714552532004</v>
      </c>
      <c r="F37" s="6">
        <v>186.8660010983306</v>
      </c>
      <c r="G37" s="6">
        <v>0</v>
      </c>
      <c r="H37" s="6">
        <v>0.33712524096569996</v>
      </c>
      <c r="I37" s="6">
        <v>0</v>
      </c>
      <c r="J37" s="6">
        <v>0</v>
      </c>
      <c r="K37" s="7">
        <f t="shared" si="0"/>
        <v>195.50371337251178</v>
      </c>
      <c r="L37" s="12">
        <v>0</v>
      </c>
    </row>
    <row r="38" spans="1:12" x14ac:dyDescent="0.2">
      <c r="B38" s="2">
        <v>34</v>
      </c>
      <c r="C38" s="4" t="s">
        <v>74</v>
      </c>
      <c r="D38" s="6">
        <v>5.5869241225600004E-2</v>
      </c>
      <c r="E38" s="6">
        <v>0</v>
      </c>
      <c r="F38" s="6">
        <v>0.34660458899799995</v>
      </c>
      <c r="G38" s="6">
        <v>0</v>
      </c>
      <c r="H38" s="6">
        <v>0</v>
      </c>
      <c r="I38" s="6">
        <v>0</v>
      </c>
      <c r="J38" s="6">
        <v>0</v>
      </c>
      <c r="K38" s="7">
        <f t="shared" si="0"/>
        <v>0.40247383022359995</v>
      </c>
      <c r="L38" s="1">
        <v>0</v>
      </c>
    </row>
    <row r="39" spans="1:12" x14ac:dyDescent="0.2">
      <c r="B39" s="2">
        <v>35</v>
      </c>
      <c r="C39" s="4" t="s">
        <v>75</v>
      </c>
      <c r="D39" s="6">
        <v>5.532615067960001</v>
      </c>
      <c r="E39" s="6">
        <v>9.3025535836034017</v>
      </c>
      <c r="F39" s="6">
        <v>309.63253896498611</v>
      </c>
      <c r="G39" s="6">
        <v>0</v>
      </c>
      <c r="H39" s="6">
        <v>0.33995560386809992</v>
      </c>
      <c r="I39" s="6">
        <v>0</v>
      </c>
      <c r="J39" s="6">
        <v>0</v>
      </c>
      <c r="K39" s="7">
        <f t="shared" si="0"/>
        <v>324.80766322041757</v>
      </c>
      <c r="L39" s="1">
        <v>0</v>
      </c>
    </row>
    <row r="40" spans="1:12" x14ac:dyDescent="0.2">
      <c r="B40" s="2">
        <v>36</v>
      </c>
      <c r="C40" s="4" t="s">
        <v>76</v>
      </c>
      <c r="D40" s="6">
        <v>0.1033875621931</v>
      </c>
      <c r="E40" s="6">
        <v>2.4088160645000002E-2</v>
      </c>
      <c r="F40" s="6">
        <v>5.2409431600556005</v>
      </c>
      <c r="G40" s="6">
        <v>0</v>
      </c>
      <c r="H40" s="6">
        <v>0</v>
      </c>
      <c r="I40" s="6">
        <v>0</v>
      </c>
      <c r="J40" s="6">
        <v>0</v>
      </c>
      <c r="K40" s="7">
        <f t="shared" si="0"/>
        <v>5.3684188828937005</v>
      </c>
      <c r="L40" s="1">
        <v>0</v>
      </c>
    </row>
    <row r="41" spans="1:12" x14ac:dyDescent="0.2">
      <c r="B41" s="2">
        <v>37</v>
      </c>
      <c r="C41" s="4" t="s">
        <v>77</v>
      </c>
      <c r="D41" s="6">
        <v>6.4398773948326991</v>
      </c>
      <c r="E41" s="6">
        <v>5.501360223477298</v>
      </c>
      <c r="F41" s="6">
        <v>183.81053793420568</v>
      </c>
      <c r="G41" s="6">
        <v>0</v>
      </c>
      <c r="H41" s="6">
        <v>0.20681582077290001</v>
      </c>
      <c r="I41" s="6">
        <v>0</v>
      </c>
      <c r="J41" s="6">
        <v>0</v>
      </c>
      <c r="K41" s="7">
        <f t="shared" si="0"/>
        <v>195.95859137328858</v>
      </c>
      <c r="L41" s="1">
        <v>0</v>
      </c>
    </row>
    <row r="42" spans="1:12" ht="15" x14ac:dyDescent="0.2">
      <c r="B42" s="5" t="s">
        <v>11</v>
      </c>
      <c r="C42" s="1"/>
      <c r="D42" s="8">
        <f>SUM(D5:D41)</f>
        <v>284.19033286288027</v>
      </c>
      <c r="E42" s="8">
        <f>SUM(E5:E41)</f>
        <v>183.67201081047068</v>
      </c>
      <c r="F42" s="8">
        <f>SUM(F5:F41)</f>
        <v>5800.954944271818</v>
      </c>
      <c r="G42" s="8">
        <f t="shared" ref="G42:L42" si="1">SUM(G5:G41)</f>
        <v>0</v>
      </c>
      <c r="H42" s="8">
        <f t="shared" si="1"/>
        <v>7.0973887613600013</v>
      </c>
      <c r="I42" s="8">
        <f t="shared" si="1"/>
        <v>0</v>
      </c>
      <c r="J42" s="8">
        <f t="shared" si="1"/>
        <v>0</v>
      </c>
      <c r="K42" s="7">
        <f>SUM(K5:K41)</f>
        <v>6275.9146767065304</v>
      </c>
      <c r="L42" s="14">
        <f t="shared" si="1"/>
        <v>0</v>
      </c>
    </row>
    <row r="43" spans="1:12" x14ac:dyDescent="0.2">
      <c r="B43" t="s">
        <v>93</v>
      </c>
      <c r="K43" s="10"/>
    </row>
    <row r="44" spans="1:12" x14ac:dyDescent="0.2">
      <c r="F44" s="10"/>
      <c r="K44" s="10"/>
    </row>
    <row r="45" spans="1:12" x14ac:dyDescent="0.2">
      <c r="D45" s="10"/>
    </row>
    <row r="46" spans="1:12" x14ac:dyDescent="0.2">
      <c r="F46" s="10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CS Trainee</cp:lastModifiedBy>
  <cp:lastPrinted>2014-03-24T10:58:12Z</cp:lastPrinted>
  <dcterms:created xsi:type="dcterms:W3CDTF">2014-01-06T04:43:23Z</dcterms:created>
  <dcterms:modified xsi:type="dcterms:W3CDTF">2016-11-10T05:55:47Z</dcterms:modified>
</cp:coreProperties>
</file>