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7755" tabRatio="897" activeTab="1"/>
  </bookViews>
  <sheets>
    <sheet name="Anex A1 Frmt for AUM disclosure" sheetId="8" r:id="rId1"/>
    <sheet name="Anex A2 Frmt AUM stateUT wise " sheetId="9" r:id="rId2"/>
  </sheets>
  <definedNames>
    <definedName name="_xlnm._FilterDatabase" localSheetId="1" hidden="1">'Anex A2 Frmt AUM stateUT wise '!$A$4:$R$43</definedName>
  </definedNames>
  <calcPr calcId="145621"/>
</workbook>
</file>

<file path=xl/calcChain.xml><?xml version="1.0" encoding="utf-8"?>
<calcChain xmlns="http://schemas.openxmlformats.org/spreadsheetml/2006/main">
  <c r="BJ16" i="8"/>
  <c r="BI16"/>
  <c r="BH16"/>
  <c r="BG16"/>
  <c r="BF16"/>
  <c r="BE16"/>
  <c r="BD16"/>
  <c r="BC16"/>
  <c r="BB16"/>
  <c r="BA16"/>
  <c r="AZ16"/>
  <c r="AY16"/>
  <c r="AX16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BK15" l="1"/>
  <c r="BK16" s="1"/>
  <c r="BJ55" l="1"/>
  <c r="BI55"/>
  <c r="BH55"/>
  <c r="BG55"/>
  <c r="BF55"/>
  <c r="BE55"/>
  <c r="BD55"/>
  <c r="BC55"/>
  <c r="BB55"/>
  <c r="BA55"/>
  <c r="AZ55"/>
  <c r="AY55"/>
  <c r="AX55"/>
  <c r="AW55"/>
  <c r="AV55"/>
  <c r="AU55"/>
  <c r="AT55"/>
  <c r="AS55"/>
  <c r="AR55"/>
  <c r="AQ55"/>
  <c r="AP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U55"/>
  <c r="T55"/>
  <c r="S55"/>
  <c r="R55"/>
  <c r="Q55"/>
  <c r="P55"/>
  <c r="O55"/>
  <c r="N55"/>
  <c r="M55"/>
  <c r="L55"/>
  <c r="K55"/>
  <c r="J55"/>
  <c r="I55"/>
  <c r="H55"/>
  <c r="G55"/>
  <c r="F55"/>
  <c r="E55"/>
  <c r="D55"/>
  <c r="C55"/>
  <c r="F42" i="9"/>
  <c r="D42"/>
  <c r="E42"/>
  <c r="BF41" i="8" l="1"/>
  <c r="BK38" l="1"/>
  <c r="BJ52"/>
  <c r="BI52"/>
  <c r="BH52"/>
  <c r="BG52"/>
  <c r="BF52"/>
  <c r="BE52"/>
  <c r="BD52"/>
  <c r="BC52"/>
  <c r="BB52"/>
  <c r="BA52"/>
  <c r="AZ52"/>
  <c r="AY52"/>
  <c r="AX52"/>
  <c r="AW52"/>
  <c r="AV52"/>
  <c r="AU52"/>
  <c r="AT52"/>
  <c r="AS52"/>
  <c r="AR52"/>
  <c r="AQ52"/>
  <c r="AP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U52"/>
  <c r="T52"/>
  <c r="S52"/>
  <c r="R52"/>
  <c r="Q52"/>
  <c r="P52"/>
  <c r="O52"/>
  <c r="N52"/>
  <c r="M52"/>
  <c r="L52"/>
  <c r="K52"/>
  <c r="J52"/>
  <c r="I52"/>
  <c r="H52"/>
  <c r="G52"/>
  <c r="F52"/>
  <c r="E52"/>
  <c r="D52"/>
  <c r="C52"/>
  <c r="C56" s="1"/>
  <c r="BJ56"/>
  <c r="BI56"/>
  <c r="BH56"/>
  <c r="BG56"/>
  <c r="BF56"/>
  <c r="BE56"/>
  <c r="BD56"/>
  <c r="BC56"/>
  <c r="BB56"/>
  <c r="BA56"/>
  <c r="AZ56"/>
  <c r="AY56"/>
  <c r="AX56"/>
  <c r="AW56"/>
  <c r="AV56"/>
  <c r="AU56"/>
  <c r="AT56"/>
  <c r="AS56"/>
  <c r="AR56"/>
  <c r="AQ56"/>
  <c r="AP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U56"/>
  <c r="T56"/>
  <c r="S56"/>
  <c r="R56"/>
  <c r="Q56"/>
  <c r="P56"/>
  <c r="O56"/>
  <c r="N56"/>
  <c r="M56"/>
  <c r="L56"/>
  <c r="K56"/>
  <c r="J56"/>
  <c r="I56"/>
  <c r="H56"/>
  <c r="G56"/>
  <c r="F56"/>
  <c r="E56"/>
  <c r="BK54"/>
  <c r="BK51"/>
  <c r="BK47"/>
  <c r="BK46"/>
  <c r="BK52" l="1"/>
  <c r="BK55"/>
  <c r="D56"/>
  <c r="G42" i="9"/>
  <c r="BJ41" i="8"/>
  <c r="BI41"/>
  <c r="BH41"/>
  <c r="BG41"/>
  <c r="BE41"/>
  <c r="BD41"/>
  <c r="BC41"/>
  <c r="BB41"/>
  <c r="BA41"/>
  <c r="AZ41"/>
  <c r="AY41"/>
  <c r="AX41"/>
  <c r="AW41"/>
  <c r="AV41"/>
  <c r="AU41"/>
  <c r="AT41"/>
  <c r="AS41"/>
  <c r="AR41"/>
  <c r="AQ41"/>
  <c r="AP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I41"/>
  <c r="H41"/>
  <c r="G41"/>
  <c r="F41"/>
  <c r="E41"/>
  <c r="D41"/>
  <c r="C41"/>
  <c r="BK40"/>
  <c r="K5" i="9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BK26" i="8"/>
  <c r="BJ27"/>
  <c r="BI27"/>
  <c r="BH27"/>
  <c r="BG27"/>
  <c r="BF27"/>
  <c r="BE27"/>
  <c r="BD27"/>
  <c r="BC27"/>
  <c r="BB27"/>
  <c r="BA27"/>
  <c r="AZ27"/>
  <c r="AY27"/>
  <c r="AX27"/>
  <c r="AW27"/>
  <c r="AV27"/>
  <c r="AU27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C27"/>
  <c r="BJ10"/>
  <c r="BJ28" s="1"/>
  <c r="BI10"/>
  <c r="BH10"/>
  <c r="BH28" s="1"/>
  <c r="BG10"/>
  <c r="BG28" s="1"/>
  <c r="BF10"/>
  <c r="BF28" s="1"/>
  <c r="BE10"/>
  <c r="BE28" s="1"/>
  <c r="BD10"/>
  <c r="BC10"/>
  <c r="BC28" s="1"/>
  <c r="BB10"/>
  <c r="BA10"/>
  <c r="AZ10"/>
  <c r="AY10"/>
  <c r="AY28" s="1"/>
  <c r="AX10"/>
  <c r="AX28" s="1"/>
  <c r="AW10"/>
  <c r="AW28" s="1"/>
  <c r="AV10"/>
  <c r="AU10"/>
  <c r="AT10"/>
  <c r="AS10"/>
  <c r="AR10"/>
  <c r="AQ10"/>
  <c r="AQ28" s="1"/>
  <c r="AP10"/>
  <c r="AP28" s="1"/>
  <c r="AO10"/>
  <c r="AO28" s="1"/>
  <c r="AN10"/>
  <c r="AM10"/>
  <c r="AM28" s="1"/>
  <c r="AL10"/>
  <c r="AK10"/>
  <c r="AJ10"/>
  <c r="AI10"/>
  <c r="AI28" s="1"/>
  <c r="AH10"/>
  <c r="AG10"/>
  <c r="AG28" s="1"/>
  <c r="AF10"/>
  <c r="AE10"/>
  <c r="AE28" s="1"/>
  <c r="AD10"/>
  <c r="AC10"/>
  <c r="AB10"/>
  <c r="AA10"/>
  <c r="AA28" s="1"/>
  <c r="Z10"/>
  <c r="Z28" s="1"/>
  <c r="Y10"/>
  <c r="Y28" s="1"/>
  <c r="X10"/>
  <c r="W10"/>
  <c r="V10"/>
  <c r="U10"/>
  <c r="T10"/>
  <c r="S10"/>
  <c r="S28" s="1"/>
  <c r="R10"/>
  <c r="R28" s="1"/>
  <c r="Q10"/>
  <c r="Q28" s="1"/>
  <c r="P10"/>
  <c r="O10"/>
  <c r="O28" s="1"/>
  <c r="N10"/>
  <c r="M10"/>
  <c r="M28" s="1"/>
  <c r="L10"/>
  <c r="K10"/>
  <c r="J10"/>
  <c r="I10"/>
  <c r="H10"/>
  <c r="G10"/>
  <c r="G28" s="1"/>
  <c r="F10"/>
  <c r="F28" s="1"/>
  <c r="E10"/>
  <c r="E28" s="1"/>
  <c r="D10"/>
  <c r="C10"/>
  <c r="C28" s="1"/>
  <c r="BK39"/>
  <c r="BK37"/>
  <c r="BK36"/>
  <c r="BK25"/>
  <c r="BK24"/>
  <c r="BK35"/>
  <c r="BK32"/>
  <c r="BK8"/>
  <c r="C33"/>
  <c r="BJ33"/>
  <c r="BI33"/>
  <c r="BH33"/>
  <c r="BG33"/>
  <c r="BF33"/>
  <c r="BF42" s="1"/>
  <c r="BE33"/>
  <c r="BD33"/>
  <c r="BD42" s="1"/>
  <c r="BC33"/>
  <c r="BB33"/>
  <c r="BB42" s="1"/>
  <c r="BA33"/>
  <c r="AZ33"/>
  <c r="AZ42" s="1"/>
  <c r="AY33"/>
  <c r="AX33"/>
  <c r="AX42" s="1"/>
  <c r="AW33"/>
  <c r="AV33"/>
  <c r="AV42" s="1"/>
  <c r="AU33"/>
  <c r="AT33"/>
  <c r="AT42" s="1"/>
  <c r="AS33"/>
  <c r="AR33"/>
  <c r="AR42" s="1"/>
  <c r="AQ33"/>
  <c r="AP33"/>
  <c r="AP42" s="1"/>
  <c r="AO33"/>
  <c r="AN33"/>
  <c r="AN42" s="1"/>
  <c r="AM33"/>
  <c r="AL33"/>
  <c r="AL42" s="1"/>
  <c r="AK33"/>
  <c r="AJ33"/>
  <c r="AJ42" s="1"/>
  <c r="AI33"/>
  <c r="AH33"/>
  <c r="AH42" s="1"/>
  <c r="AG33"/>
  <c r="AF33"/>
  <c r="AF42" s="1"/>
  <c r="AE33"/>
  <c r="AD33"/>
  <c r="AD42" s="1"/>
  <c r="AC33"/>
  <c r="AB33"/>
  <c r="AB42" s="1"/>
  <c r="AA33"/>
  <c r="Z33"/>
  <c r="Z42" s="1"/>
  <c r="Y33"/>
  <c r="X33"/>
  <c r="X42" s="1"/>
  <c r="W33"/>
  <c r="W42" s="1"/>
  <c r="V33"/>
  <c r="V42" s="1"/>
  <c r="U33"/>
  <c r="U42" s="1"/>
  <c r="T33"/>
  <c r="T42" s="1"/>
  <c r="S33"/>
  <c r="S42" s="1"/>
  <c r="R33"/>
  <c r="R42" s="1"/>
  <c r="Q33"/>
  <c r="Q42" s="1"/>
  <c r="P33"/>
  <c r="P42" s="1"/>
  <c r="O33"/>
  <c r="O42" s="1"/>
  <c r="N33"/>
  <c r="N42" s="1"/>
  <c r="M33"/>
  <c r="M42" s="1"/>
  <c r="L33"/>
  <c r="L42" s="1"/>
  <c r="K33"/>
  <c r="J33"/>
  <c r="J42" s="1"/>
  <c r="I33"/>
  <c r="H33"/>
  <c r="H42" s="1"/>
  <c r="G33"/>
  <c r="F33"/>
  <c r="F42" s="1"/>
  <c r="E33"/>
  <c r="D33"/>
  <c r="D42" s="1"/>
  <c r="BI28"/>
  <c r="BA28"/>
  <c r="AU28"/>
  <c r="AS28"/>
  <c r="AK28"/>
  <c r="AH28"/>
  <c r="AC28"/>
  <c r="W28"/>
  <c r="U28"/>
  <c r="K28"/>
  <c r="I28"/>
  <c r="H42" i="9"/>
  <c r="L42"/>
  <c r="J42"/>
  <c r="I42"/>
  <c r="BH42" i="8" l="1"/>
  <c r="BH63" s="1"/>
  <c r="BJ42"/>
  <c r="BJ63" s="1"/>
  <c r="BK41"/>
  <c r="Q63"/>
  <c r="S63"/>
  <c r="BK27"/>
  <c r="J28"/>
  <c r="J63" s="1"/>
  <c r="V28"/>
  <c r="V63" s="1"/>
  <c r="AD28"/>
  <c r="AL28"/>
  <c r="AL63" s="1"/>
  <c r="AT28"/>
  <c r="AT63" s="1"/>
  <c r="BB28"/>
  <c r="BB63" s="1"/>
  <c r="BK56"/>
  <c r="BK33"/>
  <c r="BK10"/>
  <c r="BK28" s="1"/>
  <c r="E42"/>
  <c r="G42"/>
  <c r="G63" s="1"/>
  <c r="I42"/>
  <c r="I63" s="1"/>
  <c r="K42"/>
  <c r="K63" s="1"/>
  <c r="Y42"/>
  <c r="AA42"/>
  <c r="AA63" s="1"/>
  <c r="AC42"/>
  <c r="AE42"/>
  <c r="AG42"/>
  <c r="AI42"/>
  <c r="AK42"/>
  <c r="AK63" s="1"/>
  <c r="AM42"/>
  <c r="AM63" s="1"/>
  <c r="AO42"/>
  <c r="AQ42"/>
  <c r="AQ63" s="1"/>
  <c r="AS42"/>
  <c r="AU42"/>
  <c r="AU63" s="1"/>
  <c r="AW42"/>
  <c r="AW63" s="1"/>
  <c r="AY42"/>
  <c r="AY63" s="1"/>
  <c r="BA42"/>
  <c r="BA63" s="1"/>
  <c r="BC42"/>
  <c r="BC63" s="1"/>
  <c r="BE42"/>
  <c r="BG42"/>
  <c r="BI42"/>
  <c r="BI63" s="1"/>
  <c r="D28"/>
  <c r="D63" s="1"/>
  <c r="H28"/>
  <c r="H63" s="1"/>
  <c r="L28"/>
  <c r="L63" s="1"/>
  <c r="N28"/>
  <c r="N63" s="1"/>
  <c r="P28"/>
  <c r="P63" s="1"/>
  <c r="T28"/>
  <c r="X28"/>
  <c r="X63" s="1"/>
  <c r="AB28"/>
  <c r="AF28"/>
  <c r="AF63" s="1"/>
  <c r="AJ28"/>
  <c r="AN28"/>
  <c r="AN63" s="1"/>
  <c r="AR28"/>
  <c r="AR63" s="1"/>
  <c r="AV28"/>
  <c r="AV63" s="1"/>
  <c r="AZ28"/>
  <c r="AZ63" s="1"/>
  <c r="BD28"/>
  <c r="BD63" s="1"/>
  <c r="Y63"/>
  <c r="K42" i="9"/>
  <c r="U63" i="8"/>
  <c r="C42"/>
  <c r="C63" s="1"/>
  <c r="F63"/>
  <c r="Z63"/>
  <c r="AC63"/>
  <c r="AE63"/>
  <c r="AG63"/>
  <c r="AI63"/>
  <c r="AS63"/>
  <c r="BG63"/>
  <c r="E63"/>
  <c r="R63"/>
  <c r="W63"/>
  <c r="AD63"/>
  <c r="AH63"/>
  <c r="AP63"/>
  <c r="BK42"/>
  <c r="M63"/>
  <c r="O63"/>
  <c r="AO63"/>
  <c r="AX63"/>
  <c r="BF63"/>
  <c r="T63"/>
  <c r="AB63"/>
  <c r="AJ63"/>
  <c r="BE63"/>
  <c r="BK63" l="1"/>
</calcChain>
</file>

<file path=xl/sharedStrings.xml><?xml version="1.0" encoding="utf-8"?>
<sst xmlns="http://schemas.openxmlformats.org/spreadsheetml/2006/main" count="160" uniqueCount="123">
  <si>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</si>
  <si>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</si>
  <si>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</si>
  <si>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</si>
  <si>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</si>
  <si>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</si>
  <si>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</si>
  <si>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</si>
  <si>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</si>
  <si>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</si>
  <si>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</si>
  <si>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Total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</si>
  <si>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</si>
  <si>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</si>
  <si>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</si>
  <si>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</si>
  <si>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</si>
  <si>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</si>
  <si>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</si>
  <si>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</si>
  <si>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</si>
  <si>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</si>
  <si>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</si>
  <si>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</si>
  <si>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</si>
  <si>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</si>
  <si>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</si>
  <si>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</si>
  <si>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</si>
  <si>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</si>
  <si>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</si>
  <si>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</si>
  <si>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</si>
  <si>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</si>
  <si>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</si>
  <si>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</si>
  <si>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 xml:space="preserve">Scheme names 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</si>
  <si>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</si>
  <si>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</si>
  <si>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</si>
  <si>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</si>
  <si>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</si>
  <si>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</si>
  <si>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</si>
  <si>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</si>
  <si>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</si>
  <si>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</si>
  <si>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</si>
  <si>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</si>
  <si>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</si>
  <si>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</si>
  <si>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</si>
  <si>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</si>
  <si>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</si>
  <si>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</si>
  <si>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</si>
  <si>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</si>
  <si>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</si>
  <si>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</si>
  <si>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</si>
  <si>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</si>
  <si>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</si>
  <si>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</si>
  <si>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</si>
  <si>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</si>
  <si>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</si>
  <si>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</si>
  <si>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</si>
  <si>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</si>
  <si>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</si>
  <si>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</si>
  <si>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</si>
  <si>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</si>
  <si>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</si>
  <si>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</si>
  <si>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</si>
  <si>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</si>
  <si>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</si>
  <si>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</si>
  <si>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</si>
  <si>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</si>
  <si>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</si>
  <si>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</si>
  <si>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</si>
  <si>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</si>
  <si>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</si>
  <si>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</si>
  <si>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</si>
  <si>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</si>
  <si>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 xml:space="preserve">Note: Name of new states / union territories shall be added alphabetically  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</si>
  <si>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</si>
  <si>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</si>
  <si>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</si>
  <si>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</si>
  <si>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</si>
  <si>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</si>
  <si>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</si>
  <si>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</si>
  <si>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</si>
  <si>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</si>
  <si>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</si>
  <si>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Mirae ASSET CASH MANAGEMENT FUND</t>
  </si>
  <si>
    <t>Mirae Asset Mutual Fund (All figures in Rs. Crore)</t>
  </si>
  <si>
    <t>Grand Sub0.00Total (a+b)</t>
  </si>
  <si>
    <t>Telangana</t>
  </si>
  <si>
    <t>MIRAE ASSET SHORT TERM FUND</t>
  </si>
  <si>
    <t>T30</t>
  </si>
  <si>
    <t>B30</t>
  </si>
  <si>
    <t>MIRAE ASSET HEALTHCARE FUND</t>
  </si>
  <si>
    <t xml:space="preserve">T30 : Top 30 cities as identified by AMFI </t>
  </si>
  <si>
    <t xml:space="preserve">B30 : Other than T30  </t>
  </si>
  <si>
    <t>MIRAE ASSET NIFTY 50 ETF</t>
  </si>
  <si>
    <t>MIRAE ASSET Mutual Fund: Net Assets Under Management (AUM) as on March-19 (All figures in Rs. Crore)</t>
  </si>
  <si>
    <t>Mirae Asset Fixed Maturity Plan - Series - III - 1122 Days</t>
  </si>
  <si>
    <t>Mirae Asset Dynamic Bond Fund</t>
  </si>
  <si>
    <t>Mirae Asset Savings Fund</t>
  </si>
  <si>
    <t>Mirae Asset Tax Saver Fund</t>
  </si>
  <si>
    <t>Mirae Asset Emerging Bluechip Fund</t>
  </si>
  <si>
    <t>MIRAE ASSET EQUITY SAVINGS FUND</t>
  </si>
  <si>
    <t>Mirae Asset Great Consumer Fund</t>
  </si>
  <si>
    <t>Mirae Asset Hybrid - Equity Fund</t>
  </si>
  <si>
    <t>Mirae Asset India Equity Fund</t>
  </si>
  <si>
    <t>Table showing State wise /Union Territory wise contribution to AUM of category of schemes as on March-19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</si>
</sst>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0.00000"/>
    <numFmt numFmtId="166" formatCode="_(* #,##0.000000_);_(* \(#,##0.000000\);_(* &quot;-&quot;??_);_(@_)"/>
    <numFmt numFmtId="167" formatCode="#,##0.000000"/>
  </numFmts>
  <fonts count="17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b/>
      <sz val="10"/>
      <color theme="1"/>
      <name val="Arial"/>
      <family val="2"/>
    </font>
    <font>
      <sz val="10"/>
      <color theme="1"/>
      <name val="Arial"/>
      <family val="2"/>
      <charset val="1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color rgb="FFFF0000"/>
      <name val="Arial"/>
      <family val="2"/>
      <charset val="1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3" fillId="0" borderId="0"/>
    <xf numFmtId="0" fontId="1" fillId="0" borderId="0"/>
  </cellStyleXfs>
  <cellXfs count="133">
    <xf numFmtId="0" fontId="0" fillId="0" borderId="0" xfId="0"/>
    <xf numFmtId="0" fontId="6" fillId="0" borderId="1" xfId="2" applyFont="1" applyBorder="1" applyAlignment="1">
      <alignment horizontal="center"/>
    </xf>
    <xf numFmtId="0" fontId="6" fillId="0" borderId="1" xfId="2" applyFont="1" applyBorder="1" applyAlignment="1">
      <alignment horizontal="left"/>
    </xf>
    <xf numFmtId="0" fontId="6" fillId="0" borderId="1" xfId="2" applyFont="1" applyBorder="1"/>
    <xf numFmtId="2" fontId="4" fillId="0" borderId="1" xfId="3" applyNumberFormat="1" applyFont="1" applyFill="1" applyBorder="1" applyAlignment="1">
      <alignment horizontal="center" vertical="top" wrapText="1"/>
    </xf>
    <xf numFmtId="0" fontId="2" fillId="0" borderId="1" xfId="0" applyFont="1" applyBorder="1"/>
    <xf numFmtId="2" fontId="0" fillId="0" borderId="0" xfId="0" applyNumberFormat="1"/>
    <xf numFmtId="0" fontId="6" fillId="0" borderId="1" xfId="2" applyFont="1" applyFill="1" applyBorder="1"/>
    <xf numFmtId="0" fontId="0" fillId="0" borderId="0" xfId="0" applyFill="1"/>
    <xf numFmtId="164" fontId="0" fillId="0" borderId="0" xfId="1" applyFont="1"/>
    <xf numFmtId="0" fontId="7" fillId="0" borderId="0" xfId="0" applyFont="1"/>
    <xf numFmtId="0" fontId="7" fillId="0" borderId="1" xfId="0" applyFont="1" applyBorder="1"/>
    <xf numFmtId="0" fontId="7" fillId="0" borderId="0" xfId="0" applyFont="1" applyFill="1"/>
    <xf numFmtId="0" fontId="8" fillId="0" borderId="2" xfId="0" applyFont="1" applyBorder="1"/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8" fillId="0" borderId="3" xfId="0" applyFont="1" applyBorder="1" applyAlignment="1">
      <alignment horizontal="right" wrapText="1"/>
    </xf>
    <xf numFmtId="0" fontId="9" fillId="0" borderId="3" xfId="0" applyFont="1" applyBorder="1" applyAlignment="1">
      <alignment horizontal="right"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right"/>
    </xf>
    <xf numFmtId="2" fontId="12" fillId="0" borderId="4" xfId="3" applyNumberFormat="1" applyFont="1" applyFill="1" applyBorder="1"/>
    <xf numFmtId="0" fontId="8" fillId="0" borderId="5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right" wrapText="1"/>
    </xf>
    <xf numFmtId="0" fontId="9" fillId="0" borderId="0" xfId="0" applyFont="1" applyBorder="1"/>
    <xf numFmtId="2" fontId="13" fillId="0" borderId="0" xfId="3" applyNumberFormat="1" applyFont="1"/>
    <xf numFmtId="0" fontId="13" fillId="0" borderId="0" xfId="3" applyFont="1"/>
    <xf numFmtId="2" fontId="12" fillId="0" borderId="0" xfId="3" applyNumberFormat="1" applyFont="1"/>
    <xf numFmtId="0" fontId="12" fillId="0" borderId="0" xfId="3" applyFont="1"/>
    <xf numFmtId="0" fontId="11" fillId="0" borderId="0" xfId="0" applyFont="1" applyBorder="1"/>
    <xf numFmtId="0" fontId="11" fillId="0" borderId="3" xfId="0" applyFont="1" applyBorder="1" applyAlignment="1">
      <alignment horizontal="right" wrapText="1"/>
    </xf>
    <xf numFmtId="164" fontId="11" fillId="0" borderId="0" xfId="1" applyFont="1" applyBorder="1"/>
    <xf numFmtId="164" fontId="13" fillId="0" borderId="0" xfId="1" applyFont="1"/>
    <xf numFmtId="164" fontId="12" fillId="0" borderId="0" xfId="1" applyFont="1"/>
    <xf numFmtId="0" fontId="11" fillId="0" borderId="3" xfId="0" applyFont="1" applyBorder="1" applyAlignment="1">
      <alignment wrapText="1"/>
    </xf>
    <xf numFmtId="0" fontId="8" fillId="0" borderId="2" xfId="0" applyFont="1" applyFill="1" applyBorder="1"/>
    <xf numFmtId="164" fontId="14" fillId="0" borderId="0" xfId="1" applyFont="1" applyBorder="1"/>
    <xf numFmtId="0" fontId="14" fillId="0" borderId="0" xfId="0" applyFont="1" applyBorder="1"/>
    <xf numFmtId="164" fontId="15" fillId="0" borderId="0" xfId="1" applyFont="1" applyBorder="1"/>
    <xf numFmtId="0" fontId="15" fillId="0" borderId="0" xfId="0" applyFont="1" applyBorder="1"/>
    <xf numFmtId="0" fontId="15" fillId="0" borderId="0" xfId="0" applyFont="1" applyFill="1" applyBorder="1"/>
    <xf numFmtId="164" fontId="16" fillId="0" borderId="0" xfId="1" applyFont="1" applyBorder="1"/>
    <xf numFmtId="0" fontId="16" fillId="0" borderId="0" xfId="0" applyFont="1" applyBorder="1"/>
    <xf numFmtId="0" fontId="16" fillId="0" borderId="0" xfId="0" applyFont="1" applyFill="1" applyBorder="1"/>
    <xf numFmtId="165" fontId="14" fillId="0" borderId="0" xfId="0" applyNumberFormat="1" applyFont="1" applyBorder="1"/>
    <xf numFmtId="164" fontId="12" fillId="0" borderId="0" xfId="1" applyFont="1" applyFill="1"/>
    <xf numFmtId="2" fontId="12" fillId="0" borderId="0" xfId="3" applyNumberFormat="1" applyFont="1" applyFill="1" applyAlignment="1">
      <alignment horizontal="center"/>
    </xf>
    <xf numFmtId="0" fontId="12" fillId="0" borderId="0" xfId="3" applyFont="1" applyFill="1" applyAlignment="1">
      <alignment horizontal="center"/>
    </xf>
    <xf numFmtId="0" fontId="12" fillId="0" borderId="0" xfId="3" applyFont="1" applyFill="1"/>
    <xf numFmtId="2" fontId="15" fillId="0" borderId="6" xfId="0" applyNumberFormat="1" applyFont="1" applyBorder="1"/>
    <xf numFmtId="2" fontId="15" fillId="0" borderId="2" xfId="0" applyNumberFormat="1" applyFont="1" applyFill="1" applyBorder="1"/>
    <xf numFmtId="2" fontId="15" fillId="0" borderId="1" xfId="0" applyNumberFormat="1" applyFont="1" applyBorder="1"/>
    <xf numFmtId="2" fontId="15" fillId="0" borderId="7" xfId="0" applyNumberFormat="1" applyFont="1" applyBorder="1"/>
    <xf numFmtId="0" fontId="12" fillId="0" borderId="6" xfId="3" applyNumberFormat="1" applyFont="1" applyFill="1" applyBorder="1" applyAlignment="1">
      <alignment horizontal="center" wrapText="1"/>
    </xf>
    <xf numFmtId="0" fontId="12" fillId="0" borderId="1" xfId="3" applyNumberFormat="1" applyFont="1" applyFill="1" applyBorder="1" applyAlignment="1">
      <alignment horizontal="center" wrapText="1"/>
    </xf>
    <xf numFmtId="0" fontId="12" fillId="0" borderId="7" xfId="3" applyNumberFormat="1" applyFont="1" applyFill="1" applyBorder="1" applyAlignment="1">
      <alignment horizontal="center" wrapText="1"/>
    </xf>
    <xf numFmtId="2" fontId="11" fillId="0" borderId="6" xfId="0" applyNumberFormat="1" applyFont="1" applyBorder="1"/>
    <xf numFmtId="2" fontId="11" fillId="0" borderId="1" xfId="0" applyNumberFormat="1" applyFont="1" applyBorder="1"/>
    <xf numFmtId="2" fontId="11" fillId="0" borderId="7" xfId="0" applyNumberFormat="1" applyFont="1" applyBorder="1"/>
    <xf numFmtId="2" fontId="11" fillId="0" borderId="2" xfId="0" applyNumberFormat="1" applyFont="1" applyFill="1" applyBorder="1"/>
    <xf numFmtId="2" fontId="11" fillId="0" borderId="6" xfId="0" applyNumberFormat="1" applyFont="1" applyFill="1" applyBorder="1"/>
    <xf numFmtId="2" fontId="11" fillId="0" borderId="4" xfId="0" applyNumberFormat="1" applyFont="1" applyFill="1" applyBorder="1"/>
    <xf numFmtId="2" fontId="11" fillId="0" borderId="8" xfId="0" applyNumberFormat="1" applyFont="1" applyFill="1" applyBorder="1"/>
    <xf numFmtId="2" fontId="11" fillId="0" borderId="1" xfId="0" applyNumberFormat="1" applyFont="1" applyBorder="1" applyAlignment="1">
      <alignment horizontal="right"/>
    </xf>
    <xf numFmtId="164" fontId="0" fillId="0" borderId="0" xfId="0" applyNumberFormat="1"/>
    <xf numFmtId="2" fontId="11" fillId="0" borderId="1" xfId="0" applyNumberFormat="1" applyFont="1" applyFill="1" applyBorder="1"/>
    <xf numFmtId="2" fontId="11" fillId="0" borderId="7" xfId="0" applyNumberFormat="1" applyFont="1" applyFill="1" applyBorder="1"/>
    <xf numFmtId="2" fontId="11" fillId="0" borderId="4" xfId="0" applyNumberFormat="1" applyFont="1" applyBorder="1"/>
    <xf numFmtId="2" fontId="11" fillId="0" borderId="8" xfId="0" applyNumberFormat="1" applyFont="1" applyBorder="1"/>
    <xf numFmtId="0" fontId="8" fillId="0" borderId="3" xfId="0" applyFont="1" applyBorder="1" applyAlignment="1">
      <alignment horizontal="left" wrapText="1"/>
    </xf>
    <xf numFmtId="0" fontId="8" fillId="0" borderId="3" xfId="0" applyFont="1" applyFill="1" applyBorder="1" applyAlignment="1">
      <alignment horizontal="left" wrapText="1"/>
    </xf>
    <xf numFmtId="4" fontId="15" fillId="0" borderId="0" xfId="0" applyNumberFormat="1" applyFont="1" applyBorder="1"/>
    <xf numFmtId="166" fontId="15" fillId="0" borderId="0" xfId="1" applyNumberFormat="1" applyFont="1" applyBorder="1"/>
    <xf numFmtId="164" fontId="15" fillId="0" borderId="0" xfId="0" applyNumberFormat="1" applyFont="1" applyBorder="1"/>
    <xf numFmtId="164" fontId="11" fillId="0" borderId="0" xfId="0" applyNumberFormat="1" applyFont="1" applyBorder="1"/>
    <xf numFmtId="4" fontId="0" fillId="0" borderId="0" xfId="0" applyNumberFormat="1"/>
    <xf numFmtId="164" fontId="0" fillId="0" borderId="0" xfId="1" applyFont="1" applyFill="1"/>
    <xf numFmtId="4" fontId="0" fillId="0" borderId="0" xfId="0" applyNumberFormat="1" applyFill="1"/>
    <xf numFmtId="166" fontId="13" fillId="0" borderId="0" xfId="3" applyNumberFormat="1" applyFont="1"/>
    <xf numFmtId="166" fontId="12" fillId="0" borderId="0" xfId="3" applyNumberFormat="1" applyFont="1"/>
    <xf numFmtId="166" fontId="12" fillId="0" borderId="0" xfId="3" applyNumberFormat="1" applyFont="1" applyFill="1" applyAlignment="1">
      <alignment horizontal="center"/>
    </xf>
    <xf numFmtId="166" fontId="14" fillId="0" borderId="0" xfId="0" applyNumberFormat="1" applyFont="1" applyBorder="1"/>
    <xf numFmtId="166" fontId="11" fillId="0" borderId="0" xfId="0" applyNumberFormat="1" applyFont="1" applyBorder="1"/>
    <xf numFmtId="166" fontId="15" fillId="0" borderId="0" xfId="0" applyNumberFormat="1" applyFont="1" applyBorder="1"/>
    <xf numFmtId="166" fontId="15" fillId="0" borderId="0" xfId="0" applyNumberFormat="1" applyFont="1" applyFill="1" applyBorder="1"/>
    <xf numFmtId="166" fontId="16" fillId="0" borderId="0" xfId="0" applyNumberFormat="1" applyFont="1" applyBorder="1"/>
    <xf numFmtId="164" fontId="4" fillId="0" borderId="1" xfId="1" applyFont="1" applyFill="1" applyBorder="1" applyAlignment="1">
      <alignment horizontal="center" vertical="top" wrapText="1"/>
    </xf>
    <xf numFmtId="167" fontId="0" fillId="0" borderId="0" xfId="0" applyNumberFormat="1"/>
    <xf numFmtId="4" fontId="7" fillId="0" borderId="0" xfId="0" applyNumberFormat="1" applyFont="1" applyFill="1"/>
    <xf numFmtId="164" fontId="7" fillId="0" borderId="0" xfId="1" applyFont="1" applyFill="1"/>
    <xf numFmtId="0" fontId="6" fillId="0" borderId="1" xfId="1" applyNumberFormat="1" applyFont="1" applyBorder="1" applyAlignment="1">
      <alignment horizontal="right"/>
    </xf>
    <xf numFmtId="0" fontId="7" fillId="0" borderId="1" xfId="1" applyNumberFormat="1" applyFont="1" applyBorder="1" applyAlignment="1">
      <alignment horizontal="right"/>
    </xf>
    <xf numFmtId="2" fontId="12" fillId="0" borderId="17" xfId="3" applyNumberFormat="1" applyFont="1" applyFill="1" applyBorder="1" applyAlignment="1">
      <alignment horizontal="center" vertical="top" wrapText="1"/>
    </xf>
    <xf numFmtId="2" fontId="12" fillId="0" borderId="18" xfId="3" applyNumberFormat="1" applyFont="1" applyFill="1" applyBorder="1" applyAlignment="1">
      <alignment horizontal="center" vertical="top" wrapText="1"/>
    </xf>
    <xf numFmtId="2" fontId="12" fillId="0" borderId="19" xfId="3" applyNumberFormat="1" applyFont="1" applyFill="1" applyBorder="1" applyAlignment="1">
      <alignment horizontal="center" vertical="top" wrapText="1"/>
    </xf>
    <xf numFmtId="2" fontId="12" fillId="0" borderId="11" xfId="3" applyNumberFormat="1" applyFont="1" applyFill="1" applyBorder="1" applyAlignment="1">
      <alignment horizontal="center" vertical="top" wrapText="1"/>
    </xf>
    <xf numFmtId="2" fontId="12" fillId="0" borderId="12" xfId="3" applyNumberFormat="1" applyFont="1" applyFill="1" applyBorder="1" applyAlignment="1">
      <alignment horizontal="center" vertical="top" wrapText="1"/>
    </xf>
    <xf numFmtId="2" fontId="12" fillId="0" borderId="13" xfId="3" applyNumberFormat="1" applyFont="1" applyFill="1" applyBorder="1" applyAlignment="1">
      <alignment horizontal="center" vertical="top" wrapText="1"/>
    </xf>
    <xf numFmtId="2" fontId="15" fillId="0" borderId="10" xfId="0" applyNumberFormat="1" applyFont="1" applyBorder="1" applyAlignment="1">
      <alignment horizontal="center"/>
    </xf>
    <xf numFmtId="2" fontId="15" fillId="0" borderId="8" xfId="0" applyNumberFormat="1" applyFont="1" applyBorder="1" applyAlignment="1">
      <alignment horizontal="center"/>
    </xf>
    <xf numFmtId="2" fontId="15" fillId="0" borderId="3" xfId="0" applyNumberFormat="1" applyFont="1" applyBorder="1" applyAlignment="1">
      <alignment horizontal="center"/>
    </xf>
    <xf numFmtId="2" fontId="14" fillId="0" borderId="10" xfId="0" applyNumberFormat="1" applyFont="1" applyBorder="1" applyAlignment="1">
      <alignment horizontal="center"/>
    </xf>
    <xf numFmtId="2" fontId="14" fillId="0" borderId="8" xfId="0" applyNumberFormat="1" applyFont="1" applyBorder="1" applyAlignment="1">
      <alignment horizontal="center"/>
    </xf>
    <xf numFmtId="2" fontId="14" fillId="0" borderId="3" xfId="0" applyNumberFormat="1" applyFont="1" applyBorder="1" applyAlignment="1">
      <alignment horizontal="center"/>
    </xf>
    <xf numFmtId="49" fontId="8" fillId="0" borderId="20" xfId="2" applyNumberFormat="1" applyFont="1" applyFill="1" applyBorder="1" applyAlignment="1">
      <alignment horizontal="center" vertical="center" wrapText="1"/>
    </xf>
    <xf numFmtId="49" fontId="8" fillId="0" borderId="2" xfId="2" applyNumberFormat="1" applyFont="1" applyFill="1" applyBorder="1" applyAlignment="1">
      <alignment horizontal="center" vertical="center" wrapText="1"/>
    </xf>
    <xf numFmtId="2" fontId="12" fillId="0" borderId="17" xfId="3" applyNumberFormat="1" applyFont="1" applyFill="1" applyBorder="1" applyAlignment="1">
      <alignment horizontal="center"/>
    </xf>
    <xf numFmtId="2" fontId="12" fillId="0" borderId="18" xfId="3" applyNumberFormat="1" applyFont="1" applyFill="1" applyBorder="1" applyAlignment="1">
      <alignment horizontal="center"/>
    </xf>
    <xf numFmtId="2" fontId="12" fillId="0" borderId="19" xfId="3" applyNumberFormat="1" applyFont="1" applyFill="1" applyBorder="1" applyAlignment="1">
      <alignment horizontal="center"/>
    </xf>
    <xf numFmtId="3" fontId="12" fillId="0" borderId="21" xfId="3" applyNumberFormat="1" applyFont="1" applyFill="1" applyBorder="1" applyAlignment="1">
      <alignment horizontal="center" vertical="center" wrapText="1"/>
    </xf>
    <xf numFmtId="3" fontId="12" fillId="0" borderId="22" xfId="3" applyNumberFormat="1" applyFont="1" applyFill="1" applyBorder="1" applyAlignment="1">
      <alignment horizontal="center" vertical="center" wrapText="1"/>
    </xf>
    <xf numFmtId="3" fontId="12" fillId="0" borderId="23" xfId="3" applyNumberFormat="1" applyFont="1" applyFill="1" applyBorder="1" applyAlignment="1">
      <alignment horizontal="center" vertical="center" wrapText="1"/>
    </xf>
    <xf numFmtId="2" fontId="12" fillId="0" borderId="14" xfId="3" applyNumberFormat="1" applyFont="1" applyFill="1" applyBorder="1" applyAlignment="1">
      <alignment horizontal="center" vertical="top" wrapText="1"/>
    </xf>
    <xf numFmtId="2" fontId="12" fillId="0" borderId="15" xfId="3" applyNumberFormat="1" applyFont="1" applyFill="1" applyBorder="1" applyAlignment="1">
      <alignment horizontal="center" vertical="top" wrapText="1"/>
    </xf>
    <xf numFmtId="2" fontId="12" fillId="0" borderId="16" xfId="3" applyNumberFormat="1" applyFont="1" applyFill="1" applyBorder="1" applyAlignment="1">
      <alignment horizontal="center" vertical="top" wrapText="1"/>
    </xf>
    <xf numFmtId="49" fontId="8" fillId="0" borderId="16" xfId="2" applyNumberFormat="1" applyFont="1" applyFill="1" applyBorder="1" applyAlignment="1">
      <alignment horizontal="center" vertical="center" wrapText="1"/>
    </xf>
    <xf numFmtId="49" fontId="8" fillId="0" borderId="3" xfId="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2" fontId="16" fillId="0" borderId="8" xfId="0" applyNumberFormat="1" applyFont="1" applyBorder="1" applyAlignment="1">
      <alignment horizontal="center"/>
    </xf>
    <xf numFmtId="2" fontId="16" fillId="0" borderId="3" xfId="0" applyNumberFormat="1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5">
    <cellStyle name="Comma" xfId="1" builtinId="3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A74"/>
  <sheetViews>
    <sheetView showGridLines="0" zoomScale="80" zoomScaleNormal="80" workbookViewId="0">
      <selection sqref="A1:A5"/>
    </sheetView>
  </sheetViews>
  <sheetFormatPr defaultRowHeight="12.75"/>
  <cols>
    <col min="1" max="1" width="8.5703125" style="26" bestFit="1" customWidth="1"/>
    <col min="2" max="2" width="44.5703125" style="26" customWidth="1"/>
    <col min="3" max="6" width="11.7109375" style="39" bestFit="1" customWidth="1"/>
    <col min="7" max="11" width="11" style="39" bestFit="1" customWidth="1"/>
    <col min="12" max="12" width="10.28515625" style="39" customWidth="1"/>
    <col min="13" max="62" width="11" style="39" bestFit="1" customWidth="1"/>
    <col min="63" max="63" width="17.7109375" style="39" customWidth="1"/>
    <col min="64" max="64" width="20.140625" style="38" bestFit="1" customWidth="1"/>
    <col min="65" max="65" width="12.85546875" style="39" bestFit="1" customWidth="1"/>
    <col min="66" max="66" width="11.42578125" style="83" bestFit="1" customWidth="1"/>
    <col min="67" max="16384" width="9.140625" style="39"/>
  </cols>
  <sheetData>
    <row r="1" spans="1:105" s="28" customFormat="1" ht="30" customHeight="1" thickBot="1">
      <c r="A1" s="106" t="s">
        <v>75</v>
      </c>
      <c r="B1" s="117" t="s">
        <v>28</v>
      </c>
      <c r="C1" s="94" t="s">
        <v>112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6"/>
      <c r="BL1" s="34"/>
      <c r="BM1" s="27"/>
      <c r="BN1" s="80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</row>
    <row r="2" spans="1:105" s="28" customFormat="1" ht="30" customHeight="1" thickBot="1">
      <c r="A2" s="107"/>
      <c r="B2" s="118"/>
      <c r="C2" s="94" t="s">
        <v>27</v>
      </c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6"/>
      <c r="W2" s="94" t="s">
        <v>25</v>
      </c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6"/>
      <c r="AQ2" s="94" t="s">
        <v>26</v>
      </c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6"/>
      <c r="BK2" s="111" t="s">
        <v>23</v>
      </c>
      <c r="BL2" s="34"/>
      <c r="BM2" s="27"/>
      <c r="BN2" s="80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</row>
    <row r="3" spans="1:105" s="30" customFormat="1" ht="30" customHeight="1" thickBot="1">
      <c r="A3" s="107"/>
      <c r="B3" s="118"/>
      <c r="C3" s="108" t="s">
        <v>106</v>
      </c>
      <c r="D3" s="109"/>
      <c r="E3" s="109"/>
      <c r="F3" s="109"/>
      <c r="G3" s="109"/>
      <c r="H3" s="109"/>
      <c r="I3" s="109"/>
      <c r="J3" s="109"/>
      <c r="K3" s="109"/>
      <c r="L3" s="110"/>
      <c r="M3" s="108" t="s">
        <v>107</v>
      </c>
      <c r="N3" s="109"/>
      <c r="O3" s="109"/>
      <c r="P3" s="109"/>
      <c r="Q3" s="109"/>
      <c r="R3" s="109"/>
      <c r="S3" s="109"/>
      <c r="T3" s="109"/>
      <c r="U3" s="109"/>
      <c r="V3" s="110"/>
      <c r="W3" s="108" t="s">
        <v>106</v>
      </c>
      <c r="X3" s="109"/>
      <c r="Y3" s="109"/>
      <c r="Z3" s="109"/>
      <c r="AA3" s="109"/>
      <c r="AB3" s="109"/>
      <c r="AC3" s="109"/>
      <c r="AD3" s="109"/>
      <c r="AE3" s="109"/>
      <c r="AF3" s="110"/>
      <c r="AG3" s="108" t="s">
        <v>107</v>
      </c>
      <c r="AH3" s="109"/>
      <c r="AI3" s="109"/>
      <c r="AJ3" s="109"/>
      <c r="AK3" s="109"/>
      <c r="AL3" s="109"/>
      <c r="AM3" s="109"/>
      <c r="AN3" s="109"/>
      <c r="AO3" s="109"/>
      <c r="AP3" s="110"/>
      <c r="AQ3" s="108" t="s">
        <v>106</v>
      </c>
      <c r="AR3" s="109"/>
      <c r="AS3" s="109"/>
      <c r="AT3" s="109"/>
      <c r="AU3" s="109"/>
      <c r="AV3" s="109"/>
      <c r="AW3" s="109"/>
      <c r="AX3" s="109"/>
      <c r="AY3" s="109"/>
      <c r="AZ3" s="110"/>
      <c r="BA3" s="108" t="s">
        <v>107</v>
      </c>
      <c r="BB3" s="109"/>
      <c r="BC3" s="109"/>
      <c r="BD3" s="109"/>
      <c r="BE3" s="109"/>
      <c r="BF3" s="109"/>
      <c r="BG3" s="109"/>
      <c r="BH3" s="109"/>
      <c r="BI3" s="109"/>
      <c r="BJ3" s="110"/>
      <c r="BK3" s="112"/>
      <c r="BL3" s="35"/>
      <c r="BM3" s="29"/>
      <c r="BN3" s="81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</row>
    <row r="4" spans="1:105" s="30" customFormat="1" ht="30" customHeight="1">
      <c r="A4" s="107"/>
      <c r="B4" s="118"/>
      <c r="C4" s="114" t="s">
        <v>34</v>
      </c>
      <c r="D4" s="115"/>
      <c r="E4" s="115"/>
      <c r="F4" s="115"/>
      <c r="G4" s="116"/>
      <c r="H4" s="97" t="s">
        <v>35</v>
      </c>
      <c r="I4" s="98"/>
      <c r="J4" s="98"/>
      <c r="K4" s="98"/>
      <c r="L4" s="99"/>
      <c r="M4" s="114" t="s">
        <v>34</v>
      </c>
      <c r="N4" s="115"/>
      <c r="O4" s="115"/>
      <c r="P4" s="115"/>
      <c r="Q4" s="116"/>
      <c r="R4" s="97" t="s">
        <v>35</v>
      </c>
      <c r="S4" s="98"/>
      <c r="T4" s="98"/>
      <c r="U4" s="98"/>
      <c r="V4" s="99"/>
      <c r="W4" s="114" t="s">
        <v>34</v>
      </c>
      <c r="X4" s="115"/>
      <c r="Y4" s="115"/>
      <c r="Z4" s="115"/>
      <c r="AA4" s="116"/>
      <c r="AB4" s="97" t="s">
        <v>35</v>
      </c>
      <c r="AC4" s="98"/>
      <c r="AD4" s="98"/>
      <c r="AE4" s="98"/>
      <c r="AF4" s="99"/>
      <c r="AG4" s="114" t="s">
        <v>34</v>
      </c>
      <c r="AH4" s="115"/>
      <c r="AI4" s="115"/>
      <c r="AJ4" s="115"/>
      <c r="AK4" s="116"/>
      <c r="AL4" s="97" t="s">
        <v>35</v>
      </c>
      <c r="AM4" s="98"/>
      <c r="AN4" s="98"/>
      <c r="AO4" s="98"/>
      <c r="AP4" s="99"/>
      <c r="AQ4" s="114" t="s">
        <v>34</v>
      </c>
      <c r="AR4" s="115"/>
      <c r="AS4" s="115"/>
      <c r="AT4" s="115"/>
      <c r="AU4" s="116"/>
      <c r="AV4" s="97" t="s">
        <v>35</v>
      </c>
      <c r="AW4" s="98"/>
      <c r="AX4" s="98"/>
      <c r="AY4" s="98"/>
      <c r="AZ4" s="99"/>
      <c r="BA4" s="114" t="s">
        <v>34</v>
      </c>
      <c r="BB4" s="115"/>
      <c r="BC4" s="115"/>
      <c r="BD4" s="115"/>
      <c r="BE4" s="116"/>
      <c r="BF4" s="97" t="s">
        <v>35</v>
      </c>
      <c r="BG4" s="98"/>
      <c r="BH4" s="98"/>
      <c r="BI4" s="98"/>
      <c r="BJ4" s="99"/>
      <c r="BK4" s="112"/>
      <c r="BL4" s="35"/>
      <c r="BM4" s="29"/>
      <c r="BN4" s="81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</row>
    <row r="5" spans="1:105" s="50" customFormat="1" ht="21.75" customHeight="1">
      <c r="A5" s="107"/>
      <c r="B5" s="118"/>
      <c r="C5" s="55">
        <v>1</v>
      </c>
      <c r="D5" s="56">
        <v>2</v>
      </c>
      <c r="E5" s="56">
        <v>3</v>
      </c>
      <c r="F5" s="56">
        <v>4</v>
      </c>
      <c r="G5" s="57">
        <v>5</v>
      </c>
      <c r="H5" s="55">
        <v>1</v>
      </c>
      <c r="I5" s="56">
        <v>2</v>
      </c>
      <c r="J5" s="56">
        <v>3</v>
      </c>
      <c r="K5" s="56">
        <v>4</v>
      </c>
      <c r="L5" s="57">
        <v>5</v>
      </c>
      <c r="M5" s="55">
        <v>1</v>
      </c>
      <c r="N5" s="56">
        <v>2</v>
      </c>
      <c r="O5" s="56">
        <v>3</v>
      </c>
      <c r="P5" s="56">
        <v>4</v>
      </c>
      <c r="Q5" s="57">
        <v>5</v>
      </c>
      <c r="R5" s="55">
        <v>1</v>
      </c>
      <c r="S5" s="56">
        <v>2</v>
      </c>
      <c r="T5" s="56">
        <v>3</v>
      </c>
      <c r="U5" s="56">
        <v>4</v>
      </c>
      <c r="V5" s="57">
        <v>5</v>
      </c>
      <c r="W5" s="55">
        <v>1</v>
      </c>
      <c r="X5" s="56">
        <v>2</v>
      </c>
      <c r="Y5" s="56">
        <v>3</v>
      </c>
      <c r="Z5" s="56">
        <v>4</v>
      </c>
      <c r="AA5" s="57">
        <v>5</v>
      </c>
      <c r="AB5" s="55">
        <v>1</v>
      </c>
      <c r="AC5" s="56">
        <v>2</v>
      </c>
      <c r="AD5" s="56">
        <v>3</v>
      </c>
      <c r="AE5" s="56">
        <v>4</v>
      </c>
      <c r="AF5" s="57">
        <v>5</v>
      </c>
      <c r="AG5" s="55">
        <v>1</v>
      </c>
      <c r="AH5" s="56">
        <v>2</v>
      </c>
      <c r="AI5" s="56">
        <v>3</v>
      </c>
      <c r="AJ5" s="56">
        <v>4</v>
      </c>
      <c r="AK5" s="57">
        <v>5</v>
      </c>
      <c r="AL5" s="55">
        <v>1</v>
      </c>
      <c r="AM5" s="56">
        <v>2</v>
      </c>
      <c r="AN5" s="56">
        <v>3</v>
      </c>
      <c r="AO5" s="56">
        <v>4</v>
      </c>
      <c r="AP5" s="57">
        <v>5</v>
      </c>
      <c r="AQ5" s="55">
        <v>1</v>
      </c>
      <c r="AR5" s="56">
        <v>2</v>
      </c>
      <c r="AS5" s="56">
        <v>3</v>
      </c>
      <c r="AT5" s="56">
        <v>4</v>
      </c>
      <c r="AU5" s="57">
        <v>5</v>
      </c>
      <c r="AV5" s="55">
        <v>1</v>
      </c>
      <c r="AW5" s="56">
        <v>2</v>
      </c>
      <c r="AX5" s="56">
        <v>3</v>
      </c>
      <c r="AY5" s="56">
        <v>4</v>
      </c>
      <c r="AZ5" s="57">
        <v>5</v>
      </c>
      <c r="BA5" s="55">
        <v>1</v>
      </c>
      <c r="BB5" s="56">
        <v>2</v>
      </c>
      <c r="BC5" s="56">
        <v>3</v>
      </c>
      <c r="BD5" s="56">
        <v>4</v>
      </c>
      <c r="BE5" s="57">
        <v>5</v>
      </c>
      <c r="BF5" s="55">
        <v>1</v>
      </c>
      <c r="BG5" s="56">
        <v>2</v>
      </c>
      <c r="BH5" s="56">
        <v>3</v>
      </c>
      <c r="BI5" s="56">
        <v>4</v>
      </c>
      <c r="BJ5" s="57">
        <v>5</v>
      </c>
      <c r="BK5" s="113"/>
      <c r="BL5" s="47"/>
      <c r="BM5" s="48"/>
      <c r="BN5" s="82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</row>
    <row r="6" spans="1:105">
      <c r="A6" s="13" t="s">
        <v>0</v>
      </c>
      <c r="B6" s="14" t="s">
        <v>6</v>
      </c>
      <c r="C6" s="119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1"/>
    </row>
    <row r="7" spans="1:105">
      <c r="A7" s="13" t="s">
        <v>76</v>
      </c>
      <c r="B7" s="15" t="s">
        <v>12</v>
      </c>
      <c r="C7" s="119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1"/>
    </row>
    <row r="8" spans="1:105" s="31" customFormat="1">
      <c r="A8" s="13"/>
      <c r="B8" s="71" t="s">
        <v>101</v>
      </c>
      <c r="C8" s="58">
        <v>0</v>
      </c>
      <c r="D8" s="58">
        <v>142.86106079380644</v>
      </c>
      <c r="E8" s="58">
        <v>0</v>
      </c>
      <c r="F8" s="58">
        <v>0</v>
      </c>
      <c r="G8" s="58">
        <v>0</v>
      </c>
      <c r="H8" s="58">
        <v>48.831033368677417</v>
      </c>
      <c r="I8" s="58">
        <v>1116.3091218623513</v>
      </c>
      <c r="J8" s="58">
        <v>158.39623314177422</v>
      </c>
      <c r="K8" s="58">
        <v>0</v>
      </c>
      <c r="L8" s="58">
        <v>205.83002693725803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15.865378483903228</v>
      </c>
      <c r="S8" s="58">
        <v>6.4177148897419363</v>
      </c>
      <c r="T8" s="58">
        <v>0.16129032538709676</v>
      </c>
      <c r="U8" s="58">
        <v>0</v>
      </c>
      <c r="V8" s="58">
        <v>19.379998452161288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58">
        <v>8.9473042258064513E-3</v>
      </c>
      <c r="AC8" s="58">
        <v>0</v>
      </c>
      <c r="AD8" s="58">
        <v>0</v>
      </c>
      <c r="AE8" s="58">
        <v>0</v>
      </c>
      <c r="AF8" s="58">
        <v>0</v>
      </c>
      <c r="AG8" s="58">
        <v>0</v>
      </c>
      <c r="AH8" s="58">
        <v>0</v>
      </c>
      <c r="AI8" s="58">
        <v>0</v>
      </c>
      <c r="AJ8" s="58">
        <v>0</v>
      </c>
      <c r="AK8" s="58">
        <v>0</v>
      </c>
      <c r="AL8" s="58">
        <v>0</v>
      </c>
      <c r="AM8" s="58">
        <v>0</v>
      </c>
      <c r="AN8" s="58">
        <v>0</v>
      </c>
      <c r="AO8" s="58">
        <v>0</v>
      </c>
      <c r="AP8" s="58">
        <v>0</v>
      </c>
      <c r="AQ8" s="58">
        <v>0</v>
      </c>
      <c r="AR8" s="58">
        <v>0</v>
      </c>
      <c r="AS8" s="58">
        <v>0</v>
      </c>
      <c r="AT8" s="58">
        <v>0</v>
      </c>
      <c r="AU8" s="58">
        <v>0</v>
      </c>
      <c r="AV8" s="58">
        <v>122.21970423083859</v>
      </c>
      <c r="AW8" s="58">
        <v>198.22754565112902</v>
      </c>
      <c r="AX8" s="58">
        <v>24.35561225787097</v>
      </c>
      <c r="AY8" s="58">
        <v>0</v>
      </c>
      <c r="AZ8" s="58">
        <v>417.82062805377399</v>
      </c>
      <c r="BA8" s="58">
        <v>0</v>
      </c>
      <c r="BB8" s="58">
        <v>0</v>
      </c>
      <c r="BC8" s="58">
        <v>0</v>
      </c>
      <c r="BD8" s="58">
        <v>0</v>
      </c>
      <c r="BE8" s="58">
        <v>0</v>
      </c>
      <c r="BF8" s="58">
        <v>27.144027042483874</v>
      </c>
      <c r="BG8" s="58">
        <v>5.122461578161289</v>
      </c>
      <c r="BH8" s="58">
        <v>0</v>
      </c>
      <c r="BI8" s="58">
        <v>0</v>
      </c>
      <c r="BJ8" s="58">
        <v>34.480604317161308</v>
      </c>
      <c r="BK8" s="61">
        <f>SUM(C8:BJ8)</f>
        <v>2543.4313886907053</v>
      </c>
      <c r="BL8" s="33"/>
      <c r="BM8" s="76"/>
      <c r="BN8" s="84"/>
    </row>
    <row r="9" spans="1:105" s="31" customFormat="1">
      <c r="A9" s="13"/>
      <c r="B9" s="32"/>
      <c r="C9" s="51"/>
      <c r="D9" s="53"/>
      <c r="E9" s="53"/>
      <c r="F9" s="53"/>
      <c r="G9" s="54"/>
      <c r="H9" s="51"/>
      <c r="I9" s="53"/>
      <c r="J9" s="53"/>
      <c r="K9" s="53"/>
      <c r="L9" s="54"/>
      <c r="M9" s="51"/>
      <c r="N9" s="53"/>
      <c r="O9" s="53"/>
      <c r="P9" s="53"/>
      <c r="Q9" s="54"/>
      <c r="R9" s="51"/>
      <c r="S9" s="53"/>
      <c r="T9" s="53"/>
      <c r="U9" s="53"/>
      <c r="V9" s="54"/>
      <c r="W9" s="51"/>
      <c r="X9" s="53"/>
      <c r="Y9" s="53"/>
      <c r="Z9" s="53"/>
      <c r="AA9" s="54"/>
      <c r="AB9" s="51"/>
      <c r="AC9" s="53"/>
      <c r="AD9" s="53"/>
      <c r="AE9" s="53"/>
      <c r="AF9" s="54"/>
      <c r="AG9" s="51"/>
      <c r="AH9" s="53"/>
      <c r="AI9" s="53"/>
      <c r="AJ9" s="53"/>
      <c r="AK9" s="54"/>
      <c r="AL9" s="51"/>
      <c r="AM9" s="53"/>
      <c r="AN9" s="53"/>
      <c r="AO9" s="53"/>
      <c r="AP9" s="54"/>
      <c r="AQ9" s="51"/>
      <c r="AR9" s="53"/>
      <c r="AS9" s="53"/>
      <c r="AT9" s="53"/>
      <c r="AU9" s="54"/>
      <c r="AV9" s="51"/>
      <c r="AW9" s="53"/>
      <c r="AX9" s="53"/>
      <c r="AY9" s="53"/>
      <c r="AZ9" s="54"/>
      <c r="BA9" s="51"/>
      <c r="BB9" s="53"/>
      <c r="BC9" s="53"/>
      <c r="BD9" s="53"/>
      <c r="BE9" s="54"/>
      <c r="BF9" s="51"/>
      <c r="BG9" s="53"/>
      <c r="BH9" s="53"/>
      <c r="BI9" s="53"/>
      <c r="BJ9" s="54"/>
      <c r="BK9" s="52"/>
      <c r="BL9" s="33"/>
      <c r="BN9" s="84"/>
    </row>
    <row r="10" spans="1:105" s="31" customFormat="1">
      <c r="A10" s="13"/>
      <c r="B10" s="32" t="s">
        <v>85</v>
      </c>
      <c r="C10" s="58">
        <f>SUM(C8:C9)</f>
        <v>0</v>
      </c>
      <c r="D10" s="58">
        <f t="shared" ref="D10:BJ10" si="0">SUM(D8:D9)</f>
        <v>142.86106079380644</v>
      </c>
      <c r="E10" s="58">
        <f t="shared" si="0"/>
        <v>0</v>
      </c>
      <c r="F10" s="58">
        <f t="shared" si="0"/>
        <v>0</v>
      </c>
      <c r="G10" s="58">
        <f t="shared" si="0"/>
        <v>0</v>
      </c>
      <c r="H10" s="58">
        <f t="shared" si="0"/>
        <v>48.831033368677417</v>
      </c>
      <c r="I10" s="58">
        <f t="shared" si="0"/>
        <v>1116.3091218623513</v>
      </c>
      <c r="J10" s="58">
        <f t="shared" si="0"/>
        <v>158.39623314177422</v>
      </c>
      <c r="K10" s="58">
        <f t="shared" si="0"/>
        <v>0</v>
      </c>
      <c r="L10" s="58">
        <f t="shared" si="0"/>
        <v>205.83002693725803</v>
      </c>
      <c r="M10" s="58">
        <f t="shared" si="0"/>
        <v>0</v>
      </c>
      <c r="N10" s="58">
        <f t="shared" si="0"/>
        <v>0</v>
      </c>
      <c r="O10" s="58">
        <f t="shared" si="0"/>
        <v>0</v>
      </c>
      <c r="P10" s="58">
        <f t="shared" si="0"/>
        <v>0</v>
      </c>
      <c r="Q10" s="58">
        <f t="shared" si="0"/>
        <v>0</v>
      </c>
      <c r="R10" s="58">
        <f t="shared" si="0"/>
        <v>15.865378483903228</v>
      </c>
      <c r="S10" s="58">
        <f t="shared" si="0"/>
        <v>6.4177148897419363</v>
      </c>
      <c r="T10" s="58">
        <f t="shared" si="0"/>
        <v>0.16129032538709676</v>
      </c>
      <c r="U10" s="58">
        <f t="shared" si="0"/>
        <v>0</v>
      </c>
      <c r="V10" s="58">
        <f t="shared" si="0"/>
        <v>19.379998452161288</v>
      </c>
      <c r="W10" s="58">
        <f t="shared" si="0"/>
        <v>0</v>
      </c>
      <c r="X10" s="58">
        <f t="shared" si="0"/>
        <v>0</v>
      </c>
      <c r="Y10" s="58">
        <f t="shared" si="0"/>
        <v>0</v>
      </c>
      <c r="Z10" s="58">
        <f t="shared" si="0"/>
        <v>0</v>
      </c>
      <c r="AA10" s="58">
        <f t="shared" si="0"/>
        <v>0</v>
      </c>
      <c r="AB10" s="58">
        <f t="shared" si="0"/>
        <v>8.9473042258064513E-3</v>
      </c>
      <c r="AC10" s="58">
        <f t="shared" si="0"/>
        <v>0</v>
      </c>
      <c r="AD10" s="58">
        <f t="shared" si="0"/>
        <v>0</v>
      </c>
      <c r="AE10" s="58">
        <f t="shared" si="0"/>
        <v>0</v>
      </c>
      <c r="AF10" s="58">
        <f t="shared" si="0"/>
        <v>0</v>
      </c>
      <c r="AG10" s="58">
        <f t="shared" si="0"/>
        <v>0</v>
      </c>
      <c r="AH10" s="58">
        <f t="shared" si="0"/>
        <v>0</v>
      </c>
      <c r="AI10" s="58">
        <f t="shared" si="0"/>
        <v>0</v>
      </c>
      <c r="AJ10" s="58">
        <f t="shared" si="0"/>
        <v>0</v>
      </c>
      <c r="AK10" s="58">
        <f t="shared" si="0"/>
        <v>0</v>
      </c>
      <c r="AL10" s="58">
        <f t="shared" si="0"/>
        <v>0</v>
      </c>
      <c r="AM10" s="58">
        <f t="shared" si="0"/>
        <v>0</v>
      </c>
      <c r="AN10" s="58">
        <f t="shared" si="0"/>
        <v>0</v>
      </c>
      <c r="AO10" s="58">
        <f t="shared" si="0"/>
        <v>0</v>
      </c>
      <c r="AP10" s="58">
        <f t="shared" si="0"/>
        <v>0</v>
      </c>
      <c r="AQ10" s="58">
        <f t="shared" si="0"/>
        <v>0</v>
      </c>
      <c r="AR10" s="58">
        <f t="shared" si="0"/>
        <v>0</v>
      </c>
      <c r="AS10" s="58">
        <f t="shared" si="0"/>
        <v>0</v>
      </c>
      <c r="AT10" s="58">
        <f t="shared" si="0"/>
        <v>0</v>
      </c>
      <c r="AU10" s="58">
        <f t="shared" si="0"/>
        <v>0</v>
      </c>
      <c r="AV10" s="58">
        <f t="shared" si="0"/>
        <v>122.21970423083859</v>
      </c>
      <c r="AW10" s="58">
        <f t="shared" si="0"/>
        <v>198.22754565112902</v>
      </c>
      <c r="AX10" s="58">
        <f t="shared" si="0"/>
        <v>24.35561225787097</v>
      </c>
      <c r="AY10" s="58">
        <f t="shared" si="0"/>
        <v>0</v>
      </c>
      <c r="AZ10" s="58">
        <f t="shared" si="0"/>
        <v>417.82062805377399</v>
      </c>
      <c r="BA10" s="58">
        <f t="shared" si="0"/>
        <v>0</v>
      </c>
      <c r="BB10" s="58">
        <f t="shared" si="0"/>
        <v>0</v>
      </c>
      <c r="BC10" s="58">
        <f t="shared" si="0"/>
        <v>0</v>
      </c>
      <c r="BD10" s="58">
        <f t="shared" si="0"/>
        <v>0</v>
      </c>
      <c r="BE10" s="58">
        <f t="shared" si="0"/>
        <v>0</v>
      </c>
      <c r="BF10" s="58">
        <f t="shared" si="0"/>
        <v>27.144027042483874</v>
      </c>
      <c r="BG10" s="58">
        <f t="shared" si="0"/>
        <v>5.122461578161289</v>
      </c>
      <c r="BH10" s="58">
        <f t="shared" si="0"/>
        <v>0</v>
      </c>
      <c r="BI10" s="58">
        <f t="shared" si="0"/>
        <v>0</v>
      </c>
      <c r="BJ10" s="58">
        <f t="shared" si="0"/>
        <v>34.480604317161308</v>
      </c>
      <c r="BK10" s="58">
        <f>SUM(BK8:BK9)</f>
        <v>2543.4313886907053</v>
      </c>
      <c r="BL10" s="33"/>
      <c r="BM10" s="76"/>
      <c r="BN10" s="84"/>
    </row>
    <row r="11" spans="1:105" s="41" customFormat="1">
      <c r="A11" s="13" t="s">
        <v>77</v>
      </c>
      <c r="B11" s="36" t="s">
        <v>3</v>
      </c>
      <c r="C11" s="100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2"/>
      <c r="BL11" s="40"/>
      <c r="BN11" s="85"/>
    </row>
    <row r="12" spans="1:105" s="31" customFormat="1">
      <c r="A12" s="13"/>
      <c r="B12" s="32" t="s">
        <v>36</v>
      </c>
      <c r="C12" s="62">
        <v>0</v>
      </c>
      <c r="D12" s="62">
        <v>0</v>
      </c>
      <c r="E12" s="62">
        <v>0</v>
      </c>
      <c r="F12" s="62">
        <v>0</v>
      </c>
      <c r="G12" s="62">
        <v>0</v>
      </c>
      <c r="H12" s="62">
        <v>0</v>
      </c>
      <c r="I12" s="62">
        <v>0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2">
        <v>0</v>
      </c>
      <c r="R12" s="62">
        <v>0</v>
      </c>
      <c r="S12" s="62">
        <v>0</v>
      </c>
      <c r="T12" s="62">
        <v>0</v>
      </c>
      <c r="U12" s="62">
        <v>0</v>
      </c>
      <c r="V12" s="62">
        <v>0</v>
      </c>
      <c r="W12" s="62">
        <v>0</v>
      </c>
      <c r="X12" s="62">
        <v>0</v>
      </c>
      <c r="Y12" s="62">
        <v>0</v>
      </c>
      <c r="Z12" s="62">
        <v>0</v>
      </c>
      <c r="AA12" s="62">
        <v>0</v>
      </c>
      <c r="AB12" s="62">
        <v>0</v>
      </c>
      <c r="AC12" s="62">
        <v>0</v>
      </c>
      <c r="AD12" s="62">
        <v>0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2">
        <v>0</v>
      </c>
      <c r="AQ12" s="62">
        <v>0</v>
      </c>
      <c r="AR12" s="62">
        <v>0</v>
      </c>
      <c r="AS12" s="62">
        <v>0</v>
      </c>
      <c r="AT12" s="62">
        <v>0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2">
        <v>0</v>
      </c>
      <c r="BA12" s="62">
        <v>0</v>
      </c>
      <c r="BB12" s="62">
        <v>0</v>
      </c>
      <c r="BC12" s="62">
        <v>0</v>
      </c>
      <c r="BD12" s="62">
        <v>0</v>
      </c>
      <c r="BE12" s="62">
        <v>0</v>
      </c>
      <c r="BF12" s="62">
        <v>0</v>
      </c>
      <c r="BG12" s="62">
        <v>0</v>
      </c>
      <c r="BH12" s="62">
        <v>0</v>
      </c>
      <c r="BI12" s="62">
        <v>0</v>
      </c>
      <c r="BJ12" s="62">
        <v>0</v>
      </c>
      <c r="BK12" s="62">
        <v>0</v>
      </c>
      <c r="BL12" s="33"/>
      <c r="BN12" s="84"/>
    </row>
    <row r="13" spans="1:105" s="31" customFormat="1">
      <c r="A13" s="13"/>
      <c r="B13" s="32" t="s">
        <v>86</v>
      </c>
      <c r="C13" s="62">
        <v>0</v>
      </c>
      <c r="D13" s="62">
        <v>0</v>
      </c>
      <c r="E13" s="62">
        <v>0</v>
      </c>
      <c r="F13" s="62">
        <v>0</v>
      </c>
      <c r="G13" s="62">
        <v>0</v>
      </c>
      <c r="H13" s="62">
        <v>0</v>
      </c>
      <c r="I13" s="62">
        <v>0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</v>
      </c>
      <c r="Q13" s="62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</v>
      </c>
      <c r="Y13" s="62">
        <v>0</v>
      </c>
      <c r="Z13" s="62">
        <v>0</v>
      </c>
      <c r="AA13" s="62">
        <v>0</v>
      </c>
      <c r="AB13" s="62">
        <v>0</v>
      </c>
      <c r="AC13" s="62">
        <v>0</v>
      </c>
      <c r="AD13" s="62">
        <v>0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2">
        <v>0</v>
      </c>
      <c r="BA13" s="62">
        <v>0</v>
      </c>
      <c r="BB13" s="62">
        <v>0</v>
      </c>
      <c r="BC13" s="62">
        <v>0</v>
      </c>
      <c r="BD13" s="62">
        <v>0</v>
      </c>
      <c r="BE13" s="62">
        <v>0</v>
      </c>
      <c r="BF13" s="62">
        <v>0</v>
      </c>
      <c r="BG13" s="62">
        <v>0</v>
      </c>
      <c r="BH13" s="62">
        <v>0</v>
      </c>
      <c r="BI13" s="62">
        <v>0</v>
      </c>
      <c r="BJ13" s="62">
        <v>0</v>
      </c>
      <c r="BK13" s="62">
        <v>0</v>
      </c>
      <c r="BL13" s="33"/>
      <c r="BN13" s="84"/>
    </row>
    <row r="14" spans="1:105">
      <c r="A14" s="13" t="s">
        <v>78</v>
      </c>
      <c r="B14" s="15" t="s">
        <v>10</v>
      </c>
      <c r="C14" s="122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4"/>
    </row>
    <row r="15" spans="1:105" s="31" customFormat="1" ht="25.5">
      <c r="A15" s="13"/>
      <c r="B15" s="71" t="s">
        <v>113</v>
      </c>
      <c r="C15" s="62">
        <v>0</v>
      </c>
      <c r="D15" s="67">
        <v>0.22650112903225808</v>
      </c>
      <c r="E15" s="67">
        <v>0</v>
      </c>
      <c r="F15" s="67">
        <v>0</v>
      </c>
      <c r="G15" s="68">
        <v>0</v>
      </c>
      <c r="H15" s="62">
        <v>0.47332674796774199</v>
      </c>
      <c r="I15" s="67">
        <v>3.0577652419354839</v>
      </c>
      <c r="J15" s="67">
        <v>0</v>
      </c>
      <c r="K15" s="67">
        <v>0</v>
      </c>
      <c r="L15" s="68">
        <v>2.4781488527419353</v>
      </c>
      <c r="M15" s="62">
        <v>0</v>
      </c>
      <c r="N15" s="67">
        <v>0</v>
      </c>
      <c r="O15" s="67">
        <v>0</v>
      </c>
      <c r="P15" s="67">
        <v>0</v>
      </c>
      <c r="Q15" s="68">
        <v>0</v>
      </c>
      <c r="R15" s="62">
        <v>8.9393608290322585E-2</v>
      </c>
      <c r="S15" s="67">
        <v>0</v>
      </c>
      <c r="T15" s="67">
        <v>0</v>
      </c>
      <c r="U15" s="67">
        <v>0</v>
      </c>
      <c r="V15" s="68">
        <v>0.57345555848387098</v>
      </c>
      <c r="W15" s="62">
        <v>0</v>
      </c>
      <c r="X15" s="67">
        <v>0</v>
      </c>
      <c r="Y15" s="67">
        <v>0</v>
      </c>
      <c r="Z15" s="67">
        <v>0</v>
      </c>
      <c r="AA15" s="68">
        <v>0</v>
      </c>
      <c r="AB15" s="62">
        <v>0</v>
      </c>
      <c r="AC15" s="67">
        <v>0</v>
      </c>
      <c r="AD15" s="67">
        <v>0</v>
      </c>
      <c r="AE15" s="67">
        <v>0</v>
      </c>
      <c r="AF15" s="68">
        <v>0</v>
      </c>
      <c r="AG15" s="62">
        <v>0</v>
      </c>
      <c r="AH15" s="67">
        <v>0</v>
      </c>
      <c r="AI15" s="67">
        <v>0</v>
      </c>
      <c r="AJ15" s="67">
        <v>0</v>
      </c>
      <c r="AK15" s="68">
        <v>0</v>
      </c>
      <c r="AL15" s="62">
        <v>0</v>
      </c>
      <c r="AM15" s="67">
        <v>0</v>
      </c>
      <c r="AN15" s="67">
        <v>0</v>
      </c>
      <c r="AO15" s="67">
        <v>0</v>
      </c>
      <c r="AP15" s="68">
        <v>0</v>
      </c>
      <c r="AQ15" s="62">
        <v>0</v>
      </c>
      <c r="AR15" s="67">
        <v>0</v>
      </c>
      <c r="AS15" s="67">
        <v>0</v>
      </c>
      <c r="AT15" s="67">
        <v>0</v>
      </c>
      <c r="AU15" s="68">
        <v>0</v>
      </c>
      <c r="AV15" s="62">
        <v>0.48409031845161299</v>
      </c>
      <c r="AW15" s="67">
        <v>0.18119354838709678</v>
      </c>
      <c r="AX15" s="67">
        <v>0</v>
      </c>
      <c r="AY15" s="67">
        <v>0</v>
      </c>
      <c r="AZ15" s="68">
        <v>4.5691839827419356</v>
      </c>
      <c r="BA15" s="62">
        <v>0</v>
      </c>
      <c r="BB15" s="67">
        <v>0</v>
      </c>
      <c r="BC15" s="67">
        <v>0</v>
      </c>
      <c r="BD15" s="67">
        <v>0</v>
      </c>
      <c r="BE15" s="68">
        <v>0</v>
      </c>
      <c r="BF15" s="62">
        <v>8.7289991935483882E-2</v>
      </c>
      <c r="BG15" s="67">
        <v>0</v>
      </c>
      <c r="BH15" s="67">
        <v>0</v>
      </c>
      <c r="BI15" s="67">
        <v>0</v>
      </c>
      <c r="BJ15" s="68">
        <v>0.15144111477419356</v>
      </c>
      <c r="BK15" s="61">
        <f>SUM(C15:BJ15)</f>
        <v>12.371790094741934</v>
      </c>
      <c r="BL15" s="33"/>
      <c r="BN15" s="84"/>
    </row>
    <row r="16" spans="1:105" s="31" customFormat="1">
      <c r="A16" s="13"/>
      <c r="B16" s="32" t="s">
        <v>93</v>
      </c>
      <c r="C16" s="58">
        <f>SUM(C15)</f>
        <v>0</v>
      </c>
      <c r="D16" s="58">
        <f t="shared" ref="D16:BK16" si="1">SUM(D15)</f>
        <v>0.22650112903225808</v>
      </c>
      <c r="E16" s="58">
        <f t="shared" si="1"/>
        <v>0</v>
      </c>
      <c r="F16" s="58">
        <f t="shared" si="1"/>
        <v>0</v>
      </c>
      <c r="G16" s="58">
        <f t="shared" si="1"/>
        <v>0</v>
      </c>
      <c r="H16" s="58">
        <f t="shared" si="1"/>
        <v>0.47332674796774199</v>
      </c>
      <c r="I16" s="58">
        <f t="shared" si="1"/>
        <v>3.0577652419354839</v>
      </c>
      <c r="J16" s="58">
        <f t="shared" si="1"/>
        <v>0</v>
      </c>
      <c r="K16" s="58">
        <f t="shared" si="1"/>
        <v>0</v>
      </c>
      <c r="L16" s="58">
        <f t="shared" si="1"/>
        <v>2.4781488527419353</v>
      </c>
      <c r="M16" s="58">
        <f t="shared" si="1"/>
        <v>0</v>
      </c>
      <c r="N16" s="58">
        <f t="shared" si="1"/>
        <v>0</v>
      </c>
      <c r="O16" s="58">
        <f t="shared" si="1"/>
        <v>0</v>
      </c>
      <c r="P16" s="58">
        <f t="shared" si="1"/>
        <v>0</v>
      </c>
      <c r="Q16" s="58">
        <f t="shared" si="1"/>
        <v>0</v>
      </c>
      <c r="R16" s="58">
        <f t="shared" si="1"/>
        <v>8.9393608290322585E-2</v>
      </c>
      <c r="S16" s="58">
        <f t="shared" si="1"/>
        <v>0</v>
      </c>
      <c r="T16" s="58">
        <f t="shared" si="1"/>
        <v>0</v>
      </c>
      <c r="U16" s="58">
        <f t="shared" si="1"/>
        <v>0</v>
      </c>
      <c r="V16" s="58">
        <f t="shared" si="1"/>
        <v>0.57345555848387098</v>
      </c>
      <c r="W16" s="58">
        <f t="shared" si="1"/>
        <v>0</v>
      </c>
      <c r="X16" s="58">
        <f t="shared" si="1"/>
        <v>0</v>
      </c>
      <c r="Y16" s="58">
        <f t="shared" si="1"/>
        <v>0</v>
      </c>
      <c r="Z16" s="58">
        <f t="shared" si="1"/>
        <v>0</v>
      </c>
      <c r="AA16" s="58">
        <f t="shared" si="1"/>
        <v>0</v>
      </c>
      <c r="AB16" s="58">
        <f t="shared" si="1"/>
        <v>0</v>
      </c>
      <c r="AC16" s="58">
        <f t="shared" si="1"/>
        <v>0</v>
      </c>
      <c r="AD16" s="58">
        <f t="shared" si="1"/>
        <v>0</v>
      </c>
      <c r="AE16" s="58">
        <f t="shared" si="1"/>
        <v>0</v>
      </c>
      <c r="AF16" s="58">
        <f t="shared" si="1"/>
        <v>0</v>
      </c>
      <c r="AG16" s="58">
        <f t="shared" si="1"/>
        <v>0</v>
      </c>
      <c r="AH16" s="58">
        <f t="shared" si="1"/>
        <v>0</v>
      </c>
      <c r="AI16" s="58">
        <f t="shared" si="1"/>
        <v>0</v>
      </c>
      <c r="AJ16" s="58">
        <f t="shared" si="1"/>
        <v>0</v>
      </c>
      <c r="AK16" s="58">
        <f t="shared" si="1"/>
        <v>0</v>
      </c>
      <c r="AL16" s="58">
        <f t="shared" si="1"/>
        <v>0</v>
      </c>
      <c r="AM16" s="58">
        <f t="shared" si="1"/>
        <v>0</v>
      </c>
      <c r="AN16" s="58">
        <f t="shared" si="1"/>
        <v>0</v>
      </c>
      <c r="AO16" s="58">
        <f t="shared" si="1"/>
        <v>0</v>
      </c>
      <c r="AP16" s="58">
        <f t="shared" si="1"/>
        <v>0</v>
      </c>
      <c r="AQ16" s="58">
        <f t="shared" si="1"/>
        <v>0</v>
      </c>
      <c r="AR16" s="58">
        <f t="shared" si="1"/>
        <v>0</v>
      </c>
      <c r="AS16" s="58">
        <f t="shared" si="1"/>
        <v>0</v>
      </c>
      <c r="AT16" s="58">
        <f t="shared" si="1"/>
        <v>0</v>
      </c>
      <c r="AU16" s="58">
        <f t="shared" si="1"/>
        <v>0</v>
      </c>
      <c r="AV16" s="58">
        <f t="shared" si="1"/>
        <v>0.48409031845161299</v>
      </c>
      <c r="AW16" s="58">
        <f t="shared" si="1"/>
        <v>0.18119354838709678</v>
      </c>
      <c r="AX16" s="58">
        <f t="shared" si="1"/>
        <v>0</v>
      </c>
      <c r="AY16" s="58">
        <f t="shared" si="1"/>
        <v>0</v>
      </c>
      <c r="AZ16" s="58">
        <f t="shared" si="1"/>
        <v>4.5691839827419356</v>
      </c>
      <c r="BA16" s="58">
        <f t="shared" si="1"/>
        <v>0</v>
      </c>
      <c r="BB16" s="58">
        <f t="shared" si="1"/>
        <v>0</v>
      </c>
      <c r="BC16" s="58">
        <f t="shared" si="1"/>
        <v>0</v>
      </c>
      <c r="BD16" s="58">
        <f t="shared" si="1"/>
        <v>0</v>
      </c>
      <c r="BE16" s="58">
        <f t="shared" si="1"/>
        <v>0</v>
      </c>
      <c r="BF16" s="58">
        <f t="shared" si="1"/>
        <v>8.7289991935483882E-2</v>
      </c>
      <c r="BG16" s="58">
        <f t="shared" si="1"/>
        <v>0</v>
      </c>
      <c r="BH16" s="58">
        <f t="shared" si="1"/>
        <v>0</v>
      </c>
      <c r="BI16" s="58">
        <f t="shared" si="1"/>
        <v>0</v>
      </c>
      <c r="BJ16" s="58">
        <f t="shared" si="1"/>
        <v>0.15144111477419356</v>
      </c>
      <c r="BK16" s="58">
        <f t="shared" si="1"/>
        <v>12.371790094741934</v>
      </c>
      <c r="BL16" s="33"/>
      <c r="BN16" s="84"/>
    </row>
    <row r="17" spans="1:66">
      <c r="A17" s="13" t="s">
        <v>79</v>
      </c>
      <c r="B17" s="36" t="s">
        <v>13</v>
      </c>
      <c r="C17" s="122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4"/>
    </row>
    <row r="18" spans="1:66" s="31" customFormat="1">
      <c r="A18" s="13"/>
      <c r="B18" s="32" t="s">
        <v>36</v>
      </c>
      <c r="C18" s="62">
        <v>0</v>
      </c>
      <c r="D18" s="62">
        <v>0</v>
      </c>
      <c r="E18" s="62">
        <v>0</v>
      </c>
      <c r="F18" s="62">
        <v>0</v>
      </c>
      <c r="G18" s="62">
        <v>0</v>
      </c>
      <c r="H18" s="62">
        <v>0</v>
      </c>
      <c r="I18" s="62">
        <v>0</v>
      </c>
      <c r="J18" s="62">
        <v>0</v>
      </c>
      <c r="K18" s="62">
        <v>0</v>
      </c>
      <c r="L18" s="62">
        <v>0</v>
      </c>
      <c r="M18" s="62">
        <v>0</v>
      </c>
      <c r="N18" s="62">
        <v>0</v>
      </c>
      <c r="O18" s="62">
        <v>0</v>
      </c>
      <c r="P18" s="62">
        <v>0</v>
      </c>
      <c r="Q18" s="62">
        <v>0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2">
        <v>0</v>
      </c>
      <c r="X18" s="62">
        <v>0</v>
      </c>
      <c r="Y18" s="62">
        <v>0</v>
      </c>
      <c r="Z18" s="62">
        <v>0</v>
      </c>
      <c r="AA18" s="62">
        <v>0</v>
      </c>
      <c r="AB18" s="62">
        <v>0</v>
      </c>
      <c r="AC18" s="62">
        <v>0</v>
      </c>
      <c r="AD18" s="62">
        <v>0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0</v>
      </c>
      <c r="AV18" s="62">
        <v>0</v>
      </c>
      <c r="AW18" s="62">
        <v>0</v>
      </c>
      <c r="AX18" s="62">
        <v>0</v>
      </c>
      <c r="AY18" s="62">
        <v>0</v>
      </c>
      <c r="AZ18" s="62">
        <v>0</v>
      </c>
      <c r="BA18" s="62">
        <v>0</v>
      </c>
      <c r="BB18" s="62">
        <v>0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1">
        <v>0</v>
      </c>
      <c r="BL18" s="33"/>
      <c r="BN18" s="84"/>
    </row>
    <row r="19" spans="1:66" s="31" customFormat="1">
      <c r="A19" s="13"/>
      <c r="B19" s="32" t="s">
        <v>92</v>
      </c>
      <c r="C19" s="62">
        <v>0</v>
      </c>
      <c r="D19" s="62">
        <v>0</v>
      </c>
      <c r="E19" s="62">
        <v>0</v>
      </c>
      <c r="F19" s="62">
        <v>0</v>
      </c>
      <c r="G19" s="62">
        <v>0</v>
      </c>
      <c r="H19" s="62">
        <v>0</v>
      </c>
      <c r="I19" s="62">
        <v>0</v>
      </c>
      <c r="J19" s="62">
        <v>0</v>
      </c>
      <c r="K19" s="62">
        <v>0</v>
      </c>
      <c r="L19" s="62">
        <v>0</v>
      </c>
      <c r="M19" s="62">
        <v>0</v>
      </c>
      <c r="N19" s="62">
        <v>0</v>
      </c>
      <c r="O19" s="62">
        <v>0</v>
      </c>
      <c r="P19" s="62">
        <v>0</v>
      </c>
      <c r="Q19" s="62">
        <v>0</v>
      </c>
      <c r="R19" s="62">
        <v>0</v>
      </c>
      <c r="S19" s="62">
        <v>0</v>
      </c>
      <c r="T19" s="62">
        <v>0</v>
      </c>
      <c r="U19" s="62">
        <v>0</v>
      </c>
      <c r="V19" s="62">
        <v>0</v>
      </c>
      <c r="W19" s="62">
        <v>0</v>
      </c>
      <c r="X19" s="62">
        <v>0</v>
      </c>
      <c r="Y19" s="62">
        <v>0</v>
      </c>
      <c r="Z19" s="62">
        <v>0</v>
      </c>
      <c r="AA19" s="62">
        <v>0</v>
      </c>
      <c r="AB19" s="62">
        <v>0</v>
      </c>
      <c r="AC19" s="62">
        <v>0</v>
      </c>
      <c r="AD19" s="62">
        <v>0</v>
      </c>
      <c r="AE19" s="62">
        <v>0</v>
      </c>
      <c r="AF19" s="62">
        <v>0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62">
        <v>0</v>
      </c>
      <c r="AQ19" s="62">
        <v>0</v>
      </c>
      <c r="AR19" s="62">
        <v>0</v>
      </c>
      <c r="AS19" s="62">
        <v>0</v>
      </c>
      <c r="AT19" s="62">
        <v>0</v>
      </c>
      <c r="AU19" s="62">
        <v>0</v>
      </c>
      <c r="AV19" s="62">
        <v>0</v>
      </c>
      <c r="AW19" s="62">
        <v>0</v>
      </c>
      <c r="AX19" s="62">
        <v>0</v>
      </c>
      <c r="AY19" s="62">
        <v>0</v>
      </c>
      <c r="AZ19" s="62">
        <v>0</v>
      </c>
      <c r="BA19" s="62">
        <v>0</v>
      </c>
      <c r="BB19" s="62">
        <v>0</v>
      </c>
      <c r="BC19" s="62">
        <v>0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1">
        <v>0</v>
      </c>
      <c r="BL19" s="33"/>
      <c r="BN19" s="84"/>
    </row>
    <row r="20" spans="1:66">
      <c r="A20" s="13" t="s">
        <v>81</v>
      </c>
      <c r="B20" s="36" t="s">
        <v>97</v>
      </c>
      <c r="C20" s="122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3"/>
      <c r="BK20" s="124"/>
    </row>
    <row r="21" spans="1:66" s="31" customFormat="1">
      <c r="A21" s="13"/>
      <c r="B21" s="32" t="s">
        <v>36</v>
      </c>
      <c r="C21" s="62">
        <v>0</v>
      </c>
      <c r="D21" s="62">
        <v>0</v>
      </c>
      <c r="E21" s="62">
        <v>0</v>
      </c>
      <c r="F21" s="62">
        <v>0</v>
      </c>
      <c r="G21" s="62">
        <v>0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62">
        <v>0</v>
      </c>
      <c r="Q21" s="62">
        <v>0</v>
      </c>
      <c r="R21" s="62">
        <v>0</v>
      </c>
      <c r="S21" s="62">
        <v>0</v>
      </c>
      <c r="T21" s="62">
        <v>0</v>
      </c>
      <c r="U21" s="62">
        <v>0</v>
      </c>
      <c r="V21" s="62">
        <v>0</v>
      </c>
      <c r="W21" s="62">
        <v>0</v>
      </c>
      <c r="X21" s="62">
        <v>0</v>
      </c>
      <c r="Y21" s="62">
        <v>0</v>
      </c>
      <c r="Z21" s="62">
        <v>0</v>
      </c>
      <c r="AA21" s="62">
        <v>0</v>
      </c>
      <c r="AB21" s="62">
        <v>0</v>
      </c>
      <c r="AC21" s="62">
        <v>0</v>
      </c>
      <c r="AD21" s="62">
        <v>0</v>
      </c>
      <c r="AE21" s="62">
        <v>0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62">
        <v>0</v>
      </c>
      <c r="AQ21" s="62">
        <v>0</v>
      </c>
      <c r="AR21" s="62">
        <v>0</v>
      </c>
      <c r="AS21" s="62">
        <v>0</v>
      </c>
      <c r="AT21" s="62">
        <v>0</v>
      </c>
      <c r="AU21" s="62">
        <v>0</v>
      </c>
      <c r="AV21" s="62">
        <v>0</v>
      </c>
      <c r="AW21" s="62">
        <v>0</v>
      </c>
      <c r="AX21" s="62">
        <v>0</v>
      </c>
      <c r="AY21" s="62">
        <v>0</v>
      </c>
      <c r="AZ21" s="62">
        <v>0</v>
      </c>
      <c r="BA21" s="62">
        <v>0</v>
      </c>
      <c r="BB21" s="62">
        <v>0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</v>
      </c>
      <c r="BJ21" s="62">
        <v>0</v>
      </c>
      <c r="BK21" s="61">
        <v>0</v>
      </c>
      <c r="BL21" s="33"/>
      <c r="BN21" s="84"/>
    </row>
    <row r="22" spans="1:66" s="31" customFormat="1">
      <c r="A22" s="13"/>
      <c r="B22" s="32" t="s">
        <v>91</v>
      </c>
      <c r="C22" s="62">
        <v>0</v>
      </c>
      <c r="D22" s="62">
        <v>0</v>
      </c>
      <c r="E22" s="62">
        <v>0</v>
      </c>
      <c r="F22" s="62">
        <v>0</v>
      </c>
      <c r="G22" s="62">
        <v>0</v>
      </c>
      <c r="H22" s="62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2">
        <v>0</v>
      </c>
      <c r="O22" s="62">
        <v>0</v>
      </c>
      <c r="P22" s="62">
        <v>0</v>
      </c>
      <c r="Q22" s="62">
        <v>0</v>
      </c>
      <c r="R22" s="62">
        <v>0</v>
      </c>
      <c r="S22" s="62">
        <v>0</v>
      </c>
      <c r="T22" s="62">
        <v>0</v>
      </c>
      <c r="U22" s="62">
        <v>0</v>
      </c>
      <c r="V22" s="62">
        <v>0</v>
      </c>
      <c r="W22" s="62">
        <v>0</v>
      </c>
      <c r="X22" s="62">
        <v>0</v>
      </c>
      <c r="Y22" s="62">
        <v>0</v>
      </c>
      <c r="Z22" s="62">
        <v>0</v>
      </c>
      <c r="AA22" s="62">
        <v>0</v>
      </c>
      <c r="AB22" s="62">
        <v>0</v>
      </c>
      <c r="AC22" s="62">
        <v>0</v>
      </c>
      <c r="AD22" s="62">
        <v>0</v>
      </c>
      <c r="AE22" s="62">
        <v>0</v>
      </c>
      <c r="AF22" s="62">
        <v>0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0</v>
      </c>
      <c r="AN22" s="62">
        <v>0</v>
      </c>
      <c r="AO22" s="62">
        <v>0</v>
      </c>
      <c r="AP22" s="62">
        <v>0</v>
      </c>
      <c r="AQ22" s="62">
        <v>0</v>
      </c>
      <c r="AR22" s="62">
        <v>0</v>
      </c>
      <c r="AS22" s="62">
        <v>0</v>
      </c>
      <c r="AT22" s="62">
        <v>0</v>
      </c>
      <c r="AU22" s="62">
        <v>0</v>
      </c>
      <c r="AV22" s="62">
        <v>0</v>
      </c>
      <c r="AW22" s="62">
        <v>0</v>
      </c>
      <c r="AX22" s="62">
        <v>0</v>
      </c>
      <c r="AY22" s="62">
        <v>0</v>
      </c>
      <c r="AZ22" s="62">
        <v>0</v>
      </c>
      <c r="BA22" s="62">
        <v>0</v>
      </c>
      <c r="BB22" s="62">
        <v>0</v>
      </c>
      <c r="BC22" s="62">
        <v>0</v>
      </c>
      <c r="BD22" s="62">
        <v>0</v>
      </c>
      <c r="BE22" s="62">
        <v>0</v>
      </c>
      <c r="BF22" s="62">
        <v>0</v>
      </c>
      <c r="BG22" s="62">
        <v>0</v>
      </c>
      <c r="BH22" s="62">
        <v>0</v>
      </c>
      <c r="BI22" s="62">
        <v>0</v>
      </c>
      <c r="BJ22" s="62">
        <v>0</v>
      </c>
      <c r="BK22" s="61">
        <v>0</v>
      </c>
      <c r="BL22" s="33"/>
      <c r="BN22" s="84"/>
    </row>
    <row r="23" spans="1:66">
      <c r="A23" s="13" t="s">
        <v>82</v>
      </c>
      <c r="B23" s="15" t="s">
        <v>14</v>
      </c>
      <c r="C23" s="103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104"/>
      <c r="BG23" s="104"/>
      <c r="BH23" s="104"/>
      <c r="BI23" s="104"/>
      <c r="BJ23" s="104"/>
      <c r="BK23" s="105"/>
    </row>
    <row r="24" spans="1:66" s="41" customFormat="1">
      <c r="A24" s="13"/>
      <c r="B24" s="71" t="s">
        <v>114</v>
      </c>
      <c r="C24" s="58">
        <v>0</v>
      </c>
      <c r="D24" s="59">
        <v>8.7182857339354793</v>
      </c>
      <c r="E24" s="59">
        <v>0</v>
      </c>
      <c r="F24" s="59">
        <v>0</v>
      </c>
      <c r="G24" s="60">
        <v>0</v>
      </c>
      <c r="H24" s="58">
        <v>1.0465775332258063</v>
      </c>
      <c r="I24" s="59">
        <v>1.0965730156451616</v>
      </c>
      <c r="J24" s="59">
        <v>0</v>
      </c>
      <c r="K24" s="59">
        <v>0</v>
      </c>
      <c r="L24" s="60">
        <v>1.8856244494838712</v>
      </c>
      <c r="M24" s="58">
        <v>0</v>
      </c>
      <c r="N24" s="59">
        <v>0</v>
      </c>
      <c r="O24" s="59">
        <v>0</v>
      </c>
      <c r="P24" s="59">
        <v>0</v>
      </c>
      <c r="Q24" s="60">
        <v>0</v>
      </c>
      <c r="R24" s="58">
        <v>0.21369803451612904</v>
      </c>
      <c r="S24" s="59">
        <v>0</v>
      </c>
      <c r="T24" s="59">
        <v>0</v>
      </c>
      <c r="U24" s="59">
        <v>0</v>
      </c>
      <c r="V24" s="60">
        <v>5.5414219354838693E-4</v>
      </c>
      <c r="W24" s="58">
        <v>0</v>
      </c>
      <c r="X24" s="59">
        <v>0</v>
      </c>
      <c r="Y24" s="59">
        <v>0</v>
      </c>
      <c r="Z24" s="59">
        <v>0</v>
      </c>
      <c r="AA24" s="60">
        <v>0</v>
      </c>
      <c r="AB24" s="58">
        <v>0</v>
      </c>
      <c r="AC24" s="59">
        <v>0</v>
      </c>
      <c r="AD24" s="59">
        <v>0</v>
      </c>
      <c r="AE24" s="59">
        <v>0</v>
      </c>
      <c r="AF24" s="60">
        <v>0</v>
      </c>
      <c r="AG24" s="58">
        <v>0</v>
      </c>
      <c r="AH24" s="59">
        <v>0</v>
      </c>
      <c r="AI24" s="59">
        <v>0</v>
      </c>
      <c r="AJ24" s="59">
        <v>0</v>
      </c>
      <c r="AK24" s="60">
        <v>0</v>
      </c>
      <c r="AL24" s="58">
        <v>0</v>
      </c>
      <c r="AM24" s="59">
        <v>0</v>
      </c>
      <c r="AN24" s="59">
        <v>0</v>
      </c>
      <c r="AO24" s="59">
        <v>0</v>
      </c>
      <c r="AP24" s="60">
        <v>0</v>
      </c>
      <c r="AQ24" s="58">
        <v>0</v>
      </c>
      <c r="AR24" s="59">
        <v>0</v>
      </c>
      <c r="AS24" s="59">
        <v>0</v>
      </c>
      <c r="AT24" s="59">
        <v>0</v>
      </c>
      <c r="AU24" s="60">
        <v>0</v>
      </c>
      <c r="AV24" s="58">
        <v>5.0505830841290331</v>
      </c>
      <c r="AW24" s="59">
        <v>1.0129032119354839</v>
      </c>
      <c r="AX24" s="59">
        <v>0</v>
      </c>
      <c r="AY24" s="59">
        <v>0</v>
      </c>
      <c r="AZ24" s="60">
        <v>12.255280326741936</v>
      </c>
      <c r="BA24" s="58">
        <v>0</v>
      </c>
      <c r="BB24" s="59">
        <v>0</v>
      </c>
      <c r="BC24" s="59">
        <v>0</v>
      </c>
      <c r="BD24" s="59">
        <v>0</v>
      </c>
      <c r="BE24" s="60">
        <v>0</v>
      </c>
      <c r="BF24" s="58">
        <v>1.196713304</v>
      </c>
      <c r="BG24" s="59">
        <v>1.0945867741935483E-2</v>
      </c>
      <c r="BH24" s="59">
        <v>0</v>
      </c>
      <c r="BI24" s="59">
        <v>0</v>
      </c>
      <c r="BJ24" s="60">
        <v>1.458851357354839</v>
      </c>
      <c r="BK24" s="61">
        <f>SUM(C24:BJ24)</f>
        <v>33.946590060903226</v>
      </c>
      <c r="BL24" s="33"/>
      <c r="BM24" s="75"/>
      <c r="BN24" s="85"/>
    </row>
    <row r="25" spans="1:66" s="42" customFormat="1">
      <c r="A25" s="37"/>
      <c r="B25" s="72" t="s">
        <v>115</v>
      </c>
      <c r="C25" s="62">
        <v>0</v>
      </c>
      <c r="D25" s="63">
        <v>41.750231426935478</v>
      </c>
      <c r="E25" s="63">
        <v>0</v>
      </c>
      <c r="F25" s="63">
        <v>0</v>
      </c>
      <c r="G25" s="64">
        <v>0</v>
      </c>
      <c r="H25" s="62">
        <v>7.3432561552580644</v>
      </c>
      <c r="I25" s="63">
        <v>2.4832708292903227</v>
      </c>
      <c r="J25" s="63">
        <v>0</v>
      </c>
      <c r="K25" s="63">
        <v>0</v>
      </c>
      <c r="L25" s="64">
        <v>17.832984976451613</v>
      </c>
      <c r="M25" s="62">
        <v>0</v>
      </c>
      <c r="N25" s="63">
        <v>0</v>
      </c>
      <c r="O25" s="63">
        <v>0</v>
      </c>
      <c r="P25" s="63">
        <v>0</v>
      </c>
      <c r="Q25" s="64">
        <v>0</v>
      </c>
      <c r="R25" s="62">
        <v>2.1364316792580649</v>
      </c>
      <c r="S25" s="63">
        <v>1.0669122451612903E-2</v>
      </c>
      <c r="T25" s="63">
        <v>0</v>
      </c>
      <c r="U25" s="63">
        <v>0</v>
      </c>
      <c r="V25" s="64">
        <v>0.95787423364516133</v>
      </c>
      <c r="W25" s="62">
        <v>0</v>
      </c>
      <c r="X25" s="63">
        <v>0</v>
      </c>
      <c r="Y25" s="63">
        <v>0</v>
      </c>
      <c r="Z25" s="63">
        <v>0</v>
      </c>
      <c r="AA25" s="64">
        <v>0</v>
      </c>
      <c r="AB25" s="62">
        <v>0</v>
      </c>
      <c r="AC25" s="63">
        <v>0</v>
      </c>
      <c r="AD25" s="63">
        <v>0</v>
      </c>
      <c r="AE25" s="63">
        <v>0</v>
      </c>
      <c r="AF25" s="64">
        <v>0</v>
      </c>
      <c r="AG25" s="62">
        <v>0</v>
      </c>
      <c r="AH25" s="63">
        <v>0</v>
      </c>
      <c r="AI25" s="63">
        <v>0</v>
      </c>
      <c r="AJ25" s="63">
        <v>0</v>
      </c>
      <c r="AK25" s="64">
        <v>0</v>
      </c>
      <c r="AL25" s="62">
        <v>2.2095125548387096E-2</v>
      </c>
      <c r="AM25" s="63">
        <v>0</v>
      </c>
      <c r="AN25" s="63">
        <v>0</v>
      </c>
      <c r="AO25" s="63">
        <v>0</v>
      </c>
      <c r="AP25" s="64">
        <v>0</v>
      </c>
      <c r="AQ25" s="62">
        <v>0</v>
      </c>
      <c r="AR25" s="63">
        <v>0</v>
      </c>
      <c r="AS25" s="63">
        <v>0</v>
      </c>
      <c r="AT25" s="63">
        <v>0</v>
      </c>
      <c r="AU25" s="64">
        <v>0</v>
      </c>
      <c r="AV25" s="62">
        <v>105.52488549293552</v>
      </c>
      <c r="AW25" s="63">
        <v>25.29176337967742</v>
      </c>
      <c r="AX25" s="63">
        <v>0</v>
      </c>
      <c r="AY25" s="63">
        <v>0</v>
      </c>
      <c r="AZ25" s="64">
        <v>219.26446513116133</v>
      </c>
      <c r="BA25" s="62">
        <v>0</v>
      </c>
      <c r="BB25" s="63">
        <v>0</v>
      </c>
      <c r="BC25" s="63">
        <v>0</v>
      </c>
      <c r="BD25" s="63">
        <v>0</v>
      </c>
      <c r="BE25" s="64">
        <v>0</v>
      </c>
      <c r="BF25" s="62">
        <v>16.723140030870955</v>
      </c>
      <c r="BG25" s="63">
        <v>4.3787523899032266</v>
      </c>
      <c r="BH25" s="63">
        <v>0</v>
      </c>
      <c r="BI25" s="63">
        <v>0</v>
      </c>
      <c r="BJ25" s="64">
        <v>22.862962755870964</v>
      </c>
      <c r="BK25" s="61">
        <f>SUM(C25:BJ25)</f>
        <v>466.58278272925816</v>
      </c>
      <c r="BL25" s="33"/>
      <c r="BN25" s="86"/>
    </row>
    <row r="26" spans="1:66" s="42" customFormat="1">
      <c r="A26" s="37"/>
      <c r="B26" s="71" t="s">
        <v>105</v>
      </c>
      <c r="C26" s="62">
        <v>0</v>
      </c>
      <c r="D26" s="63">
        <v>0.53626112903225809</v>
      </c>
      <c r="E26" s="63">
        <v>0</v>
      </c>
      <c r="F26" s="63">
        <v>0</v>
      </c>
      <c r="G26" s="64">
        <v>0</v>
      </c>
      <c r="H26" s="62">
        <v>2.1910169123225809</v>
      </c>
      <c r="I26" s="63">
        <v>2.7531846160645164</v>
      </c>
      <c r="J26" s="63">
        <v>0</v>
      </c>
      <c r="K26" s="63">
        <v>0</v>
      </c>
      <c r="L26" s="64">
        <v>4.775433597354839</v>
      </c>
      <c r="M26" s="62">
        <v>0</v>
      </c>
      <c r="N26" s="63">
        <v>0</v>
      </c>
      <c r="O26" s="63">
        <v>0</v>
      </c>
      <c r="P26" s="63">
        <v>0</v>
      </c>
      <c r="Q26" s="64">
        <v>0</v>
      </c>
      <c r="R26" s="62">
        <v>0.48740198103225796</v>
      </c>
      <c r="S26" s="63">
        <v>0</v>
      </c>
      <c r="T26" s="63">
        <v>0</v>
      </c>
      <c r="U26" s="63">
        <v>0</v>
      </c>
      <c r="V26" s="64">
        <v>0.3450459491290323</v>
      </c>
      <c r="W26" s="62">
        <v>0</v>
      </c>
      <c r="X26" s="63">
        <v>0</v>
      </c>
      <c r="Y26" s="63">
        <v>0</v>
      </c>
      <c r="Z26" s="63">
        <v>0</v>
      </c>
      <c r="AA26" s="64">
        <v>0</v>
      </c>
      <c r="AB26" s="62">
        <v>0</v>
      </c>
      <c r="AC26" s="63">
        <v>0</v>
      </c>
      <c r="AD26" s="63">
        <v>0</v>
      </c>
      <c r="AE26" s="63">
        <v>0</v>
      </c>
      <c r="AF26" s="64">
        <v>0</v>
      </c>
      <c r="AG26" s="62">
        <v>0</v>
      </c>
      <c r="AH26" s="63">
        <v>0</v>
      </c>
      <c r="AI26" s="63">
        <v>0</v>
      </c>
      <c r="AJ26" s="63">
        <v>0</v>
      </c>
      <c r="AK26" s="64">
        <v>0</v>
      </c>
      <c r="AL26" s="62">
        <v>0</v>
      </c>
      <c r="AM26" s="63">
        <v>0</v>
      </c>
      <c r="AN26" s="63">
        <v>0</v>
      </c>
      <c r="AO26" s="63">
        <v>0</v>
      </c>
      <c r="AP26" s="64">
        <v>0</v>
      </c>
      <c r="AQ26" s="62">
        <v>0</v>
      </c>
      <c r="AR26" s="63">
        <v>0</v>
      </c>
      <c r="AS26" s="63">
        <v>0</v>
      </c>
      <c r="AT26" s="63">
        <v>0</v>
      </c>
      <c r="AU26" s="64">
        <v>0</v>
      </c>
      <c r="AV26" s="62">
        <v>7.9264350515483928</v>
      </c>
      <c r="AW26" s="63">
        <v>10.453620828577595</v>
      </c>
      <c r="AX26" s="63">
        <v>0</v>
      </c>
      <c r="AY26" s="63">
        <v>0</v>
      </c>
      <c r="AZ26" s="64">
        <v>30.253250870999999</v>
      </c>
      <c r="BA26" s="62">
        <v>0</v>
      </c>
      <c r="BB26" s="63">
        <v>0</v>
      </c>
      <c r="BC26" s="63">
        <v>0</v>
      </c>
      <c r="BD26" s="63">
        <v>0</v>
      </c>
      <c r="BE26" s="64">
        <v>0</v>
      </c>
      <c r="BF26" s="62">
        <v>1.8324194452258062</v>
      </c>
      <c r="BG26" s="63">
        <v>0.48933154687096775</v>
      </c>
      <c r="BH26" s="63">
        <v>0</v>
      </c>
      <c r="BI26" s="63">
        <v>0</v>
      </c>
      <c r="BJ26" s="64">
        <v>2.3217709332903222</v>
      </c>
      <c r="BK26" s="61">
        <f>SUM(C26:BJ26)</f>
        <v>64.365172861448556</v>
      </c>
      <c r="BL26" s="33"/>
      <c r="BN26" s="86"/>
    </row>
    <row r="27" spans="1:66" s="31" customFormat="1">
      <c r="A27" s="13"/>
      <c r="B27" s="32" t="s">
        <v>90</v>
      </c>
      <c r="C27" s="58">
        <f t="shared" ref="C27:AH27" si="2">SUM(C24:C26)</f>
        <v>0</v>
      </c>
      <c r="D27" s="58">
        <f t="shared" si="2"/>
        <v>51.004778289903214</v>
      </c>
      <c r="E27" s="58">
        <f t="shared" si="2"/>
        <v>0</v>
      </c>
      <c r="F27" s="58">
        <f t="shared" si="2"/>
        <v>0</v>
      </c>
      <c r="G27" s="58">
        <f t="shared" si="2"/>
        <v>0</v>
      </c>
      <c r="H27" s="58">
        <f t="shared" si="2"/>
        <v>10.580850600806452</v>
      </c>
      <c r="I27" s="58">
        <f t="shared" si="2"/>
        <v>6.3330284610000014</v>
      </c>
      <c r="J27" s="58">
        <f t="shared" si="2"/>
        <v>0</v>
      </c>
      <c r="K27" s="58">
        <f t="shared" si="2"/>
        <v>0</v>
      </c>
      <c r="L27" s="58">
        <f t="shared" si="2"/>
        <v>24.494043023290324</v>
      </c>
      <c r="M27" s="58">
        <f t="shared" si="2"/>
        <v>0</v>
      </c>
      <c r="N27" s="58">
        <f t="shared" si="2"/>
        <v>0</v>
      </c>
      <c r="O27" s="58">
        <f t="shared" si="2"/>
        <v>0</v>
      </c>
      <c r="P27" s="58">
        <f t="shared" si="2"/>
        <v>0</v>
      </c>
      <c r="Q27" s="58">
        <f t="shared" si="2"/>
        <v>0</v>
      </c>
      <c r="R27" s="58">
        <f t="shared" si="2"/>
        <v>2.8375316948064517</v>
      </c>
      <c r="S27" s="58">
        <f t="shared" si="2"/>
        <v>1.0669122451612903E-2</v>
      </c>
      <c r="T27" s="58">
        <f t="shared" si="2"/>
        <v>0</v>
      </c>
      <c r="U27" s="58">
        <f t="shared" si="2"/>
        <v>0</v>
      </c>
      <c r="V27" s="58">
        <f t="shared" si="2"/>
        <v>1.3034743249677421</v>
      </c>
      <c r="W27" s="58">
        <f t="shared" si="2"/>
        <v>0</v>
      </c>
      <c r="X27" s="58">
        <f t="shared" si="2"/>
        <v>0</v>
      </c>
      <c r="Y27" s="58">
        <f t="shared" si="2"/>
        <v>0</v>
      </c>
      <c r="Z27" s="58">
        <f t="shared" si="2"/>
        <v>0</v>
      </c>
      <c r="AA27" s="58">
        <f t="shared" si="2"/>
        <v>0</v>
      </c>
      <c r="AB27" s="58">
        <f t="shared" si="2"/>
        <v>0</v>
      </c>
      <c r="AC27" s="58">
        <f t="shared" si="2"/>
        <v>0</v>
      </c>
      <c r="AD27" s="58">
        <f t="shared" si="2"/>
        <v>0</v>
      </c>
      <c r="AE27" s="58">
        <f t="shared" si="2"/>
        <v>0</v>
      </c>
      <c r="AF27" s="58">
        <f t="shared" si="2"/>
        <v>0</v>
      </c>
      <c r="AG27" s="58">
        <f t="shared" si="2"/>
        <v>0</v>
      </c>
      <c r="AH27" s="58">
        <f t="shared" si="2"/>
        <v>0</v>
      </c>
      <c r="AI27" s="58">
        <f t="shared" ref="AI27:BK27" si="3">SUM(AI24:AI26)</f>
        <v>0</v>
      </c>
      <c r="AJ27" s="58">
        <f t="shared" si="3"/>
        <v>0</v>
      </c>
      <c r="AK27" s="58">
        <f t="shared" si="3"/>
        <v>0</v>
      </c>
      <c r="AL27" s="58">
        <f t="shared" si="3"/>
        <v>2.2095125548387096E-2</v>
      </c>
      <c r="AM27" s="58">
        <f t="shared" si="3"/>
        <v>0</v>
      </c>
      <c r="AN27" s="58">
        <f t="shared" si="3"/>
        <v>0</v>
      </c>
      <c r="AO27" s="58">
        <f t="shared" si="3"/>
        <v>0</v>
      </c>
      <c r="AP27" s="58">
        <f t="shared" si="3"/>
        <v>0</v>
      </c>
      <c r="AQ27" s="58">
        <f t="shared" si="3"/>
        <v>0</v>
      </c>
      <c r="AR27" s="58">
        <f t="shared" si="3"/>
        <v>0</v>
      </c>
      <c r="AS27" s="58">
        <f t="shared" si="3"/>
        <v>0</v>
      </c>
      <c r="AT27" s="58">
        <f t="shared" si="3"/>
        <v>0</v>
      </c>
      <c r="AU27" s="58">
        <f t="shared" si="3"/>
        <v>0</v>
      </c>
      <c r="AV27" s="58">
        <f t="shared" si="3"/>
        <v>118.50190362861295</v>
      </c>
      <c r="AW27" s="58">
        <f t="shared" si="3"/>
        <v>36.758287420190499</v>
      </c>
      <c r="AX27" s="58">
        <f t="shared" si="3"/>
        <v>0</v>
      </c>
      <c r="AY27" s="58">
        <f t="shared" si="3"/>
        <v>0</v>
      </c>
      <c r="AZ27" s="58">
        <f t="shared" si="3"/>
        <v>261.77299632890328</v>
      </c>
      <c r="BA27" s="58">
        <f t="shared" si="3"/>
        <v>0</v>
      </c>
      <c r="BB27" s="58">
        <f t="shared" si="3"/>
        <v>0</v>
      </c>
      <c r="BC27" s="58">
        <f t="shared" si="3"/>
        <v>0</v>
      </c>
      <c r="BD27" s="58">
        <f t="shared" si="3"/>
        <v>0</v>
      </c>
      <c r="BE27" s="58">
        <f t="shared" si="3"/>
        <v>0</v>
      </c>
      <c r="BF27" s="58">
        <f t="shared" si="3"/>
        <v>19.75227278009676</v>
      </c>
      <c r="BG27" s="58">
        <f t="shared" si="3"/>
        <v>4.8790298045161302</v>
      </c>
      <c r="BH27" s="58">
        <f t="shared" si="3"/>
        <v>0</v>
      </c>
      <c r="BI27" s="58">
        <f t="shared" si="3"/>
        <v>0</v>
      </c>
      <c r="BJ27" s="58">
        <f t="shared" si="3"/>
        <v>26.643585046516122</v>
      </c>
      <c r="BK27" s="58">
        <f t="shared" si="3"/>
        <v>564.89454565160997</v>
      </c>
      <c r="BL27" s="33"/>
      <c r="BM27" s="76"/>
      <c r="BN27" s="84"/>
    </row>
    <row r="28" spans="1:66" s="31" customFormat="1">
      <c r="A28" s="13"/>
      <c r="B28" s="16" t="s">
        <v>80</v>
      </c>
      <c r="C28" s="58">
        <f t="shared" ref="C28:AH28" si="4">C10+C13+C16+C19+C22+C27</f>
        <v>0</v>
      </c>
      <c r="D28" s="58">
        <f t="shared" si="4"/>
        <v>194.09234021274193</v>
      </c>
      <c r="E28" s="58">
        <f t="shared" si="4"/>
        <v>0</v>
      </c>
      <c r="F28" s="58">
        <f t="shared" si="4"/>
        <v>0</v>
      </c>
      <c r="G28" s="58">
        <f t="shared" si="4"/>
        <v>0</v>
      </c>
      <c r="H28" s="58">
        <f t="shared" si="4"/>
        <v>59.885210717451606</v>
      </c>
      <c r="I28" s="58">
        <f t="shared" si="4"/>
        <v>1125.6999155652866</v>
      </c>
      <c r="J28" s="58">
        <f t="shared" si="4"/>
        <v>158.39623314177422</v>
      </c>
      <c r="K28" s="58">
        <f t="shared" si="4"/>
        <v>0</v>
      </c>
      <c r="L28" s="58">
        <f t="shared" si="4"/>
        <v>232.80221881329027</v>
      </c>
      <c r="M28" s="58">
        <f t="shared" si="4"/>
        <v>0</v>
      </c>
      <c r="N28" s="58">
        <f t="shared" si="4"/>
        <v>0</v>
      </c>
      <c r="O28" s="58">
        <f t="shared" si="4"/>
        <v>0</v>
      </c>
      <c r="P28" s="58">
        <f t="shared" si="4"/>
        <v>0</v>
      </c>
      <c r="Q28" s="58">
        <f t="shared" si="4"/>
        <v>0</v>
      </c>
      <c r="R28" s="58">
        <f t="shared" si="4"/>
        <v>18.792303787000002</v>
      </c>
      <c r="S28" s="58">
        <f t="shared" si="4"/>
        <v>6.4283840121935496</v>
      </c>
      <c r="T28" s="58">
        <f t="shared" si="4"/>
        <v>0.16129032538709676</v>
      </c>
      <c r="U28" s="58">
        <f t="shared" si="4"/>
        <v>0</v>
      </c>
      <c r="V28" s="58">
        <f t="shared" si="4"/>
        <v>21.256928335612901</v>
      </c>
      <c r="W28" s="58">
        <f t="shared" si="4"/>
        <v>0</v>
      </c>
      <c r="X28" s="58">
        <f t="shared" si="4"/>
        <v>0</v>
      </c>
      <c r="Y28" s="58">
        <f t="shared" si="4"/>
        <v>0</v>
      </c>
      <c r="Z28" s="58">
        <f t="shared" si="4"/>
        <v>0</v>
      </c>
      <c r="AA28" s="58">
        <f t="shared" si="4"/>
        <v>0</v>
      </c>
      <c r="AB28" s="58">
        <f t="shared" si="4"/>
        <v>8.9473042258064513E-3</v>
      </c>
      <c r="AC28" s="58">
        <f t="shared" si="4"/>
        <v>0</v>
      </c>
      <c r="AD28" s="58">
        <f t="shared" si="4"/>
        <v>0</v>
      </c>
      <c r="AE28" s="58">
        <f t="shared" si="4"/>
        <v>0</v>
      </c>
      <c r="AF28" s="58">
        <f t="shared" si="4"/>
        <v>0</v>
      </c>
      <c r="AG28" s="58">
        <f t="shared" si="4"/>
        <v>0</v>
      </c>
      <c r="AH28" s="58">
        <f t="shared" si="4"/>
        <v>0</v>
      </c>
      <c r="AI28" s="58">
        <f t="shared" ref="AI28:BK28" si="5">AI10+AI13+AI16+AI19+AI22+AI27</f>
        <v>0</v>
      </c>
      <c r="AJ28" s="58">
        <f t="shared" si="5"/>
        <v>0</v>
      </c>
      <c r="AK28" s="58">
        <f t="shared" si="5"/>
        <v>0</v>
      </c>
      <c r="AL28" s="58">
        <f t="shared" si="5"/>
        <v>2.2095125548387096E-2</v>
      </c>
      <c r="AM28" s="58">
        <f t="shared" si="5"/>
        <v>0</v>
      </c>
      <c r="AN28" s="58">
        <f t="shared" si="5"/>
        <v>0</v>
      </c>
      <c r="AO28" s="58">
        <f t="shared" si="5"/>
        <v>0</v>
      </c>
      <c r="AP28" s="58">
        <f t="shared" si="5"/>
        <v>0</v>
      </c>
      <c r="AQ28" s="58">
        <f t="shared" si="5"/>
        <v>0</v>
      </c>
      <c r="AR28" s="58">
        <f t="shared" si="5"/>
        <v>0</v>
      </c>
      <c r="AS28" s="58">
        <f t="shared" si="5"/>
        <v>0</v>
      </c>
      <c r="AT28" s="58">
        <f t="shared" si="5"/>
        <v>0</v>
      </c>
      <c r="AU28" s="58">
        <f t="shared" si="5"/>
        <v>0</v>
      </c>
      <c r="AV28" s="58">
        <f t="shared" si="5"/>
        <v>241.20569817790314</v>
      </c>
      <c r="AW28" s="58">
        <f t="shared" si="5"/>
        <v>235.1670266197066</v>
      </c>
      <c r="AX28" s="58">
        <f t="shared" si="5"/>
        <v>24.35561225787097</v>
      </c>
      <c r="AY28" s="58">
        <f t="shared" si="5"/>
        <v>0</v>
      </c>
      <c r="AZ28" s="58">
        <f t="shared" si="5"/>
        <v>684.16280836541921</v>
      </c>
      <c r="BA28" s="58">
        <f t="shared" si="5"/>
        <v>0</v>
      </c>
      <c r="BB28" s="58">
        <f t="shared" si="5"/>
        <v>0</v>
      </c>
      <c r="BC28" s="58">
        <f t="shared" si="5"/>
        <v>0</v>
      </c>
      <c r="BD28" s="58">
        <f t="shared" si="5"/>
        <v>0</v>
      </c>
      <c r="BE28" s="58">
        <f t="shared" si="5"/>
        <v>0</v>
      </c>
      <c r="BF28" s="58">
        <f t="shared" si="5"/>
        <v>46.983589814516122</v>
      </c>
      <c r="BG28" s="58">
        <f t="shared" si="5"/>
        <v>10.001491382677418</v>
      </c>
      <c r="BH28" s="58">
        <f t="shared" si="5"/>
        <v>0</v>
      </c>
      <c r="BI28" s="58">
        <f t="shared" si="5"/>
        <v>0</v>
      </c>
      <c r="BJ28" s="58">
        <f t="shared" si="5"/>
        <v>61.275630478451625</v>
      </c>
      <c r="BK28" s="58">
        <f t="shared" si="5"/>
        <v>3120.6977244370569</v>
      </c>
      <c r="BL28" s="33"/>
      <c r="BM28" s="76"/>
      <c r="BN28" s="84"/>
    </row>
    <row r="29" spans="1:66" s="41" customFormat="1" ht="3.75" customHeight="1">
      <c r="A29" s="13"/>
      <c r="B29" s="18"/>
      <c r="C29" s="100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2"/>
      <c r="BL29" s="40"/>
      <c r="BN29" s="85"/>
    </row>
    <row r="30" spans="1:66" s="41" customFormat="1">
      <c r="A30" s="13" t="s">
        <v>1</v>
      </c>
      <c r="B30" s="14" t="s">
        <v>7</v>
      </c>
      <c r="C30" s="100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2"/>
      <c r="BL30" s="40"/>
      <c r="BN30" s="85"/>
    </row>
    <row r="31" spans="1:66" s="44" customFormat="1">
      <c r="A31" s="13" t="s">
        <v>76</v>
      </c>
      <c r="B31" s="36" t="s">
        <v>2</v>
      </c>
      <c r="C31" s="125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7"/>
      <c r="BL31" s="43"/>
      <c r="BN31" s="87"/>
    </row>
    <row r="32" spans="1:66" s="41" customFormat="1">
      <c r="A32" s="19"/>
      <c r="B32" s="71" t="s">
        <v>116</v>
      </c>
      <c r="C32" s="58">
        <v>0</v>
      </c>
      <c r="D32" s="59">
        <v>0.44859677419354843</v>
      </c>
      <c r="E32" s="59">
        <v>0</v>
      </c>
      <c r="F32" s="59">
        <v>0</v>
      </c>
      <c r="G32" s="60">
        <v>0</v>
      </c>
      <c r="H32" s="58">
        <v>119.78917561448644</v>
      </c>
      <c r="I32" s="59">
        <v>5.6115953709677431E-2</v>
      </c>
      <c r="J32" s="59">
        <v>0</v>
      </c>
      <c r="K32" s="59">
        <v>0</v>
      </c>
      <c r="L32" s="60">
        <v>52.041489114418241</v>
      </c>
      <c r="M32" s="58">
        <v>0</v>
      </c>
      <c r="N32" s="59">
        <v>0</v>
      </c>
      <c r="O32" s="59">
        <v>0</v>
      </c>
      <c r="P32" s="59">
        <v>0</v>
      </c>
      <c r="Q32" s="60">
        <v>0</v>
      </c>
      <c r="R32" s="58">
        <v>60.96833978919355</v>
      </c>
      <c r="S32" s="59">
        <v>9.7469584000000012E-2</v>
      </c>
      <c r="T32" s="59">
        <v>0</v>
      </c>
      <c r="U32" s="59">
        <v>0</v>
      </c>
      <c r="V32" s="60">
        <v>1.308200352064516</v>
      </c>
      <c r="W32" s="58">
        <v>0</v>
      </c>
      <c r="X32" s="59">
        <v>0</v>
      </c>
      <c r="Y32" s="59">
        <v>0</v>
      </c>
      <c r="Z32" s="59">
        <v>0</v>
      </c>
      <c r="AA32" s="60">
        <v>0</v>
      </c>
      <c r="AB32" s="58">
        <v>0.41809284212903225</v>
      </c>
      <c r="AC32" s="59">
        <v>0</v>
      </c>
      <c r="AD32" s="59">
        <v>0</v>
      </c>
      <c r="AE32" s="59">
        <v>0</v>
      </c>
      <c r="AF32" s="60">
        <v>0.25016953190322577</v>
      </c>
      <c r="AG32" s="58">
        <v>0</v>
      </c>
      <c r="AH32" s="59">
        <v>0</v>
      </c>
      <c r="AI32" s="59">
        <v>0</v>
      </c>
      <c r="AJ32" s="59">
        <v>0</v>
      </c>
      <c r="AK32" s="60">
        <v>0</v>
      </c>
      <c r="AL32" s="58">
        <v>0</v>
      </c>
      <c r="AM32" s="59">
        <v>0</v>
      </c>
      <c r="AN32" s="59">
        <v>0</v>
      </c>
      <c r="AO32" s="59">
        <v>0</v>
      </c>
      <c r="AP32" s="60">
        <v>0</v>
      </c>
      <c r="AQ32" s="58">
        <v>0</v>
      </c>
      <c r="AR32" s="59">
        <v>0</v>
      </c>
      <c r="AS32" s="59">
        <v>0</v>
      </c>
      <c r="AT32" s="59">
        <v>0</v>
      </c>
      <c r="AU32" s="60">
        <v>0</v>
      </c>
      <c r="AV32" s="58">
        <v>898.5298988940317</v>
      </c>
      <c r="AW32" s="59">
        <v>16.634694802354836</v>
      </c>
      <c r="AX32" s="59">
        <v>0</v>
      </c>
      <c r="AY32" s="59">
        <v>0</v>
      </c>
      <c r="AZ32" s="60">
        <v>247.30912985132261</v>
      </c>
      <c r="BA32" s="58">
        <v>0</v>
      </c>
      <c r="BB32" s="59">
        <v>0</v>
      </c>
      <c r="BC32" s="59">
        <v>0</v>
      </c>
      <c r="BD32" s="59">
        <v>0</v>
      </c>
      <c r="BE32" s="60">
        <v>0</v>
      </c>
      <c r="BF32" s="58">
        <v>179.46742044293546</v>
      </c>
      <c r="BG32" s="59">
        <v>0.64409113793548378</v>
      </c>
      <c r="BH32" s="59">
        <v>0</v>
      </c>
      <c r="BI32" s="59">
        <v>0</v>
      </c>
      <c r="BJ32" s="60">
        <v>10.938565259193549</v>
      </c>
      <c r="BK32" s="61">
        <f>SUM(C32:BJ32)</f>
        <v>1588.901449943872</v>
      </c>
      <c r="BL32" s="40"/>
      <c r="BM32" s="76"/>
      <c r="BN32" s="84"/>
    </row>
    <row r="33" spans="1:66" s="44" customFormat="1">
      <c r="A33" s="13"/>
      <c r="B33" s="32" t="s">
        <v>85</v>
      </c>
      <c r="C33" s="58">
        <f>SUM(C32)</f>
        <v>0</v>
      </c>
      <c r="D33" s="58">
        <f t="shared" ref="D33:BK33" si="6">SUM(D32)</f>
        <v>0.44859677419354843</v>
      </c>
      <c r="E33" s="58">
        <f t="shared" si="6"/>
        <v>0</v>
      </c>
      <c r="F33" s="58">
        <f t="shared" si="6"/>
        <v>0</v>
      </c>
      <c r="G33" s="58">
        <f t="shared" si="6"/>
        <v>0</v>
      </c>
      <c r="H33" s="58">
        <f t="shared" si="6"/>
        <v>119.78917561448644</v>
      </c>
      <c r="I33" s="58">
        <f t="shared" si="6"/>
        <v>5.6115953709677431E-2</v>
      </c>
      <c r="J33" s="58">
        <f t="shared" si="6"/>
        <v>0</v>
      </c>
      <c r="K33" s="58">
        <f t="shared" si="6"/>
        <v>0</v>
      </c>
      <c r="L33" s="58">
        <f t="shared" si="6"/>
        <v>52.041489114418241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58">
        <f t="shared" si="6"/>
        <v>60.96833978919355</v>
      </c>
      <c r="S33" s="58">
        <f t="shared" si="6"/>
        <v>9.7469584000000012E-2</v>
      </c>
      <c r="T33" s="58">
        <f t="shared" si="6"/>
        <v>0</v>
      </c>
      <c r="U33" s="58">
        <f t="shared" si="6"/>
        <v>0</v>
      </c>
      <c r="V33" s="58">
        <f t="shared" si="6"/>
        <v>1.308200352064516</v>
      </c>
      <c r="W33" s="58">
        <f t="shared" si="6"/>
        <v>0</v>
      </c>
      <c r="X33" s="58">
        <f t="shared" si="6"/>
        <v>0</v>
      </c>
      <c r="Y33" s="58">
        <f t="shared" si="6"/>
        <v>0</v>
      </c>
      <c r="Z33" s="58">
        <f t="shared" si="6"/>
        <v>0</v>
      </c>
      <c r="AA33" s="58">
        <f t="shared" si="6"/>
        <v>0</v>
      </c>
      <c r="AB33" s="58">
        <f t="shared" si="6"/>
        <v>0.41809284212903225</v>
      </c>
      <c r="AC33" s="58">
        <f t="shared" si="6"/>
        <v>0</v>
      </c>
      <c r="AD33" s="58">
        <f t="shared" si="6"/>
        <v>0</v>
      </c>
      <c r="AE33" s="58">
        <f t="shared" si="6"/>
        <v>0</v>
      </c>
      <c r="AF33" s="58">
        <f t="shared" si="6"/>
        <v>0.25016953190322577</v>
      </c>
      <c r="AG33" s="58">
        <f t="shared" si="6"/>
        <v>0</v>
      </c>
      <c r="AH33" s="58">
        <f t="shared" si="6"/>
        <v>0</v>
      </c>
      <c r="AI33" s="58">
        <f t="shared" si="6"/>
        <v>0</v>
      </c>
      <c r="AJ33" s="58">
        <f t="shared" si="6"/>
        <v>0</v>
      </c>
      <c r="AK33" s="58">
        <f t="shared" si="6"/>
        <v>0</v>
      </c>
      <c r="AL33" s="58">
        <f t="shared" si="6"/>
        <v>0</v>
      </c>
      <c r="AM33" s="58">
        <f t="shared" si="6"/>
        <v>0</v>
      </c>
      <c r="AN33" s="58">
        <f t="shared" si="6"/>
        <v>0</v>
      </c>
      <c r="AO33" s="58">
        <f t="shared" si="6"/>
        <v>0</v>
      </c>
      <c r="AP33" s="58">
        <f t="shared" si="6"/>
        <v>0</v>
      </c>
      <c r="AQ33" s="58">
        <f t="shared" si="6"/>
        <v>0</v>
      </c>
      <c r="AR33" s="58">
        <f t="shared" si="6"/>
        <v>0</v>
      </c>
      <c r="AS33" s="58">
        <f t="shared" si="6"/>
        <v>0</v>
      </c>
      <c r="AT33" s="58">
        <f t="shared" si="6"/>
        <v>0</v>
      </c>
      <c r="AU33" s="58">
        <f t="shared" si="6"/>
        <v>0</v>
      </c>
      <c r="AV33" s="58">
        <f t="shared" si="6"/>
        <v>898.5298988940317</v>
      </c>
      <c r="AW33" s="58">
        <f t="shared" si="6"/>
        <v>16.634694802354836</v>
      </c>
      <c r="AX33" s="58">
        <f t="shared" si="6"/>
        <v>0</v>
      </c>
      <c r="AY33" s="58">
        <f t="shared" si="6"/>
        <v>0</v>
      </c>
      <c r="AZ33" s="58">
        <f t="shared" si="6"/>
        <v>247.30912985132261</v>
      </c>
      <c r="BA33" s="58">
        <f t="shared" si="6"/>
        <v>0</v>
      </c>
      <c r="BB33" s="58">
        <f t="shared" si="6"/>
        <v>0</v>
      </c>
      <c r="BC33" s="58">
        <f t="shared" si="6"/>
        <v>0</v>
      </c>
      <c r="BD33" s="58">
        <f t="shared" si="6"/>
        <v>0</v>
      </c>
      <c r="BE33" s="58">
        <f t="shared" si="6"/>
        <v>0</v>
      </c>
      <c r="BF33" s="58">
        <f t="shared" si="6"/>
        <v>179.46742044293546</v>
      </c>
      <c r="BG33" s="58">
        <f t="shared" si="6"/>
        <v>0.64409113793548378</v>
      </c>
      <c r="BH33" s="58">
        <f t="shared" si="6"/>
        <v>0</v>
      </c>
      <c r="BI33" s="58">
        <f t="shared" si="6"/>
        <v>0</v>
      </c>
      <c r="BJ33" s="58">
        <f t="shared" si="6"/>
        <v>10.938565259193549</v>
      </c>
      <c r="BK33" s="58">
        <f t="shared" si="6"/>
        <v>1588.901449943872</v>
      </c>
      <c r="BL33" s="43"/>
      <c r="BN33" s="87"/>
    </row>
    <row r="34" spans="1:66">
      <c r="A34" s="13" t="s">
        <v>77</v>
      </c>
      <c r="B34" s="15" t="s">
        <v>15</v>
      </c>
      <c r="C34" s="103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104"/>
      <c r="BE34" s="104"/>
      <c r="BF34" s="104"/>
      <c r="BG34" s="104"/>
      <c r="BH34" s="104"/>
      <c r="BI34" s="104"/>
      <c r="BJ34" s="104"/>
      <c r="BK34" s="105"/>
    </row>
    <row r="35" spans="1:66" s="41" customFormat="1">
      <c r="A35" s="13"/>
      <c r="B35" s="71" t="s">
        <v>117</v>
      </c>
      <c r="C35" s="58">
        <v>0</v>
      </c>
      <c r="D35" s="58">
        <v>0.93765764790322592</v>
      </c>
      <c r="E35" s="59">
        <v>0</v>
      </c>
      <c r="F35" s="59">
        <v>0</v>
      </c>
      <c r="G35" s="60">
        <v>0</v>
      </c>
      <c r="H35" s="58">
        <v>836.08463365841942</v>
      </c>
      <c r="I35" s="59">
        <v>81.65701162522582</v>
      </c>
      <c r="J35" s="59">
        <v>0</v>
      </c>
      <c r="K35" s="59">
        <v>0</v>
      </c>
      <c r="L35" s="60">
        <v>225.55790572377424</v>
      </c>
      <c r="M35" s="58">
        <v>0</v>
      </c>
      <c r="N35" s="59">
        <v>0</v>
      </c>
      <c r="O35" s="59">
        <v>0</v>
      </c>
      <c r="P35" s="59">
        <v>0</v>
      </c>
      <c r="Q35" s="60">
        <v>0</v>
      </c>
      <c r="R35" s="58">
        <v>281.0453715445484</v>
      </c>
      <c r="S35" s="59">
        <v>3.4430308078709677</v>
      </c>
      <c r="T35" s="59">
        <v>0</v>
      </c>
      <c r="U35" s="59">
        <v>0</v>
      </c>
      <c r="V35" s="60">
        <v>18.36173539832258</v>
      </c>
      <c r="W35" s="58">
        <v>0</v>
      </c>
      <c r="X35" s="59">
        <v>0</v>
      </c>
      <c r="Y35" s="59">
        <v>0</v>
      </c>
      <c r="Z35" s="59">
        <v>0</v>
      </c>
      <c r="AA35" s="60">
        <v>0</v>
      </c>
      <c r="AB35" s="58">
        <v>1.7327183333225804</v>
      </c>
      <c r="AC35" s="59">
        <v>1.1416128709677417E-3</v>
      </c>
      <c r="AD35" s="59">
        <v>0</v>
      </c>
      <c r="AE35" s="59">
        <v>0</v>
      </c>
      <c r="AF35" s="60">
        <v>9.9814265709677413E-2</v>
      </c>
      <c r="AG35" s="58">
        <v>0</v>
      </c>
      <c r="AH35" s="59">
        <v>0</v>
      </c>
      <c r="AI35" s="59">
        <v>0</v>
      </c>
      <c r="AJ35" s="59">
        <v>0</v>
      </c>
      <c r="AK35" s="60">
        <v>0</v>
      </c>
      <c r="AL35" s="58">
        <v>0.11598988906451614</v>
      </c>
      <c r="AM35" s="59">
        <v>5.001688387096775E-4</v>
      </c>
      <c r="AN35" s="59">
        <v>0</v>
      </c>
      <c r="AO35" s="59">
        <v>0</v>
      </c>
      <c r="AP35" s="60">
        <v>0</v>
      </c>
      <c r="AQ35" s="58">
        <v>0</v>
      </c>
      <c r="AR35" s="59">
        <v>0</v>
      </c>
      <c r="AS35" s="59">
        <v>0</v>
      </c>
      <c r="AT35" s="59">
        <v>0</v>
      </c>
      <c r="AU35" s="60">
        <v>0</v>
      </c>
      <c r="AV35" s="58">
        <v>3217.5514320404554</v>
      </c>
      <c r="AW35" s="59">
        <v>162.9858635028709</v>
      </c>
      <c r="AX35" s="59">
        <v>6.5540564870967738E-2</v>
      </c>
      <c r="AY35" s="59">
        <v>0</v>
      </c>
      <c r="AZ35" s="60">
        <v>1335.6352444671613</v>
      </c>
      <c r="BA35" s="58">
        <v>0</v>
      </c>
      <c r="BB35" s="59">
        <v>0</v>
      </c>
      <c r="BC35" s="59">
        <v>0</v>
      </c>
      <c r="BD35" s="59">
        <v>0</v>
      </c>
      <c r="BE35" s="60">
        <v>0</v>
      </c>
      <c r="BF35" s="58">
        <v>653.65838830428993</v>
      </c>
      <c r="BG35" s="59">
        <v>8.1457878051290322</v>
      </c>
      <c r="BH35" s="59">
        <v>0</v>
      </c>
      <c r="BI35" s="59">
        <v>0</v>
      </c>
      <c r="BJ35" s="60">
        <v>72.78250608538707</v>
      </c>
      <c r="BK35" s="61">
        <f t="shared" ref="BK35:BK40" si="7">SUM(C35:BJ35)</f>
        <v>6899.8622734460369</v>
      </c>
      <c r="BN35" s="85"/>
    </row>
    <row r="36" spans="1:66" s="41" customFormat="1">
      <c r="A36" s="13"/>
      <c r="B36" s="71" t="s">
        <v>118</v>
      </c>
      <c r="C36" s="58">
        <v>0</v>
      </c>
      <c r="D36" s="58">
        <v>0.51241935483870971</v>
      </c>
      <c r="E36" s="59">
        <v>0</v>
      </c>
      <c r="F36" s="59">
        <v>0</v>
      </c>
      <c r="G36" s="60">
        <v>0</v>
      </c>
      <c r="H36" s="58">
        <v>2.7360675285161289</v>
      </c>
      <c r="I36" s="59">
        <v>5.124193548387097E-3</v>
      </c>
      <c r="J36" s="59">
        <v>0</v>
      </c>
      <c r="K36" s="59">
        <v>0</v>
      </c>
      <c r="L36" s="60">
        <v>2.284687404</v>
      </c>
      <c r="M36" s="58">
        <v>0</v>
      </c>
      <c r="N36" s="59">
        <v>0</v>
      </c>
      <c r="O36" s="59">
        <v>0</v>
      </c>
      <c r="P36" s="59">
        <v>0</v>
      </c>
      <c r="Q36" s="60">
        <v>0</v>
      </c>
      <c r="R36" s="58">
        <v>0.81159994393548396</v>
      </c>
      <c r="S36" s="59">
        <v>0</v>
      </c>
      <c r="T36" s="59">
        <v>0</v>
      </c>
      <c r="U36" s="59">
        <v>0</v>
      </c>
      <c r="V36" s="60">
        <v>0.21519563625806454</v>
      </c>
      <c r="W36" s="58">
        <v>0</v>
      </c>
      <c r="X36" s="59">
        <v>0</v>
      </c>
      <c r="Y36" s="59">
        <v>0</v>
      </c>
      <c r="Z36" s="59">
        <v>0</v>
      </c>
      <c r="AA36" s="60">
        <v>0</v>
      </c>
      <c r="AB36" s="58">
        <v>3.3325419677419348E-3</v>
      </c>
      <c r="AC36" s="59">
        <v>0</v>
      </c>
      <c r="AD36" s="59">
        <v>0</v>
      </c>
      <c r="AE36" s="59">
        <v>0</v>
      </c>
      <c r="AF36" s="60">
        <v>0</v>
      </c>
      <c r="AG36" s="58">
        <v>0</v>
      </c>
      <c r="AH36" s="59">
        <v>0</v>
      </c>
      <c r="AI36" s="59">
        <v>0</v>
      </c>
      <c r="AJ36" s="59">
        <v>0</v>
      </c>
      <c r="AK36" s="60">
        <v>0</v>
      </c>
      <c r="AL36" s="58">
        <v>0</v>
      </c>
      <c r="AM36" s="59">
        <v>0</v>
      </c>
      <c r="AN36" s="59">
        <v>0</v>
      </c>
      <c r="AO36" s="59">
        <v>0</v>
      </c>
      <c r="AP36" s="60">
        <v>0</v>
      </c>
      <c r="AQ36" s="58">
        <v>0</v>
      </c>
      <c r="AR36" s="59">
        <v>0</v>
      </c>
      <c r="AS36" s="59">
        <v>0</v>
      </c>
      <c r="AT36" s="59">
        <v>0</v>
      </c>
      <c r="AU36" s="60">
        <v>0</v>
      </c>
      <c r="AV36" s="58">
        <v>7.4553794271612945</v>
      </c>
      <c r="AW36" s="59">
        <v>4.4157741076129042</v>
      </c>
      <c r="AX36" s="59">
        <v>0</v>
      </c>
      <c r="AY36" s="59">
        <v>0</v>
      </c>
      <c r="AZ36" s="60">
        <v>18.340044164129033</v>
      </c>
      <c r="BA36" s="58">
        <v>0</v>
      </c>
      <c r="BB36" s="59">
        <v>0</v>
      </c>
      <c r="BC36" s="59">
        <v>0</v>
      </c>
      <c r="BD36" s="59">
        <v>0</v>
      </c>
      <c r="BE36" s="60">
        <v>0</v>
      </c>
      <c r="BF36" s="58">
        <v>1.5953241116129031</v>
      </c>
      <c r="BG36" s="59">
        <v>0</v>
      </c>
      <c r="BH36" s="59">
        <v>0</v>
      </c>
      <c r="BI36" s="59">
        <v>0</v>
      </c>
      <c r="BJ36" s="60">
        <v>0.81928927870967749</v>
      </c>
      <c r="BK36" s="61">
        <f t="shared" si="7"/>
        <v>39.194237692290322</v>
      </c>
      <c r="BL36" s="40"/>
      <c r="BN36" s="85"/>
    </row>
    <row r="37" spans="1:66" s="41" customFormat="1">
      <c r="A37" s="13"/>
      <c r="B37" s="71" t="s">
        <v>119</v>
      </c>
      <c r="C37" s="58">
        <v>0</v>
      </c>
      <c r="D37" s="58">
        <v>7.5006208179032283</v>
      </c>
      <c r="E37" s="59">
        <v>0</v>
      </c>
      <c r="F37" s="59">
        <v>0</v>
      </c>
      <c r="G37" s="60">
        <v>0</v>
      </c>
      <c r="H37" s="58">
        <v>20.645755605161291</v>
      </c>
      <c r="I37" s="59">
        <v>7.131410099322582</v>
      </c>
      <c r="J37" s="59">
        <v>0</v>
      </c>
      <c r="K37" s="59">
        <v>0</v>
      </c>
      <c r="L37" s="60">
        <v>65.113767652290306</v>
      </c>
      <c r="M37" s="58">
        <v>0</v>
      </c>
      <c r="N37" s="59">
        <v>0</v>
      </c>
      <c r="O37" s="59">
        <v>0</v>
      </c>
      <c r="P37" s="59">
        <v>0</v>
      </c>
      <c r="Q37" s="60">
        <v>0</v>
      </c>
      <c r="R37" s="58">
        <v>5.4987195096774188</v>
      </c>
      <c r="S37" s="58">
        <v>5.0628074193548376E-4</v>
      </c>
      <c r="T37" s="59">
        <v>0</v>
      </c>
      <c r="U37" s="59">
        <v>0</v>
      </c>
      <c r="V37" s="60">
        <v>0.73099449209677414</v>
      </c>
      <c r="W37" s="58">
        <v>0</v>
      </c>
      <c r="X37" s="59">
        <v>0</v>
      </c>
      <c r="Y37" s="59">
        <v>0</v>
      </c>
      <c r="Z37" s="59">
        <v>0</v>
      </c>
      <c r="AA37" s="60">
        <v>0</v>
      </c>
      <c r="AB37" s="58">
        <v>7.0298491838709676E-2</v>
      </c>
      <c r="AC37" s="59">
        <v>0</v>
      </c>
      <c r="AD37" s="59">
        <v>0</v>
      </c>
      <c r="AE37" s="59">
        <v>0</v>
      </c>
      <c r="AF37" s="60">
        <v>4.9969911129032256E-2</v>
      </c>
      <c r="AG37" s="58">
        <v>0</v>
      </c>
      <c r="AH37" s="59">
        <v>0</v>
      </c>
      <c r="AI37" s="59">
        <v>0</v>
      </c>
      <c r="AJ37" s="59">
        <v>0</v>
      </c>
      <c r="AK37" s="60">
        <v>0</v>
      </c>
      <c r="AL37" s="58">
        <v>1.3067376451612901E-3</v>
      </c>
      <c r="AM37" s="59">
        <v>0</v>
      </c>
      <c r="AN37" s="59">
        <v>0</v>
      </c>
      <c r="AO37" s="59">
        <v>0</v>
      </c>
      <c r="AP37" s="60">
        <v>0</v>
      </c>
      <c r="AQ37" s="58">
        <v>0</v>
      </c>
      <c r="AR37" s="59">
        <v>0</v>
      </c>
      <c r="AS37" s="59">
        <v>0</v>
      </c>
      <c r="AT37" s="59">
        <v>0</v>
      </c>
      <c r="AU37" s="60">
        <v>0</v>
      </c>
      <c r="AV37" s="58">
        <v>236.86327070680642</v>
      </c>
      <c r="AW37" s="59">
        <v>29.523625263774196</v>
      </c>
      <c r="AX37" s="59">
        <v>5.5288651612903222E-3</v>
      </c>
      <c r="AY37" s="59">
        <v>0</v>
      </c>
      <c r="AZ37" s="60">
        <v>267.11501686951624</v>
      </c>
      <c r="BA37" s="58">
        <v>0</v>
      </c>
      <c r="BB37" s="59">
        <v>0</v>
      </c>
      <c r="BC37" s="59">
        <v>0</v>
      </c>
      <c r="BD37" s="59">
        <v>0</v>
      </c>
      <c r="BE37" s="60">
        <v>0</v>
      </c>
      <c r="BF37" s="58">
        <v>33.696260216903198</v>
      </c>
      <c r="BG37" s="59">
        <v>0.94537352474193548</v>
      </c>
      <c r="BH37" s="59">
        <v>0</v>
      </c>
      <c r="BI37" s="59">
        <v>0</v>
      </c>
      <c r="BJ37" s="60">
        <v>18.032482842000007</v>
      </c>
      <c r="BK37" s="61">
        <f t="shared" si="7"/>
        <v>692.92490788670978</v>
      </c>
      <c r="BL37" s="40"/>
      <c r="BN37" s="85"/>
    </row>
    <row r="38" spans="1:66" s="41" customFormat="1">
      <c r="A38" s="13"/>
      <c r="B38" s="71" t="s">
        <v>108</v>
      </c>
      <c r="C38" s="58">
        <v>0</v>
      </c>
      <c r="D38" s="58">
        <v>0.52946290322580647</v>
      </c>
      <c r="E38" s="58">
        <v>0</v>
      </c>
      <c r="F38" s="58">
        <v>0</v>
      </c>
      <c r="G38" s="58">
        <v>0</v>
      </c>
      <c r="H38" s="58">
        <v>13.363773249774194</v>
      </c>
      <c r="I38" s="58">
        <v>1.419203737129032</v>
      </c>
      <c r="J38" s="58">
        <v>2.1089936774193545E-3</v>
      </c>
      <c r="K38" s="58">
        <v>0</v>
      </c>
      <c r="L38" s="58">
        <v>11.244915119774193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3.7238360719354837</v>
      </c>
      <c r="S38" s="58">
        <v>0</v>
      </c>
      <c r="T38" s="58">
        <v>0</v>
      </c>
      <c r="U38" s="58">
        <v>0</v>
      </c>
      <c r="V38" s="58">
        <v>1.2965333560322581</v>
      </c>
      <c r="W38" s="58">
        <v>0</v>
      </c>
      <c r="X38" s="58">
        <v>0</v>
      </c>
      <c r="Y38" s="58">
        <v>0</v>
      </c>
      <c r="Z38" s="58">
        <v>0</v>
      </c>
      <c r="AA38" s="58">
        <v>0</v>
      </c>
      <c r="AB38" s="58">
        <v>0.11729320645161291</v>
      </c>
      <c r="AC38" s="58">
        <v>0</v>
      </c>
      <c r="AD38" s="58">
        <v>0</v>
      </c>
      <c r="AE38" s="58">
        <v>0</v>
      </c>
      <c r="AF38" s="58">
        <v>0.2094593548387097</v>
      </c>
      <c r="AG38" s="58">
        <v>0</v>
      </c>
      <c r="AH38" s="58">
        <v>0</v>
      </c>
      <c r="AI38" s="58">
        <v>0</v>
      </c>
      <c r="AJ38" s="58">
        <v>0</v>
      </c>
      <c r="AK38" s="58">
        <v>0</v>
      </c>
      <c r="AL38" s="58">
        <v>1.0472967741935483E-3</v>
      </c>
      <c r="AM38" s="58">
        <v>0</v>
      </c>
      <c r="AN38" s="58">
        <v>0</v>
      </c>
      <c r="AO38" s="58">
        <v>0</v>
      </c>
      <c r="AP38" s="58">
        <v>0</v>
      </c>
      <c r="AQ38" s="58">
        <v>0</v>
      </c>
      <c r="AR38" s="58">
        <v>0</v>
      </c>
      <c r="AS38" s="58">
        <v>0</v>
      </c>
      <c r="AT38" s="58">
        <v>0</v>
      </c>
      <c r="AU38" s="58">
        <v>0</v>
      </c>
      <c r="AV38" s="58">
        <v>114.49038486477413</v>
      </c>
      <c r="AW38" s="58">
        <v>16.650360793419356</v>
      </c>
      <c r="AX38" s="58">
        <v>0</v>
      </c>
      <c r="AY38" s="58">
        <v>0</v>
      </c>
      <c r="AZ38" s="58">
        <v>139.84633696735472</v>
      </c>
      <c r="BA38" s="58">
        <v>0</v>
      </c>
      <c r="BB38" s="58">
        <v>0</v>
      </c>
      <c r="BC38" s="58">
        <v>0</v>
      </c>
      <c r="BD38" s="58">
        <v>0</v>
      </c>
      <c r="BE38" s="58">
        <v>0</v>
      </c>
      <c r="BF38" s="58">
        <v>23.046522969064529</v>
      </c>
      <c r="BG38" s="58">
        <v>0.9174506997419356</v>
      </c>
      <c r="BH38" s="58">
        <v>0</v>
      </c>
      <c r="BI38" s="58">
        <v>0</v>
      </c>
      <c r="BJ38" s="58">
        <v>10.692061928322575</v>
      </c>
      <c r="BK38" s="61">
        <f t="shared" si="7"/>
        <v>337.55075151229016</v>
      </c>
      <c r="BL38" s="40"/>
      <c r="BN38" s="85"/>
    </row>
    <row r="39" spans="1:66" s="41" customFormat="1">
      <c r="A39" s="13"/>
      <c r="B39" s="71" t="s">
        <v>120</v>
      </c>
      <c r="C39" s="58">
        <v>0</v>
      </c>
      <c r="D39" s="58">
        <v>23.31163853021912</v>
      </c>
      <c r="E39" s="59">
        <v>0</v>
      </c>
      <c r="F39" s="59">
        <v>0</v>
      </c>
      <c r="G39" s="60">
        <v>0</v>
      </c>
      <c r="H39" s="58">
        <v>30.828311670838712</v>
      </c>
      <c r="I39" s="59">
        <v>14.671190565516129</v>
      </c>
      <c r="J39" s="59">
        <v>0</v>
      </c>
      <c r="K39" s="59">
        <v>0</v>
      </c>
      <c r="L39" s="60">
        <v>38.889400197193545</v>
      </c>
      <c r="M39" s="58">
        <v>0</v>
      </c>
      <c r="N39" s="59">
        <v>0</v>
      </c>
      <c r="O39" s="59">
        <v>0</v>
      </c>
      <c r="P39" s="59">
        <v>0</v>
      </c>
      <c r="Q39" s="60">
        <v>0</v>
      </c>
      <c r="R39" s="58">
        <v>7.2829553681612902</v>
      </c>
      <c r="S39" s="58">
        <v>4.3166515483870965E-3</v>
      </c>
      <c r="T39" s="59">
        <v>0</v>
      </c>
      <c r="U39" s="59">
        <v>0</v>
      </c>
      <c r="V39" s="60">
        <v>1.4514908933548387</v>
      </c>
      <c r="W39" s="58">
        <v>0</v>
      </c>
      <c r="X39" s="59">
        <v>0</v>
      </c>
      <c r="Y39" s="59">
        <v>0</v>
      </c>
      <c r="Z39" s="59">
        <v>0</v>
      </c>
      <c r="AA39" s="60">
        <v>0</v>
      </c>
      <c r="AB39" s="58">
        <v>9.9558578612903223E-2</v>
      </c>
      <c r="AC39" s="59">
        <v>0</v>
      </c>
      <c r="AD39" s="59">
        <v>0</v>
      </c>
      <c r="AE39" s="59">
        <v>0</v>
      </c>
      <c r="AF39" s="60">
        <v>0.25510587590322592</v>
      </c>
      <c r="AG39" s="58">
        <v>0</v>
      </c>
      <c r="AH39" s="59">
        <v>0</v>
      </c>
      <c r="AI39" s="59">
        <v>0</v>
      </c>
      <c r="AJ39" s="59">
        <v>0</v>
      </c>
      <c r="AK39" s="60">
        <v>0</v>
      </c>
      <c r="AL39" s="58">
        <v>1.4452258064516128E-3</v>
      </c>
      <c r="AM39" s="59">
        <v>0</v>
      </c>
      <c r="AN39" s="59">
        <v>0</v>
      </c>
      <c r="AO39" s="59">
        <v>0</v>
      </c>
      <c r="AP39" s="60">
        <v>4.9637091161290316E-2</v>
      </c>
      <c r="AQ39" s="58">
        <v>0</v>
      </c>
      <c r="AR39" s="59">
        <v>0</v>
      </c>
      <c r="AS39" s="59">
        <v>0</v>
      </c>
      <c r="AT39" s="59">
        <v>0</v>
      </c>
      <c r="AU39" s="60">
        <v>0</v>
      </c>
      <c r="AV39" s="58">
        <v>457.18377997687077</v>
      </c>
      <c r="AW39" s="59">
        <v>85.655707874387105</v>
      </c>
      <c r="AX39" s="59">
        <v>0</v>
      </c>
      <c r="AY39" s="59">
        <v>0</v>
      </c>
      <c r="AZ39" s="60">
        <v>800.50928282093525</v>
      </c>
      <c r="BA39" s="58">
        <v>0</v>
      </c>
      <c r="BB39" s="59">
        <v>0</v>
      </c>
      <c r="BC39" s="59">
        <v>0</v>
      </c>
      <c r="BD39" s="59">
        <v>0</v>
      </c>
      <c r="BE39" s="60">
        <v>0</v>
      </c>
      <c r="BF39" s="58">
        <v>64.253806189000002</v>
      </c>
      <c r="BG39" s="59">
        <v>2.281830113329101</v>
      </c>
      <c r="BH39" s="59">
        <v>0</v>
      </c>
      <c r="BI39" s="59">
        <v>0</v>
      </c>
      <c r="BJ39" s="60">
        <v>59.260898642387104</v>
      </c>
      <c r="BK39" s="61">
        <f t="shared" si="7"/>
        <v>1585.990356265225</v>
      </c>
      <c r="BL39" s="40"/>
      <c r="BN39" s="85"/>
    </row>
    <row r="40" spans="1:66" s="41" customFormat="1">
      <c r="A40" s="13"/>
      <c r="B40" s="71" t="s">
        <v>121</v>
      </c>
      <c r="C40" s="58">
        <v>0</v>
      </c>
      <c r="D40" s="58">
        <v>7.4241932426774184</v>
      </c>
      <c r="E40" s="69">
        <v>0</v>
      </c>
      <c r="F40" s="69">
        <v>0</v>
      </c>
      <c r="G40" s="70">
        <v>0</v>
      </c>
      <c r="H40" s="58">
        <v>527.95803069454837</v>
      </c>
      <c r="I40" s="69">
        <v>1278.2979936011934</v>
      </c>
      <c r="J40" s="69">
        <v>5.5772917096774191E-3</v>
      </c>
      <c r="K40" s="69">
        <v>0</v>
      </c>
      <c r="L40" s="70">
        <v>1136.4831108590001</v>
      </c>
      <c r="M40" s="58">
        <v>0</v>
      </c>
      <c r="N40" s="69">
        <v>0</v>
      </c>
      <c r="O40" s="69">
        <v>0</v>
      </c>
      <c r="P40" s="69">
        <v>0</v>
      </c>
      <c r="Q40" s="70">
        <v>0</v>
      </c>
      <c r="R40" s="58">
        <v>140.15523014303227</v>
      </c>
      <c r="S40" s="58">
        <v>40.981266067774186</v>
      </c>
      <c r="T40" s="69">
        <v>0</v>
      </c>
      <c r="U40" s="69">
        <v>0</v>
      </c>
      <c r="V40" s="70">
        <v>163.16751475545163</v>
      </c>
      <c r="W40" s="58">
        <v>0</v>
      </c>
      <c r="X40" s="69">
        <v>0</v>
      </c>
      <c r="Y40" s="69">
        <v>0</v>
      </c>
      <c r="Z40" s="69">
        <v>0</v>
      </c>
      <c r="AA40" s="70">
        <v>0</v>
      </c>
      <c r="AB40" s="58">
        <v>0.49027317416129035</v>
      </c>
      <c r="AC40" s="69">
        <v>4.0424698354838709E-2</v>
      </c>
      <c r="AD40" s="69">
        <v>0</v>
      </c>
      <c r="AE40" s="69">
        <v>0</v>
      </c>
      <c r="AF40" s="70">
        <v>0.48455597900000003</v>
      </c>
      <c r="AG40" s="58">
        <v>0</v>
      </c>
      <c r="AH40" s="69">
        <v>0</v>
      </c>
      <c r="AI40" s="69">
        <v>0</v>
      </c>
      <c r="AJ40" s="69">
        <v>0</v>
      </c>
      <c r="AK40" s="70">
        <v>0</v>
      </c>
      <c r="AL40" s="58">
        <v>0.10050518232258066</v>
      </c>
      <c r="AM40" s="69">
        <v>3.500999548387096E-3</v>
      </c>
      <c r="AN40" s="69">
        <v>0</v>
      </c>
      <c r="AO40" s="69">
        <v>0</v>
      </c>
      <c r="AP40" s="70">
        <v>0</v>
      </c>
      <c r="AQ40" s="58">
        <v>0</v>
      </c>
      <c r="AR40" s="69">
        <v>0</v>
      </c>
      <c r="AS40" s="69">
        <v>0</v>
      </c>
      <c r="AT40" s="69">
        <v>0</v>
      </c>
      <c r="AU40" s="70">
        <v>0</v>
      </c>
      <c r="AV40" s="58">
        <v>2689.4410879540665</v>
      </c>
      <c r="AW40" s="69">
        <v>739.45639747738744</v>
      </c>
      <c r="AX40" s="69">
        <v>0.38450401896774183</v>
      </c>
      <c r="AY40" s="69">
        <v>3.0128724897741939</v>
      </c>
      <c r="AZ40" s="70">
        <v>3914.6059899846109</v>
      </c>
      <c r="BA40" s="58">
        <v>0</v>
      </c>
      <c r="BB40" s="69">
        <v>0</v>
      </c>
      <c r="BC40" s="69">
        <v>0</v>
      </c>
      <c r="BD40" s="69">
        <v>0</v>
      </c>
      <c r="BE40" s="70">
        <v>0</v>
      </c>
      <c r="BF40" s="58">
        <v>434.38913429558056</v>
      </c>
      <c r="BG40" s="69">
        <v>45.133277147838719</v>
      </c>
      <c r="BH40" s="69">
        <v>0</v>
      </c>
      <c r="BI40" s="69">
        <v>0</v>
      </c>
      <c r="BJ40" s="70">
        <v>209.8419167048387</v>
      </c>
      <c r="BK40" s="61">
        <f t="shared" si="7"/>
        <v>11331.85735676184</v>
      </c>
      <c r="BL40" s="40"/>
      <c r="BN40" s="85"/>
    </row>
    <row r="41" spans="1:66" s="41" customFormat="1">
      <c r="A41" s="13"/>
      <c r="B41" s="32" t="s">
        <v>86</v>
      </c>
      <c r="C41" s="58">
        <f t="shared" ref="C41:L41" si="8">SUM(C35:C40)</f>
        <v>0</v>
      </c>
      <c r="D41" s="58">
        <f t="shared" si="8"/>
        <v>40.215992496767512</v>
      </c>
      <c r="E41" s="58">
        <f t="shared" si="8"/>
        <v>0</v>
      </c>
      <c r="F41" s="58">
        <f t="shared" si="8"/>
        <v>0</v>
      </c>
      <c r="G41" s="58">
        <f t="shared" si="8"/>
        <v>0</v>
      </c>
      <c r="H41" s="58">
        <f t="shared" si="8"/>
        <v>1431.6165724072582</v>
      </c>
      <c r="I41" s="58">
        <f t="shared" si="8"/>
        <v>1383.1819338219354</v>
      </c>
      <c r="J41" s="58">
        <f t="shared" si="8"/>
        <v>7.6862853870967741E-3</v>
      </c>
      <c r="K41" s="58">
        <f t="shared" si="8"/>
        <v>0</v>
      </c>
      <c r="L41" s="58">
        <f t="shared" si="8"/>
        <v>1479.5737869560323</v>
      </c>
      <c r="M41" s="58">
        <f t="shared" ref="M41:BJ41" si="9">SUM(M35:M40)</f>
        <v>0</v>
      </c>
      <c r="N41" s="58">
        <f t="shared" si="9"/>
        <v>0</v>
      </c>
      <c r="O41" s="58">
        <f t="shared" si="9"/>
        <v>0</v>
      </c>
      <c r="P41" s="58">
        <f t="shared" si="9"/>
        <v>0</v>
      </c>
      <c r="Q41" s="58">
        <f t="shared" si="9"/>
        <v>0</v>
      </c>
      <c r="R41" s="58">
        <f t="shared" si="9"/>
        <v>438.51771258129037</v>
      </c>
      <c r="S41" s="58">
        <f t="shared" si="9"/>
        <v>44.429119807935479</v>
      </c>
      <c r="T41" s="58">
        <f t="shared" si="9"/>
        <v>0</v>
      </c>
      <c r="U41" s="58">
        <f t="shared" si="9"/>
        <v>0</v>
      </c>
      <c r="V41" s="58">
        <f t="shared" si="9"/>
        <v>185.22346453151616</v>
      </c>
      <c r="W41" s="58">
        <f t="shared" si="9"/>
        <v>0</v>
      </c>
      <c r="X41" s="58">
        <f t="shared" si="9"/>
        <v>0</v>
      </c>
      <c r="Y41" s="58">
        <f t="shared" si="9"/>
        <v>0</v>
      </c>
      <c r="Z41" s="58">
        <f t="shared" si="9"/>
        <v>0</v>
      </c>
      <c r="AA41" s="58">
        <f t="shared" si="9"/>
        <v>0</v>
      </c>
      <c r="AB41" s="58">
        <f t="shared" si="9"/>
        <v>2.5134743263548387</v>
      </c>
      <c r="AC41" s="58">
        <f t="shared" si="9"/>
        <v>4.1566311225806452E-2</v>
      </c>
      <c r="AD41" s="58">
        <f t="shared" si="9"/>
        <v>0</v>
      </c>
      <c r="AE41" s="58">
        <f t="shared" si="9"/>
        <v>0</v>
      </c>
      <c r="AF41" s="58">
        <f t="shared" si="9"/>
        <v>1.0989053865806453</v>
      </c>
      <c r="AG41" s="58">
        <f t="shared" si="9"/>
        <v>0</v>
      </c>
      <c r="AH41" s="58">
        <f t="shared" si="9"/>
        <v>0</v>
      </c>
      <c r="AI41" s="58">
        <f t="shared" si="9"/>
        <v>0</v>
      </c>
      <c r="AJ41" s="58">
        <f t="shared" si="9"/>
        <v>0</v>
      </c>
      <c r="AK41" s="58">
        <f t="shared" si="9"/>
        <v>0</v>
      </c>
      <c r="AL41" s="58">
        <f t="shared" si="9"/>
        <v>0.22029433161290324</v>
      </c>
      <c r="AM41" s="58">
        <f t="shared" si="9"/>
        <v>4.0011683870967733E-3</v>
      </c>
      <c r="AN41" s="58">
        <f t="shared" si="9"/>
        <v>0</v>
      </c>
      <c r="AO41" s="58">
        <f t="shared" si="9"/>
        <v>0</v>
      </c>
      <c r="AP41" s="58">
        <f t="shared" si="9"/>
        <v>4.9637091161290316E-2</v>
      </c>
      <c r="AQ41" s="58">
        <f t="shared" si="9"/>
        <v>0</v>
      </c>
      <c r="AR41" s="58">
        <f t="shared" si="9"/>
        <v>0</v>
      </c>
      <c r="AS41" s="58">
        <f t="shared" si="9"/>
        <v>0</v>
      </c>
      <c r="AT41" s="58">
        <f t="shared" si="9"/>
        <v>0</v>
      </c>
      <c r="AU41" s="58">
        <f t="shared" si="9"/>
        <v>0</v>
      </c>
      <c r="AV41" s="58">
        <f t="shared" si="9"/>
        <v>6722.9853349701352</v>
      </c>
      <c r="AW41" s="58">
        <f t="shared" si="9"/>
        <v>1038.687729019452</v>
      </c>
      <c r="AX41" s="58">
        <f t="shared" si="9"/>
        <v>0.45557344899999991</v>
      </c>
      <c r="AY41" s="58">
        <f t="shared" si="9"/>
        <v>3.0128724897741939</v>
      </c>
      <c r="AZ41" s="58">
        <f t="shared" si="9"/>
        <v>6476.051915273707</v>
      </c>
      <c r="BA41" s="58">
        <f t="shared" si="9"/>
        <v>0</v>
      </c>
      <c r="BB41" s="58">
        <f t="shared" si="9"/>
        <v>0</v>
      </c>
      <c r="BC41" s="58">
        <f t="shared" si="9"/>
        <v>0</v>
      </c>
      <c r="BD41" s="58">
        <f t="shared" si="9"/>
        <v>0</v>
      </c>
      <c r="BE41" s="58">
        <f t="shared" si="9"/>
        <v>0</v>
      </c>
      <c r="BF41" s="58">
        <f t="shared" si="9"/>
        <v>1210.639436086451</v>
      </c>
      <c r="BG41" s="58">
        <f t="shared" si="9"/>
        <v>57.423719290780724</v>
      </c>
      <c r="BH41" s="58">
        <f t="shared" si="9"/>
        <v>0</v>
      </c>
      <c r="BI41" s="58">
        <f t="shared" si="9"/>
        <v>0</v>
      </c>
      <c r="BJ41" s="58">
        <f t="shared" si="9"/>
        <v>371.42915548164513</v>
      </c>
      <c r="BK41" s="58">
        <f>SUM(BK35:BK40)</f>
        <v>20887.37988356439</v>
      </c>
      <c r="BL41" s="40"/>
      <c r="BM41" s="76"/>
      <c r="BN41" s="84"/>
    </row>
    <row r="42" spans="1:66" s="41" customFormat="1">
      <c r="A42" s="13"/>
      <c r="B42" s="16" t="s">
        <v>103</v>
      </c>
      <c r="C42" s="58">
        <f>C33+C41</f>
        <v>0</v>
      </c>
      <c r="D42" s="58">
        <f t="shared" ref="D42:BJ42" si="10">D33+D41</f>
        <v>40.664589270961059</v>
      </c>
      <c r="E42" s="58">
        <f t="shared" si="10"/>
        <v>0</v>
      </c>
      <c r="F42" s="58">
        <f t="shared" si="10"/>
        <v>0</v>
      </c>
      <c r="G42" s="58">
        <f t="shared" si="10"/>
        <v>0</v>
      </c>
      <c r="H42" s="58">
        <f t="shared" si="10"/>
        <v>1551.4057480217446</v>
      </c>
      <c r="I42" s="58">
        <f t="shared" si="10"/>
        <v>1383.2380497756451</v>
      </c>
      <c r="J42" s="58">
        <f t="shared" si="10"/>
        <v>7.6862853870967741E-3</v>
      </c>
      <c r="K42" s="58">
        <f t="shared" si="10"/>
        <v>0</v>
      </c>
      <c r="L42" s="58">
        <f t="shared" si="10"/>
        <v>1531.6152760704506</v>
      </c>
      <c r="M42" s="58">
        <f t="shared" si="10"/>
        <v>0</v>
      </c>
      <c r="N42" s="58">
        <f t="shared" si="10"/>
        <v>0</v>
      </c>
      <c r="O42" s="58">
        <f t="shared" si="10"/>
        <v>0</v>
      </c>
      <c r="P42" s="58">
        <f t="shared" si="10"/>
        <v>0</v>
      </c>
      <c r="Q42" s="58">
        <f t="shared" si="10"/>
        <v>0</v>
      </c>
      <c r="R42" s="58">
        <f t="shared" si="10"/>
        <v>499.48605237048389</v>
      </c>
      <c r="S42" s="58">
        <f t="shared" si="10"/>
        <v>44.526589391935481</v>
      </c>
      <c r="T42" s="58">
        <f t="shared" si="10"/>
        <v>0</v>
      </c>
      <c r="U42" s="58">
        <f t="shared" si="10"/>
        <v>0</v>
      </c>
      <c r="V42" s="58">
        <f t="shared" si="10"/>
        <v>186.53166488358067</v>
      </c>
      <c r="W42" s="58">
        <f t="shared" si="10"/>
        <v>0</v>
      </c>
      <c r="X42" s="58">
        <f t="shared" si="10"/>
        <v>0</v>
      </c>
      <c r="Y42" s="58">
        <f t="shared" si="10"/>
        <v>0</v>
      </c>
      <c r="Z42" s="58">
        <f t="shared" si="10"/>
        <v>0</v>
      </c>
      <c r="AA42" s="58">
        <f t="shared" si="10"/>
        <v>0</v>
      </c>
      <c r="AB42" s="58">
        <f t="shared" si="10"/>
        <v>2.9315671684838711</v>
      </c>
      <c r="AC42" s="58">
        <f t="shared" si="10"/>
        <v>4.1566311225806452E-2</v>
      </c>
      <c r="AD42" s="58">
        <f t="shared" si="10"/>
        <v>0</v>
      </c>
      <c r="AE42" s="58">
        <f t="shared" si="10"/>
        <v>0</v>
      </c>
      <c r="AF42" s="58">
        <f t="shared" si="10"/>
        <v>1.3490749184838711</v>
      </c>
      <c r="AG42" s="58">
        <f t="shared" si="10"/>
        <v>0</v>
      </c>
      <c r="AH42" s="58">
        <f t="shared" si="10"/>
        <v>0</v>
      </c>
      <c r="AI42" s="58">
        <f t="shared" si="10"/>
        <v>0</v>
      </c>
      <c r="AJ42" s="58">
        <f t="shared" si="10"/>
        <v>0</v>
      </c>
      <c r="AK42" s="58">
        <f t="shared" si="10"/>
        <v>0</v>
      </c>
      <c r="AL42" s="58">
        <f t="shared" si="10"/>
        <v>0.22029433161290324</v>
      </c>
      <c r="AM42" s="58">
        <f t="shared" si="10"/>
        <v>4.0011683870967733E-3</v>
      </c>
      <c r="AN42" s="58">
        <f t="shared" si="10"/>
        <v>0</v>
      </c>
      <c r="AO42" s="58">
        <f t="shared" si="10"/>
        <v>0</v>
      </c>
      <c r="AP42" s="58">
        <f t="shared" si="10"/>
        <v>4.9637091161290316E-2</v>
      </c>
      <c r="AQ42" s="58">
        <f t="shared" si="10"/>
        <v>0</v>
      </c>
      <c r="AR42" s="58">
        <f t="shared" si="10"/>
        <v>0</v>
      </c>
      <c r="AS42" s="58">
        <f t="shared" si="10"/>
        <v>0</v>
      </c>
      <c r="AT42" s="58">
        <f t="shared" si="10"/>
        <v>0</v>
      </c>
      <c r="AU42" s="58">
        <f t="shared" si="10"/>
        <v>0</v>
      </c>
      <c r="AV42" s="58">
        <f t="shared" si="10"/>
        <v>7621.5152338641674</v>
      </c>
      <c r="AW42" s="58">
        <f t="shared" si="10"/>
        <v>1055.322423821807</v>
      </c>
      <c r="AX42" s="58">
        <f t="shared" si="10"/>
        <v>0.45557344899999991</v>
      </c>
      <c r="AY42" s="58">
        <f t="shared" si="10"/>
        <v>3.0128724897741939</v>
      </c>
      <c r="AZ42" s="58">
        <f t="shared" si="10"/>
        <v>6723.3610451250297</v>
      </c>
      <c r="BA42" s="58">
        <f t="shared" si="10"/>
        <v>0</v>
      </c>
      <c r="BB42" s="58">
        <f t="shared" si="10"/>
        <v>0</v>
      </c>
      <c r="BC42" s="58">
        <f t="shared" si="10"/>
        <v>0</v>
      </c>
      <c r="BD42" s="58">
        <f t="shared" si="10"/>
        <v>0</v>
      </c>
      <c r="BE42" s="58">
        <f t="shared" si="10"/>
        <v>0</v>
      </c>
      <c r="BF42" s="58">
        <f t="shared" si="10"/>
        <v>1390.1068565293865</v>
      </c>
      <c r="BG42" s="58">
        <f t="shared" si="10"/>
        <v>58.067810428716207</v>
      </c>
      <c r="BH42" s="58">
        <f t="shared" si="10"/>
        <v>0</v>
      </c>
      <c r="BI42" s="58">
        <f t="shared" si="10"/>
        <v>0</v>
      </c>
      <c r="BJ42" s="58">
        <f t="shared" si="10"/>
        <v>382.36772074083865</v>
      </c>
      <c r="BK42" s="58">
        <f>BK33+BK41</f>
        <v>22476.281333508261</v>
      </c>
      <c r="BL42" s="40"/>
      <c r="BM42" s="40"/>
      <c r="BN42" s="85"/>
    </row>
    <row r="43" spans="1:66" ht="3" customHeight="1">
      <c r="A43" s="13"/>
      <c r="B43" s="15"/>
      <c r="C43" s="103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  <c r="BD43" s="104"/>
      <c r="BE43" s="104"/>
      <c r="BF43" s="104"/>
      <c r="BG43" s="104"/>
      <c r="BH43" s="104"/>
      <c r="BI43" s="104"/>
      <c r="BJ43" s="104"/>
      <c r="BK43" s="105"/>
    </row>
    <row r="44" spans="1:66">
      <c r="A44" s="13" t="s">
        <v>16</v>
      </c>
      <c r="B44" s="14" t="s">
        <v>8</v>
      </c>
      <c r="C44" s="103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  <c r="BI44" s="104"/>
      <c r="BJ44" s="104"/>
      <c r="BK44" s="105"/>
    </row>
    <row r="45" spans="1:66">
      <c r="A45" s="13" t="s">
        <v>76</v>
      </c>
      <c r="B45" s="15" t="s">
        <v>17</v>
      </c>
      <c r="C45" s="103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  <c r="BD45" s="104"/>
      <c r="BE45" s="104"/>
      <c r="BF45" s="104"/>
      <c r="BG45" s="104"/>
      <c r="BH45" s="104"/>
      <c r="BI45" s="104"/>
      <c r="BJ45" s="104"/>
      <c r="BK45" s="105"/>
    </row>
    <row r="46" spans="1:66">
      <c r="A46" s="13"/>
      <c r="B46" s="17" t="s">
        <v>36</v>
      </c>
      <c r="C46" s="58">
        <v>0</v>
      </c>
      <c r="D46" s="58">
        <v>0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8">
        <v>0</v>
      </c>
      <c r="AA46" s="58">
        <v>0</v>
      </c>
      <c r="AB46" s="58">
        <v>0</v>
      </c>
      <c r="AC46" s="58">
        <v>0</v>
      </c>
      <c r="AD46" s="58">
        <v>0</v>
      </c>
      <c r="AE46" s="58">
        <v>0</v>
      </c>
      <c r="AF46" s="58">
        <v>0</v>
      </c>
      <c r="AG46" s="58">
        <v>0</v>
      </c>
      <c r="AH46" s="58">
        <v>0</v>
      </c>
      <c r="AI46" s="58">
        <v>0</v>
      </c>
      <c r="AJ46" s="58">
        <v>0</v>
      </c>
      <c r="AK46" s="58">
        <v>0</v>
      </c>
      <c r="AL46" s="58">
        <v>0</v>
      </c>
      <c r="AM46" s="58">
        <v>0</v>
      </c>
      <c r="AN46" s="58">
        <v>0</v>
      </c>
      <c r="AO46" s="58">
        <v>0</v>
      </c>
      <c r="AP46" s="58">
        <v>0</v>
      </c>
      <c r="AQ46" s="58">
        <v>0</v>
      </c>
      <c r="AR46" s="58">
        <v>0</v>
      </c>
      <c r="AS46" s="58">
        <v>0</v>
      </c>
      <c r="AT46" s="58">
        <v>0</v>
      </c>
      <c r="AU46" s="58">
        <v>0</v>
      </c>
      <c r="AV46" s="58">
        <v>0</v>
      </c>
      <c r="AW46" s="58">
        <v>0</v>
      </c>
      <c r="AX46" s="58">
        <v>0</v>
      </c>
      <c r="AY46" s="58">
        <v>0</v>
      </c>
      <c r="AZ46" s="58">
        <v>0</v>
      </c>
      <c r="BA46" s="58">
        <v>0</v>
      </c>
      <c r="BB46" s="58">
        <v>0</v>
      </c>
      <c r="BC46" s="58">
        <v>0</v>
      </c>
      <c r="BD46" s="58">
        <v>0</v>
      </c>
      <c r="BE46" s="58">
        <v>0</v>
      </c>
      <c r="BF46" s="58">
        <v>0</v>
      </c>
      <c r="BG46" s="58">
        <v>0</v>
      </c>
      <c r="BH46" s="58">
        <v>0</v>
      </c>
      <c r="BI46" s="58">
        <v>0</v>
      </c>
      <c r="BJ46" s="58">
        <v>0</v>
      </c>
      <c r="BK46" s="61">
        <f>SUM(C46:BJ46)</f>
        <v>0</v>
      </c>
    </row>
    <row r="47" spans="1:66">
      <c r="A47" s="13"/>
      <c r="B47" s="16" t="s">
        <v>83</v>
      </c>
      <c r="C47" s="58">
        <v>0</v>
      </c>
      <c r="D47" s="58">
        <v>0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</v>
      </c>
      <c r="Z47" s="58">
        <v>0</v>
      </c>
      <c r="AA47" s="58">
        <v>0</v>
      </c>
      <c r="AB47" s="58">
        <v>0</v>
      </c>
      <c r="AC47" s="58">
        <v>0</v>
      </c>
      <c r="AD47" s="58">
        <v>0</v>
      </c>
      <c r="AE47" s="58">
        <v>0</v>
      </c>
      <c r="AF47" s="58">
        <v>0</v>
      </c>
      <c r="AG47" s="58">
        <v>0</v>
      </c>
      <c r="AH47" s="58">
        <v>0</v>
      </c>
      <c r="AI47" s="58">
        <v>0</v>
      </c>
      <c r="AJ47" s="58">
        <v>0</v>
      </c>
      <c r="AK47" s="58">
        <v>0</v>
      </c>
      <c r="AL47" s="58">
        <v>0</v>
      </c>
      <c r="AM47" s="58">
        <v>0</v>
      </c>
      <c r="AN47" s="58">
        <v>0</v>
      </c>
      <c r="AO47" s="58">
        <v>0</v>
      </c>
      <c r="AP47" s="58">
        <v>0</v>
      </c>
      <c r="AQ47" s="58">
        <v>0</v>
      </c>
      <c r="AR47" s="58">
        <v>0</v>
      </c>
      <c r="AS47" s="58">
        <v>0</v>
      </c>
      <c r="AT47" s="58">
        <v>0</v>
      </c>
      <c r="AU47" s="58">
        <v>0</v>
      </c>
      <c r="AV47" s="58">
        <v>0</v>
      </c>
      <c r="AW47" s="58">
        <v>0</v>
      </c>
      <c r="AX47" s="58">
        <v>0</v>
      </c>
      <c r="AY47" s="58">
        <v>0</v>
      </c>
      <c r="AZ47" s="58">
        <v>0</v>
      </c>
      <c r="BA47" s="58">
        <v>0</v>
      </c>
      <c r="BB47" s="58">
        <v>0</v>
      </c>
      <c r="BC47" s="58">
        <v>0</v>
      </c>
      <c r="BD47" s="58">
        <v>0</v>
      </c>
      <c r="BE47" s="58">
        <v>0</v>
      </c>
      <c r="BF47" s="58">
        <v>0</v>
      </c>
      <c r="BG47" s="58">
        <v>0</v>
      </c>
      <c r="BH47" s="58">
        <v>0</v>
      </c>
      <c r="BI47" s="58">
        <v>0</v>
      </c>
      <c r="BJ47" s="58">
        <v>0</v>
      </c>
      <c r="BK47" s="61">
        <f>SUM(C47:BJ47)</f>
        <v>0</v>
      </c>
    </row>
    <row r="48" spans="1:66" ht="2.25" customHeight="1">
      <c r="A48" s="13"/>
      <c r="B48" s="15"/>
      <c r="C48" s="103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4"/>
      <c r="BD48" s="104"/>
      <c r="BE48" s="104"/>
      <c r="BF48" s="104"/>
      <c r="BG48" s="104"/>
      <c r="BH48" s="104"/>
      <c r="BI48" s="104"/>
      <c r="BJ48" s="104"/>
      <c r="BK48" s="105"/>
    </row>
    <row r="49" spans="1:66">
      <c r="A49" s="13" t="s">
        <v>4</v>
      </c>
      <c r="B49" s="14" t="s">
        <v>9</v>
      </c>
      <c r="C49" s="103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104"/>
      <c r="BC49" s="104"/>
      <c r="BD49" s="104"/>
      <c r="BE49" s="104"/>
      <c r="BF49" s="104"/>
      <c r="BG49" s="104"/>
      <c r="BH49" s="104"/>
      <c r="BI49" s="104"/>
      <c r="BJ49" s="104"/>
      <c r="BK49" s="105"/>
    </row>
    <row r="50" spans="1:66">
      <c r="A50" s="13" t="s">
        <v>76</v>
      </c>
      <c r="B50" s="15" t="s">
        <v>18</v>
      </c>
      <c r="C50" s="103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A50" s="104"/>
      <c r="BB50" s="104"/>
      <c r="BC50" s="104"/>
      <c r="BD50" s="104"/>
      <c r="BE50" s="104"/>
      <c r="BF50" s="104"/>
      <c r="BG50" s="104"/>
      <c r="BH50" s="104"/>
      <c r="BI50" s="104"/>
      <c r="BJ50" s="104"/>
      <c r="BK50" s="105"/>
    </row>
    <row r="51" spans="1:66">
      <c r="A51" s="13"/>
      <c r="B51" s="17" t="s">
        <v>36</v>
      </c>
      <c r="C51" s="58">
        <v>0</v>
      </c>
      <c r="D51" s="58">
        <v>0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0</v>
      </c>
      <c r="AB51" s="58">
        <v>0</v>
      </c>
      <c r="AC51" s="58">
        <v>0</v>
      </c>
      <c r="AD51" s="58">
        <v>0</v>
      </c>
      <c r="AE51" s="58">
        <v>0</v>
      </c>
      <c r="AF51" s="58">
        <v>0</v>
      </c>
      <c r="AG51" s="58">
        <v>0</v>
      </c>
      <c r="AH51" s="58">
        <v>0</v>
      </c>
      <c r="AI51" s="58">
        <v>0</v>
      </c>
      <c r="AJ51" s="58">
        <v>0</v>
      </c>
      <c r="AK51" s="58">
        <v>0</v>
      </c>
      <c r="AL51" s="58">
        <v>0</v>
      </c>
      <c r="AM51" s="58">
        <v>0</v>
      </c>
      <c r="AN51" s="58">
        <v>0</v>
      </c>
      <c r="AO51" s="58">
        <v>0</v>
      </c>
      <c r="AP51" s="58">
        <v>0</v>
      </c>
      <c r="AQ51" s="58">
        <v>0</v>
      </c>
      <c r="AR51" s="58">
        <v>0</v>
      </c>
      <c r="AS51" s="58">
        <v>0</v>
      </c>
      <c r="AT51" s="58">
        <v>0</v>
      </c>
      <c r="AU51" s="58">
        <v>0</v>
      </c>
      <c r="AV51" s="58">
        <v>0</v>
      </c>
      <c r="AW51" s="58">
        <v>0</v>
      </c>
      <c r="AX51" s="58">
        <v>0</v>
      </c>
      <c r="AY51" s="58">
        <v>0</v>
      </c>
      <c r="AZ51" s="58">
        <v>0</v>
      </c>
      <c r="BA51" s="58">
        <v>0</v>
      </c>
      <c r="BB51" s="58">
        <v>0</v>
      </c>
      <c r="BC51" s="58">
        <v>0</v>
      </c>
      <c r="BD51" s="58">
        <v>0</v>
      </c>
      <c r="BE51" s="58">
        <v>0</v>
      </c>
      <c r="BF51" s="58">
        <v>0</v>
      </c>
      <c r="BG51" s="58">
        <v>0</v>
      </c>
      <c r="BH51" s="58">
        <v>0</v>
      </c>
      <c r="BI51" s="58">
        <v>0</v>
      </c>
      <c r="BJ51" s="58">
        <v>0</v>
      </c>
      <c r="BK51" s="61">
        <f>SUM(C51:BJ51)</f>
        <v>0</v>
      </c>
    </row>
    <row r="52" spans="1:66">
      <c r="A52" s="13"/>
      <c r="B52" s="17" t="s">
        <v>85</v>
      </c>
      <c r="C52" s="58">
        <f>SUM(C51)</f>
        <v>0</v>
      </c>
      <c r="D52" s="58">
        <f t="shared" ref="D52:BJ52" si="11">SUM(D51)</f>
        <v>0</v>
      </c>
      <c r="E52" s="58">
        <f t="shared" si="11"/>
        <v>0</v>
      </c>
      <c r="F52" s="58">
        <f t="shared" si="11"/>
        <v>0</v>
      </c>
      <c r="G52" s="58">
        <f t="shared" si="11"/>
        <v>0</v>
      </c>
      <c r="H52" s="58">
        <f t="shared" si="11"/>
        <v>0</v>
      </c>
      <c r="I52" s="58">
        <f t="shared" si="11"/>
        <v>0</v>
      </c>
      <c r="J52" s="58">
        <f t="shared" si="11"/>
        <v>0</v>
      </c>
      <c r="K52" s="58">
        <f t="shared" si="11"/>
        <v>0</v>
      </c>
      <c r="L52" s="58">
        <f t="shared" si="11"/>
        <v>0</v>
      </c>
      <c r="M52" s="58">
        <f t="shared" si="11"/>
        <v>0</v>
      </c>
      <c r="N52" s="58">
        <f t="shared" si="11"/>
        <v>0</v>
      </c>
      <c r="O52" s="58">
        <f t="shared" si="11"/>
        <v>0</v>
      </c>
      <c r="P52" s="58">
        <f t="shared" si="11"/>
        <v>0</v>
      </c>
      <c r="Q52" s="58">
        <f t="shared" si="11"/>
        <v>0</v>
      </c>
      <c r="R52" s="58">
        <f t="shared" si="11"/>
        <v>0</v>
      </c>
      <c r="S52" s="58">
        <f t="shared" si="11"/>
        <v>0</v>
      </c>
      <c r="T52" s="58">
        <f t="shared" si="11"/>
        <v>0</v>
      </c>
      <c r="U52" s="58">
        <f t="shared" si="11"/>
        <v>0</v>
      </c>
      <c r="V52" s="58">
        <f t="shared" si="11"/>
        <v>0</v>
      </c>
      <c r="W52" s="58">
        <f t="shared" si="11"/>
        <v>0</v>
      </c>
      <c r="X52" s="58">
        <f t="shared" si="11"/>
        <v>0</v>
      </c>
      <c r="Y52" s="58">
        <f t="shared" si="11"/>
        <v>0</v>
      </c>
      <c r="Z52" s="58">
        <f t="shared" si="11"/>
        <v>0</v>
      </c>
      <c r="AA52" s="58">
        <f t="shared" si="11"/>
        <v>0</v>
      </c>
      <c r="AB52" s="58">
        <f t="shared" si="11"/>
        <v>0</v>
      </c>
      <c r="AC52" s="58">
        <f t="shared" si="11"/>
        <v>0</v>
      </c>
      <c r="AD52" s="58">
        <f t="shared" si="11"/>
        <v>0</v>
      </c>
      <c r="AE52" s="58">
        <f t="shared" si="11"/>
        <v>0</v>
      </c>
      <c r="AF52" s="58">
        <f t="shared" si="11"/>
        <v>0</v>
      </c>
      <c r="AG52" s="58">
        <f t="shared" si="11"/>
        <v>0</v>
      </c>
      <c r="AH52" s="58">
        <f t="shared" si="11"/>
        <v>0</v>
      </c>
      <c r="AI52" s="58">
        <f t="shared" si="11"/>
        <v>0</v>
      </c>
      <c r="AJ52" s="58">
        <f t="shared" si="11"/>
        <v>0</v>
      </c>
      <c r="AK52" s="58">
        <f t="shared" si="11"/>
        <v>0</v>
      </c>
      <c r="AL52" s="58">
        <f t="shared" si="11"/>
        <v>0</v>
      </c>
      <c r="AM52" s="58">
        <f t="shared" si="11"/>
        <v>0</v>
      </c>
      <c r="AN52" s="58">
        <f t="shared" si="11"/>
        <v>0</v>
      </c>
      <c r="AO52" s="58">
        <f t="shared" si="11"/>
        <v>0</v>
      </c>
      <c r="AP52" s="58">
        <f t="shared" si="11"/>
        <v>0</v>
      </c>
      <c r="AQ52" s="58">
        <f t="shared" si="11"/>
        <v>0</v>
      </c>
      <c r="AR52" s="58">
        <f t="shared" si="11"/>
        <v>0</v>
      </c>
      <c r="AS52" s="58">
        <f t="shared" si="11"/>
        <v>0</v>
      </c>
      <c r="AT52" s="58">
        <f t="shared" si="11"/>
        <v>0</v>
      </c>
      <c r="AU52" s="58">
        <f t="shared" si="11"/>
        <v>0</v>
      </c>
      <c r="AV52" s="58">
        <f t="shared" si="11"/>
        <v>0</v>
      </c>
      <c r="AW52" s="58">
        <f t="shared" si="11"/>
        <v>0</v>
      </c>
      <c r="AX52" s="58">
        <f t="shared" si="11"/>
        <v>0</v>
      </c>
      <c r="AY52" s="58">
        <f t="shared" si="11"/>
        <v>0</v>
      </c>
      <c r="AZ52" s="58">
        <f t="shared" si="11"/>
        <v>0</v>
      </c>
      <c r="BA52" s="58">
        <f t="shared" si="11"/>
        <v>0</v>
      </c>
      <c r="BB52" s="58">
        <f t="shared" si="11"/>
        <v>0</v>
      </c>
      <c r="BC52" s="58">
        <f t="shared" si="11"/>
        <v>0</v>
      </c>
      <c r="BD52" s="58">
        <f t="shared" si="11"/>
        <v>0</v>
      </c>
      <c r="BE52" s="58">
        <f t="shared" si="11"/>
        <v>0</v>
      </c>
      <c r="BF52" s="58">
        <f t="shared" si="11"/>
        <v>0</v>
      </c>
      <c r="BG52" s="58">
        <f t="shared" si="11"/>
        <v>0</v>
      </c>
      <c r="BH52" s="58">
        <f t="shared" si="11"/>
        <v>0</v>
      </c>
      <c r="BI52" s="58">
        <f t="shared" si="11"/>
        <v>0</v>
      </c>
      <c r="BJ52" s="58">
        <f t="shared" si="11"/>
        <v>0</v>
      </c>
      <c r="BK52" s="61">
        <f>SUM(C52:BJ52)</f>
        <v>0</v>
      </c>
    </row>
    <row r="53" spans="1:66">
      <c r="A53" s="13" t="s">
        <v>77</v>
      </c>
      <c r="B53" s="15" t="s">
        <v>19</v>
      </c>
      <c r="C53" s="103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  <c r="BD53" s="104"/>
      <c r="BE53" s="104"/>
      <c r="BF53" s="104"/>
      <c r="BG53" s="104"/>
      <c r="BH53" s="104"/>
      <c r="BI53" s="104"/>
      <c r="BJ53" s="104"/>
      <c r="BK53" s="105"/>
    </row>
    <row r="54" spans="1:66">
      <c r="A54" s="13"/>
      <c r="B54" s="71" t="s">
        <v>111</v>
      </c>
      <c r="C54" s="58">
        <v>0</v>
      </c>
      <c r="D54" s="58">
        <v>0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</v>
      </c>
      <c r="Z54" s="58">
        <v>0</v>
      </c>
      <c r="AA54" s="58">
        <v>0</v>
      </c>
      <c r="AB54" s="58">
        <v>0</v>
      </c>
      <c r="AC54" s="58">
        <v>0</v>
      </c>
      <c r="AD54" s="58">
        <v>0</v>
      </c>
      <c r="AE54" s="58">
        <v>0</v>
      </c>
      <c r="AF54" s="58">
        <v>0</v>
      </c>
      <c r="AG54" s="58">
        <v>0</v>
      </c>
      <c r="AH54" s="58">
        <v>0</v>
      </c>
      <c r="AI54" s="58">
        <v>0</v>
      </c>
      <c r="AJ54" s="58">
        <v>0</v>
      </c>
      <c r="AK54" s="58">
        <v>0</v>
      </c>
      <c r="AL54" s="58">
        <v>0</v>
      </c>
      <c r="AM54" s="58">
        <v>0</v>
      </c>
      <c r="AN54" s="58">
        <v>0</v>
      </c>
      <c r="AO54" s="58">
        <v>0</v>
      </c>
      <c r="AP54" s="58">
        <v>0</v>
      </c>
      <c r="AQ54" s="58">
        <v>0</v>
      </c>
      <c r="AR54" s="58">
        <v>1.0926</v>
      </c>
      <c r="AS54" s="58">
        <v>0</v>
      </c>
      <c r="AT54" s="58">
        <v>0</v>
      </c>
      <c r="AU54" s="58">
        <v>0</v>
      </c>
      <c r="AV54" s="58">
        <v>5.680000000000001E-2</v>
      </c>
      <c r="AW54" s="58">
        <v>1.1766000000000001</v>
      </c>
      <c r="AX54" s="58">
        <v>0</v>
      </c>
      <c r="AY54" s="58">
        <v>0</v>
      </c>
      <c r="AZ54" s="58">
        <v>0</v>
      </c>
      <c r="BA54" s="58">
        <v>0</v>
      </c>
      <c r="BB54" s="58">
        <v>0</v>
      </c>
      <c r="BC54" s="58">
        <v>0</v>
      </c>
      <c r="BD54" s="58">
        <v>0</v>
      </c>
      <c r="BE54" s="58">
        <v>0</v>
      </c>
      <c r="BF54" s="58">
        <v>1.4956222399999818E-2</v>
      </c>
      <c r="BG54" s="58">
        <v>0</v>
      </c>
      <c r="BH54" s="58">
        <v>0</v>
      </c>
      <c r="BI54" s="58">
        <v>0</v>
      </c>
      <c r="BJ54" s="58">
        <v>0</v>
      </c>
      <c r="BK54" s="61">
        <f>SUM(C54:BJ54)</f>
        <v>2.3409562224</v>
      </c>
    </row>
    <row r="55" spans="1:66">
      <c r="A55" s="13"/>
      <c r="B55" s="17" t="s">
        <v>86</v>
      </c>
      <c r="C55" s="58">
        <f>SUM(C54)</f>
        <v>0</v>
      </c>
      <c r="D55" s="58">
        <f t="shared" ref="D55:BJ55" si="12">SUM(D54)</f>
        <v>0</v>
      </c>
      <c r="E55" s="58">
        <f t="shared" si="12"/>
        <v>0</v>
      </c>
      <c r="F55" s="58">
        <f t="shared" si="12"/>
        <v>0</v>
      </c>
      <c r="G55" s="58">
        <f t="shared" si="12"/>
        <v>0</v>
      </c>
      <c r="H55" s="58">
        <f t="shared" si="12"/>
        <v>0</v>
      </c>
      <c r="I55" s="58">
        <f t="shared" si="12"/>
        <v>0</v>
      </c>
      <c r="J55" s="58">
        <f t="shared" si="12"/>
        <v>0</v>
      </c>
      <c r="K55" s="58">
        <f t="shared" si="12"/>
        <v>0</v>
      </c>
      <c r="L55" s="58">
        <f t="shared" si="12"/>
        <v>0</v>
      </c>
      <c r="M55" s="58">
        <f t="shared" si="12"/>
        <v>0</v>
      </c>
      <c r="N55" s="58">
        <f t="shared" si="12"/>
        <v>0</v>
      </c>
      <c r="O55" s="58">
        <f t="shared" si="12"/>
        <v>0</v>
      </c>
      <c r="P55" s="58">
        <f t="shared" si="12"/>
        <v>0</v>
      </c>
      <c r="Q55" s="58">
        <f t="shared" si="12"/>
        <v>0</v>
      </c>
      <c r="R55" s="58">
        <f t="shared" si="12"/>
        <v>0</v>
      </c>
      <c r="S55" s="58">
        <f t="shared" si="12"/>
        <v>0</v>
      </c>
      <c r="T55" s="58">
        <f t="shared" si="12"/>
        <v>0</v>
      </c>
      <c r="U55" s="58">
        <f t="shared" si="12"/>
        <v>0</v>
      </c>
      <c r="V55" s="58">
        <f t="shared" si="12"/>
        <v>0</v>
      </c>
      <c r="W55" s="58">
        <f t="shared" si="12"/>
        <v>0</v>
      </c>
      <c r="X55" s="58">
        <f t="shared" si="12"/>
        <v>0</v>
      </c>
      <c r="Y55" s="58">
        <f t="shared" si="12"/>
        <v>0</v>
      </c>
      <c r="Z55" s="58">
        <f t="shared" si="12"/>
        <v>0</v>
      </c>
      <c r="AA55" s="58">
        <f t="shared" si="12"/>
        <v>0</v>
      </c>
      <c r="AB55" s="58">
        <f t="shared" si="12"/>
        <v>0</v>
      </c>
      <c r="AC55" s="58">
        <f t="shared" si="12"/>
        <v>0</v>
      </c>
      <c r="AD55" s="58">
        <f t="shared" si="12"/>
        <v>0</v>
      </c>
      <c r="AE55" s="58">
        <f t="shared" si="12"/>
        <v>0</v>
      </c>
      <c r="AF55" s="58">
        <f t="shared" si="12"/>
        <v>0</v>
      </c>
      <c r="AG55" s="58">
        <f t="shared" si="12"/>
        <v>0</v>
      </c>
      <c r="AH55" s="58">
        <f t="shared" si="12"/>
        <v>0</v>
      </c>
      <c r="AI55" s="58">
        <f t="shared" si="12"/>
        <v>0</v>
      </c>
      <c r="AJ55" s="58">
        <f t="shared" si="12"/>
        <v>0</v>
      </c>
      <c r="AK55" s="58">
        <f t="shared" si="12"/>
        <v>0</v>
      </c>
      <c r="AL55" s="58">
        <f t="shared" si="12"/>
        <v>0</v>
      </c>
      <c r="AM55" s="58">
        <f t="shared" si="12"/>
        <v>0</v>
      </c>
      <c r="AN55" s="58">
        <f t="shared" si="12"/>
        <v>0</v>
      </c>
      <c r="AO55" s="58">
        <f t="shared" si="12"/>
        <v>0</v>
      </c>
      <c r="AP55" s="58">
        <f t="shared" si="12"/>
        <v>0</v>
      </c>
      <c r="AQ55" s="58">
        <f t="shared" si="12"/>
        <v>0</v>
      </c>
      <c r="AR55" s="58">
        <f t="shared" si="12"/>
        <v>1.0926</v>
      </c>
      <c r="AS55" s="58">
        <f t="shared" si="12"/>
        <v>0</v>
      </c>
      <c r="AT55" s="58">
        <f t="shared" si="12"/>
        <v>0</v>
      </c>
      <c r="AU55" s="58">
        <f t="shared" si="12"/>
        <v>0</v>
      </c>
      <c r="AV55" s="58">
        <f t="shared" si="12"/>
        <v>5.680000000000001E-2</v>
      </c>
      <c r="AW55" s="58">
        <f t="shared" si="12"/>
        <v>1.1766000000000001</v>
      </c>
      <c r="AX55" s="58">
        <f t="shared" si="12"/>
        <v>0</v>
      </c>
      <c r="AY55" s="58">
        <f t="shared" si="12"/>
        <v>0</v>
      </c>
      <c r="AZ55" s="58">
        <f t="shared" si="12"/>
        <v>0</v>
      </c>
      <c r="BA55" s="58">
        <f t="shared" si="12"/>
        <v>0</v>
      </c>
      <c r="BB55" s="58">
        <f t="shared" si="12"/>
        <v>0</v>
      </c>
      <c r="BC55" s="58">
        <f t="shared" si="12"/>
        <v>0</v>
      </c>
      <c r="BD55" s="58">
        <f t="shared" si="12"/>
        <v>0</v>
      </c>
      <c r="BE55" s="58">
        <f t="shared" si="12"/>
        <v>0</v>
      </c>
      <c r="BF55" s="58">
        <f t="shared" si="12"/>
        <v>1.4956222399999818E-2</v>
      </c>
      <c r="BG55" s="58">
        <f t="shared" si="12"/>
        <v>0</v>
      </c>
      <c r="BH55" s="58">
        <f t="shared" si="12"/>
        <v>0</v>
      </c>
      <c r="BI55" s="58">
        <f t="shared" si="12"/>
        <v>0</v>
      </c>
      <c r="BJ55" s="58">
        <f t="shared" si="12"/>
        <v>0</v>
      </c>
      <c r="BK55" s="61">
        <f>SUM(C55:BJ55)</f>
        <v>2.3409562224</v>
      </c>
      <c r="BM55" s="74"/>
    </row>
    <row r="56" spans="1:66">
      <c r="A56" s="13"/>
      <c r="B56" s="16" t="s">
        <v>84</v>
      </c>
      <c r="C56" s="58">
        <f>C52+C55</f>
        <v>0</v>
      </c>
      <c r="D56" s="58">
        <f t="shared" ref="D56:BJ56" si="13">D52+D55</f>
        <v>0</v>
      </c>
      <c r="E56" s="58">
        <f t="shared" si="13"/>
        <v>0</v>
      </c>
      <c r="F56" s="58">
        <f t="shared" si="13"/>
        <v>0</v>
      </c>
      <c r="G56" s="58">
        <f t="shared" si="13"/>
        <v>0</v>
      </c>
      <c r="H56" s="58">
        <f t="shared" si="13"/>
        <v>0</v>
      </c>
      <c r="I56" s="58">
        <f t="shared" si="13"/>
        <v>0</v>
      </c>
      <c r="J56" s="58">
        <f t="shared" si="13"/>
        <v>0</v>
      </c>
      <c r="K56" s="58">
        <f t="shared" si="13"/>
        <v>0</v>
      </c>
      <c r="L56" s="58">
        <f t="shared" si="13"/>
        <v>0</v>
      </c>
      <c r="M56" s="58">
        <f t="shared" si="13"/>
        <v>0</v>
      </c>
      <c r="N56" s="58">
        <f t="shared" si="13"/>
        <v>0</v>
      </c>
      <c r="O56" s="58">
        <f t="shared" si="13"/>
        <v>0</v>
      </c>
      <c r="P56" s="58">
        <f t="shared" si="13"/>
        <v>0</v>
      </c>
      <c r="Q56" s="58">
        <f t="shared" si="13"/>
        <v>0</v>
      </c>
      <c r="R56" s="58">
        <f t="shared" si="13"/>
        <v>0</v>
      </c>
      <c r="S56" s="58">
        <f t="shared" si="13"/>
        <v>0</v>
      </c>
      <c r="T56" s="58">
        <f t="shared" si="13"/>
        <v>0</v>
      </c>
      <c r="U56" s="58">
        <f t="shared" si="13"/>
        <v>0</v>
      </c>
      <c r="V56" s="58">
        <f t="shared" si="13"/>
        <v>0</v>
      </c>
      <c r="W56" s="58">
        <f t="shared" si="13"/>
        <v>0</v>
      </c>
      <c r="X56" s="58">
        <f t="shared" si="13"/>
        <v>0</v>
      </c>
      <c r="Y56" s="58">
        <f t="shared" si="13"/>
        <v>0</v>
      </c>
      <c r="Z56" s="58">
        <f t="shared" si="13"/>
        <v>0</v>
      </c>
      <c r="AA56" s="58">
        <f t="shared" si="13"/>
        <v>0</v>
      </c>
      <c r="AB56" s="58">
        <f t="shared" si="13"/>
        <v>0</v>
      </c>
      <c r="AC56" s="58">
        <f t="shared" si="13"/>
        <v>0</v>
      </c>
      <c r="AD56" s="58">
        <f t="shared" si="13"/>
        <v>0</v>
      </c>
      <c r="AE56" s="58">
        <f t="shared" si="13"/>
        <v>0</v>
      </c>
      <c r="AF56" s="58">
        <f t="shared" si="13"/>
        <v>0</v>
      </c>
      <c r="AG56" s="58">
        <f t="shared" si="13"/>
        <v>0</v>
      </c>
      <c r="AH56" s="58">
        <f t="shared" si="13"/>
        <v>0</v>
      </c>
      <c r="AI56" s="58">
        <f t="shared" si="13"/>
        <v>0</v>
      </c>
      <c r="AJ56" s="58">
        <f t="shared" si="13"/>
        <v>0</v>
      </c>
      <c r="AK56" s="58">
        <f t="shared" si="13"/>
        <v>0</v>
      </c>
      <c r="AL56" s="58">
        <f t="shared" si="13"/>
        <v>0</v>
      </c>
      <c r="AM56" s="58">
        <f t="shared" si="13"/>
        <v>0</v>
      </c>
      <c r="AN56" s="58">
        <f t="shared" si="13"/>
        <v>0</v>
      </c>
      <c r="AO56" s="58">
        <f t="shared" si="13"/>
        <v>0</v>
      </c>
      <c r="AP56" s="58">
        <f t="shared" si="13"/>
        <v>0</v>
      </c>
      <c r="AQ56" s="58">
        <f t="shared" si="13"/>
        <v>0</v>
      </c>
      <c r="AR56" s="58">
        <f t="shared" si="13"/>
        <v>1.0926</v>
      </c>
      <c r="AS56" s="58">
        <f t="shared" si="13"/>
        <v>0</v>
      </c>
      <c r="AT56" s="58">
        <f t="shared" si="13"/>
        <v>0</v>
      </c>
      <c r="AU56" s="58">
        <f t="shared" si="13"/>
        <v>0</v>
      </c>
      <c r="AV56" s="58">
        <f t="shared" si="13"/>
        <v>5.680000000000001E-2</v>
      </c>
      <c r="AW56" s="58">
        <f t="shared" si="13"/>
        <v>1.1766000000000001</v>
      </c>
      <c r="AX56" s="58">
        <f t="shared" si="13"/>
        <v>0</v>
      </c>
      <c r="AY56" s="58">
        <f t="shared" si="13"/>
        <v>0</v>
      </c>
      <c r="AZ56" s="58">
        <f t="shared" si="13"/>
        <v>0</v>
      </c>
      <c r="BA56" s="58">
        <f t="shared" si="13"/>
        <v>0</v>
      </c>
      <c r="BB56" s="58">
        <f t="shared" si="13"/>
        <v>0</v>
      </c>
      <c r="BC56" s="58">
        <f t="shared" si="13"/>
        <v>0</v>
      </c>
      <c r="BD56" s="58">
        <f t="shared" si="13"/>
        <v>0</v>
      </c>
      <c r="BE56" s="58">
        <f t="shared" si="13"/>
        <v>0</v>
      </c>
      <c r="BF56" s="58">
        <f t="shared" si="13"/>
        <v>1.4956222399999818E-2</v>
      </c>
      <c r="BG56" s="58">
        <f t="shared" si="13"/>
        <v>0</v>
      </c>
      <c r="BH56" s="58">
        <f t="shared" si="13"/>
        <v>0</v>
      </c>
      <c r="BI56" s="58">
        <f t="shared" si="13"/>
        <v>0</v>
      </c>
      <c r="BJ56" s="58">
        <f t="shared" si="13"/>
        <v>0</v>
      </c>
      <c r="BK56" s="61">
        <f>BK52+BK55</f>
        <v>2.3409562224</v>
      </c>
      <c r="BM56" s="76"/>
    </row>
    <row r="57" spans="1:66" ht="4.5" customHeight="1">
      <c r="A57" s="13"/>
      <c r="B57" s="15"/>
      <c r="C57" s="103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  <c r="AR57" s="104"/>
      <c r="AS57" s="104"/>
      <c r="AT57" s="104"/>
      <c r="AU57" s="104"/>
      <c r="AV57" s="104"/>
      <c r="AW57" s="104"/>
      <c r="AX57" s="104"/>
      <c r="AY57" s="104"/>
      <c r="AZ57" s="104"/>
      <c r="BA57" s="104"/>
      <c r="BB57" s="104"/>
      <c r="BC57" s="104"/>
      <c r="BD57" s="104"/>
      <c r="BE57" s="104"/>
      <c r="BF57" s="104"/>
      <c r="BG57" s="104"/>
      <c r="BH57" s="104"/>
      <c r="BI57" s="104"/>
      <c r="BJ57" s="104"/>
      <c r="BK57" s="105"/>
    </row>
    <row r="58" spans="1:66">
      <c r="A58" s="13" t="s">
        <v>20</v>
      </c>
      <c r="B58" s="14" t="s">
        <v>21</v>
      </c>
      <c r="C58" s="103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4"/>
      <c r="BC58" s="104"/>
      <c r="BD58" s="104"/>
      <c r="BE58" s="104"/>
      <c r="BF58" s="104"/>
      <c r="BG58" s="104"/>
      <c r="BH58" s="104"/>
      <c r="BI58" s="104"/>
      <c r="BJ58" s="104"/>
      <c r="BK58" s="105"/>
    </row>
    <row r="59" spans="1:66">
      <c r="A59" s="13" t="s">
        <v>76</v>
      </c>
      <c r="B59" s="15" t="s">
        <v>22</v>
      </c>
      <c r="C59" s="103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104"/>
      <c r="AW59" s="104"/>
      <c r="AX59" s="104"/>
      <c r="AY59" s="104"/>
      <c r="AZ59" s="104"/>
      <c r="BA59" s="104"/>
      <c r="BB59" s="104"/>
      <c r="BC59" s="104"/>
      <c r="BD59" s="104"/>
      <c r="BE59" s="104"/>
      <c r="BF59" s="104"/>
      <c r="BG59" s="104"/>
      <c r="BH59" s="104"/>
      <c r="BI59" s="104"/>
      <c r="BJ59" s="104"/>
      <c r="BK59" s="105"/>
    </row>
    <row r="60" spans="1:66" s="41" customFormat="1">
      <c r="A60" s="13"/>
      <c r="B60" s="17" t="s">
        <v>36</v>
      </c>
      <c r="C60" s="58">
        <v>0</v>
      </c>
      <c r="D60" s="58">
        <v>0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B60" s="58">
        <v>0</v>
      </c>
      <c r="AC60" s="58">
        <v>0</v>
      </c>
      <c r="AD60" s="58">
        <v>0</v>
      </c>
      <c r="AE60" s="58">
        <v>0</v>
      </c>
      <c r="AF60" s="58">
        <v>0</v>
      </c>
      <c r="AG60" s="58">
        <v>0</v>
      </c>
      <c r="AH60" s="58">
        <v>0</v>
      </c>
      <c r="AI60" s="58">
        <v>0</v>
      </c>
      <c r="AJ60" s="58">
        <v>0</v>
      </c>
      <c r="AK60" s="58">
        <v>0</v>
      </c>
      <c r="AL60" s="58">
        <v>0</v>
      </c>
      <c r="AM60" s="58">
        <v>0</v>
      </c>
      <c r="AN60" s="58">
        <v>0</v>
      </c>
      <c r="AO60" s="58">
        <v>0</v>
      </c>
      <c r="AP60" s="58">
        <v>0</v>
      </c>
      <c r="AQ60" s="58">
        <v>0</v>
      </c>
      <c r="AR60" s="58">
        <v>0</v>
      </c>
      <c r="AS60" s="58">
        <v>0</v>
      </c>
      <c r="AT60" s="58">
        <v>0</v>
      </c>
      <c r="AU60" s="58">
        <v>0</v>
      </c>
      <c r="AV60" s="58">
        <v>0</v>
      </c>
      <c r="AW60" s="58">
        <v>0</v>
      </c>
      <c r="AX60" s="58">
        <v>0</v>
      </c>
      <c r="AY60" s="58">
        <v>0</v>
      </c>
      <c r="AZ60" s="58">
        <v>0</v>
      </c>
      <c r="BA60" s="58">
        <v>0</v>
      </c>
      <c r="BB60" s="58">
        <v>0</v>
      </c>
      <c r="BC60" s="58">
        <v>0</v>
      </c>
      <c r="BD60" s="58">
        <v>0</v>
      </c>
      <c r="BE60" s="58">
        <v>0</v>
      </c>
      <c r="BF60" s="58">
        <v>0</v>
      </c>
      <c r="BG60" s="58">
        <v>0</v>
      </c>
      <c r="BH60" s="58">
        <v>0</v>
      </c>
      <c r="BI60" s="58">
        <v>0</v>
      </c>
      <c r="BJ60" s="58">
        <v>0</v>
      </c>
      <c r="BK60" s="61">
        <v>0</v>
      </c>
      <c r="BL60" s="40"/>
      <c r="BN60" s="85"/>
    </row>
    <row r="61" spans="1:66" s="41" customFormat="1">
      <c r="A61" s="13"/>
      <c r="B61" s="16" t="s">
        <v>83</v>
      </c>
      <c r="C61" s="58">
        <v>0</v>
      </c>
      <c r="D61" s="58">
        <v>0</v>
      </c>
      <c r="E61" s="58">
        <v>0</v>
      </c>
      <c r="F61" s="58">
        <v>0</v>
      </c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</v>
      </c>
      <c r="Z61" s="58">
        <v>0</v>
      </c>
      <c r="AA61" s="58">
        <v>0</v>
      </c>
      <c r="AB61" s="58">
        <v>0</v>
      </c>
      <c r="AC61" s="58">
        <v>0</v>
      </c>
      <c r="AD61" s="58">
        <v>0</v>
      </c>
      <c r="AE61" s="58">
        <v>0</v>
      </c>
      <c r="AF61" s="58">
        <v>0</v>
      </c>
      <c r="AG61" s="58">
        <v>0</v>
      </c>
      <c r="AH61" s="58">
        <v>0</v>
      </c>
      <c r="AI61" s="58">
        <v>0</v>
      </c>
      <c r="AJ61" s="58">
        <v>0</v>
      </c>
      <c r="AK61" s="58">
        <v>0</v>
      </c>
      <c r="AL61" s="58">
        <v>0</v>
      </c>
      <c r="AM61" s="58">
        <v>0</v>
      </c>
      <c r="AN61" s="58">
        <v>0</v>
      </c>
      <c r="AO61" s="58">
        <v>0</v>
      </c>
      <c r="AP61" s="58">
        <v>0</v>
      </c>
      <c r="AQ61" s="58">
        <v>0</v>
      </c>
      <c r="AR61" s="58">
        <v>0</v>
      </c>
      <c r="AS61" s="58">
        <v>0</v>
      </c>
      <c r="AT61" s="58">
        <v>0</v>
      </c>
      <c r="AU61" s="58">
        <v>0</v>
      </c>
      <c r="AV61" s="58">
        <v>0</v>
      </c>
      <c r="AW61" s="58">
        <v>0</v>
      </c>
      <c r="AX61" s="58">
        <v>0</v>
      </c>
      <c r="AY61" s="58">
        <v>0</v>
      </c>
      <c r="AZ61" s="58">
        <v>0</v>
      </c>
      <c r="BA61" s="58">
        <v>0</v>
      </c>
      <c r="BB61" s="58">
        <v>0</v>
      </c>
      <c r="BC61" s="58">
        <v>0</v>
      </c>
      <c r="BD61" s="58">
        <v>0</v>
      </c>
      <c r="BE61" s="58">
        <v>0</v>
      </c>
      <c r="BF61" s="58">
        <v>0</v>
      </c>
      <c r="BG61" s="58">
        <v>0</v>
      </c>
      <c r="BH61" s="58">
        <v>0</v>
      </c>
      <c r="BI61" s="58">
        <v>0</v>
      </c>
      <c r="BJ61" s="58">
        <v>0</v>
      </c>
      <c r="BK61" s="61">
        <v>0</v>
      </c>
      <c r="BL61" s="40"/>
      <c r="BN61" s="85"/>
    </row>
    <row r="62" spans="1:66" s="41" customFormat="1" ht="4.5" customHeight="1">
      <c r="A62" s="13"/>
      <c r="B62" s="20"/>
      <c r="C62" s="122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4"/>
      <c r="BL62" s="40"/>
      <c r="BN62" s="85"/>
    </row>
    <row r="63" spans="1:66" s="41" customFormat="1">
      <c r="A63" s="13"/>
      <c r="B63" s="21" t="s">
        <v>99</v>
      </c>
      <c r="C63" s="65">
        <f t="shared" ref="C63:AH63" si="14">C28+C42+C47+C56+C61</f>
        <v>0</v>
      </c>
      <c r="D63" s="65">
        <f t="shared" si="14"/>
        <v>234.756929483703</v>
      </c>
      <c r="E63" s="65">
        <f t="shared" si="14"/>
        <v>0</v>
      </c>
      <c r="F63" s="65">
        <f t="shared" si="14"/>
        <v>0</v>
      </c>
      <c r="G63" s="65">
        <f t="shared" si="14"/>
        <v>0</v>
      </c>
      <c r="H63" s="65">
        <f t="shared" si="14"/>
        <v>1611.2909587391962</v>
      </c>
      <c r="I63" s="65">
        <f t="shared" si="14"/>
        <v>2508.9379653409314</v>
      </c>
      <c r="J63" s="65">
        <f t="shared" si="14"/>
        <v>158.40391942716133</v>
      </c>
      <c r="K63" s="65">
        <f t="shared" si="14"/>
        <v>0</v>
      </c>
      <c r="L63" s="65">
        <f t="shared" si="14"/>
        <v>1764.4174948837408</v>
      </c>
      <c r="M63" s="65">
        <f t="shared" si="14"/>
        <v>0</v>
      </c>
      <c r="N63" s="65">
        <f t="shared" si="14"/>
        <v>0</v>
      </c>
      <c r="O63" s="65">
        <f t="shared" si="14"/>
        <v>0</v>
      </c>
      <c r="P63" s="65">
        <f t="shared" si="14"/>
        <v>0</v>
      </c>
      <c r="Q63" s="65">
        <f t="shared" si="14"/>
        <v>0</v>
      </c>
      <c r="R63" s="65">
        <f t="shared" si="14"/>
        <v>518.27835615748393</v>
      </c>
      <c r="S63" s="65">
        <f t="shared" si="14"/>
        <v>50.954973404129028</v>
      </c>
      <c r="T63" s="65">
        <f t="shared" si="14"/>
        <v>0.16129032538709676</v>
      </c>
      <c r="U63" s="65">
        <f t="shared" si="14"/>
        <v>0</v>
      </c>
      <c r="V63" s="65">
        <f t="shared" si="14"/>
        <v>207.78859321919359</v>
      </c>
      <c r="W63" s="65">
        <f t="shared" si="14"/>
        <v>0</v>
      </c>
      <c r="X63" s="65">
        <f t="shared" si="14"/>
        <v>0</v>
      </c>
      <c r="Y63" s="65">
        <f t="shared" si="14"/>
        <v>0</v>
      </c>
      <c r="Z63" s="65">
        <f t="shared" si="14"/>
        <v>0</v>
      </c>
      <c r="AA63" s="65">
        <f t="shared" si="14"/>
        <v>0</v>
      </c>
      <c r="AB63" s="65">
        <f t="shared" si="14"/>
        <v>2.9405144727096775</v>
      </c>
      <c r="AC63" s="65">
        <f t="shared" si="14"/>
        <v>4.1566311225806452E-2</v>
      </c>
      <c r="AD63" s="65">
        <f t="shared" si="14"/>
        <v>0</v>
      </c>
      <c r="AE63" s="65">
        <f t="shared" si="14"/>
        <v>0</v>
      </c>
      <c r="AF63" s="65">
        <f t="shared" si="14"/>
        <v>1.3490749184838711</v>
      </c>
      <c r="AG63" s="65">
        <f t="shared" si="14"/>
        <v>0</v>
      </c>
      <c r="AH63" s="65">
        <f t="shared" si="14"/>
        <v>0</v>
      </c>
      <c r="AI63" s="65">
        <f t="shared" ref="AI63:BJ63" si="15">AI28+AI42+AI47+AI56+AI61</f>
        <v>0</v>
      </c>
      <c r="AJ63" s="65">
        <f t="shared" si="15"/>
        <v>0</v>
      </c>
      <c r="AK63" s="65">
        <f t="shared" si="15"/>
        <v>0</v>
      </c>
      <c r="AL63" s="65">
        <f t="shared" si="15"/>
        <v>0.24238945716129034</v>
      </c>
      <c r="AM63" s="65">
        <f t="shared" si="15"/>
        <v>4.0011683870967733E-3</v>
      </c>
      <c r="AN63" s="65">
        <f t="shared" si="15"/>
        <v>0</v>
      </c>
      <c r="AO63" s="65">
        <f t="shared" si="15"/>
        <v>0</v>
      </c>
      <c r="AP63" s="65">
        <f t="shared" si="15"/>
        <v>4.9637091161290316E-2</v>
      </c>
      <c r="AQ63" s="65">
        <f t="shared" si="15"/>
        <v>0</v>
      </c>
      <c r="AR63" s="65">
        <f t="shared" si="15"/>
        <v>1.0926</v>
      </c>
      <c r="AS63" s="65">
        <f t="shared" si="15"/>
        <v>0</v>
      </c>
      <c r="AT63" s="65">
        <f t="shared" si="15"/>
        <v>0</v>
      </c>
      <c r="AU63" s="65">
        <f t="shared" si="15"/>
        <v>0</v>
      </c>
      <c r="AV63" s="65">
        <f t="shared" si="15"/>
        <v>7862.777732042071</v>
      </c>
      <c r="AW63" s="65">
        <f t="shared" si="15"/>
        <v>1291.6660504415136</v>
      </c>
      <c r="AX63" s="65">
        <f t="shared" si="15"/>
        <v>24.811185706870969</v>
      </c>
      <c r="AY63" s="65">
        <f t="shared" si="15"/>
        <v>3.0128724897741939</v>
      </c>
      <c r="AZ63" s="65">
        <f t="shared" si="15"/>
        <v>7407.5238534904493</v>
      </c>
      <c r="BA63" s="65">
        <f t="shared" si="15"/>
        <v>0</v>
      </c>
      <c r="BB63" s="65">
        <f t="shared" si="15"/>
        <v>0</v>
      </c>
      <c r="BC63" s="65">
        <f t="shared" si="15"/>
        <v>0</v>
      </c>
      <c r="BD63" s="65">
        <f t="shared" si="15"/>
        <v>0</v>
      </c>
      <c r="BE63" s="65">
        <f t="shared" si="15"/>
        <v>0</v>
      </c>
      <c r="BF63" s="65">
        <f t="shared" si="15"/>
        <v>1437.1054025663027</v>
      </c>
      <c r="BG63" s="65">
        <f t="shared" si="15"/>
        <v>68.069301811393629</v>
      </c>
      <c r="BH63" s="65">
        <f t="shared" si="15"/>
        <v>0</v>
      </c>
      <c r="BI63" s="65">
        <f t="shared" si="15"/>
        <v>0</v>
      </c>
      <c r="BJ63" s="65">
        <f t="shared" si="15"/>
        <v>443.64335121929025</v>
      </c>
      <c r="BK63" s="65">
        <f>BK28+BK42+BK47+BK56+BK61</f>
        <v>25599.320014167719</v>
      </c>
      <c r="BL63" s="73"/>
      <c r="BM63" s="74"/>
      <c r="BN63" s="85"/>
    </row>
    <row r="64" spans="1:66" ht="4.5" customHeight="1">
      <c r="A64" s="13"/>
      <c r="B64" s="21"/>
      <c r="C64" s="128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9"/>
    </row>
    <row r="65" spans="1:64" ht="14.25" customHeight="1">
      <c r="A65" s="13" t="s">
        <v>5</v>
      </c>
      <c r="B65" s="22" t="s">
        <v>24</v>
      </c>
      <c r="C65" s="128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9"/>
      <c r="BL65" s="9"/>
    </row>
    <row r="66" spans="1:64">
      <c r="A66" s="13"/>
      <c r="B66" s="17" t="s">
        <v>36</v>
      </c>
      <c r="C66" s="58">
        <v>0</v>
      </c>
      <c r="D66" s="58">
        <v>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8">
        <v>0</v>
      </c>
      <c r="AB66" s="58">
        <v>0</v>
      </c>
      <c r="AC66" s="58">
        <v>0</v>
      </c>
      <c r="AD66" s="58">
        <v>0</v>
      </c>
      <c r="AE66" s="58">
        <v>0</v>
      </c>
      <c r="AF66" s="58">
        <v>0</v>
      </c>
      <c r="AG66" s="58">
        <v>0</v>
      </c>
      <c r="AH66" s="58">
        <v>0</v>
      </c>
      <c r="AI66" s="58">
        <v>0</v>
      </c>
      <c r="AJ66" s="58">
        <v>0</v>
      </c>
      <c r="AK66" s="58">
        <v>0</v>
      </c>
      <c r="AL66" s="58">
        <v>0</v>
      </c>
      <c r="AM66" s="58">
        <v>0</v>
      </c>
      <c r="AN66" s="58">
        <v>0</v>
      </c>
      <c r="AO66" s="58">
        <v>0</v>
      </c>
      <c r="AP66" s="58">
        <v>0</v>
      </c>
      <c r="AQ66" s="58">
        <v>0</v>
      </c>
      <c r="AR66" s="58">
        <v>0</v>
      </c>
      <c r="AS66" s="58">
        <v>0</v>
      </c>
      <c r="AT66" s="58">
        <v>0</v>
      </c>
      <c r="AU66" s="58">
        <v>0</v>
      </c>
      <c r="AV66" s="58">
        <v>0</v>
      </c>
      <c r="AW66" s="58">
        <v>0</v>
      </c>
      <c r="AX66" s="58">
        <v>0</v>
      </c>
      <c r="AY66" s="58">
        <v>0</v>
      </c>
      <c r="AZ66" s="58">
        <v>0</v>
      </c>
      <c r="BA66" s="58">
        <v>0</v>
      </c>
      <c r="BB66" s="58">
        <v>0</v>
      </c>
      <c r="BC66" s="58">
        <v>0</v>
      </c>
      <c r="BD66" s="58">
        <v>0</v>
      </c>
      <c r="BE66" s="58">
        <v>0</v>
      </c>
      <c r="BF66" s="58">
        <v>0</v>
      </c>
      <c r="BG66" s="58">
        <v>0</v>
      </c>
      <c r="BH66" s="58">
        <v>0</v>
      </c>
      <c r="BI66" s="58">
        <v>0</v>
      </c>
      <c r="BJ66" s="58">
        <v>0</v>
      </c>
      <c r="BK66" s="58">
        <v>0</v>
      </c>
    </row>
    <row r="67" spans="1:64" ht="13.5" thickBot="1">
      <c r="A67" s="23"/>
      <c r="B67" s="16" t="s">
        <v>83</v>
      </c>
      <c r="C67" s="58">
        <v>0</v>
      </c>
      <c r="D67" s="58">
        <v>0</v>
      </c>
      <c r="E67" s="58">
        <v>0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</v>
      </c>
      <c r="Z67" s="58">
        <v>0</v>
      </c>
      <c r="AA67" s="58">
        <v>0</v>
      </c>
      <c r="AB67" s="58">
        <v>0</v>
      </c>
      <c r="AC67" s="58">
        <v>0</v>
      </c>
      <c r="AD67" s="58">
        <v>0</v>
      </c>
      <c r="AE67" s="58">
        <v>0</v>
      </c>
      <c r="AF67" s="58">
        <v>0</v>
      </c>
      <c r="AG67" s="58">
        <v>0</v>
      </c>
      <c r="AH67" s="58">
        <v>0</v>
      </c>
      <c r="AI67" s="58">
        <v>0</v>
      </c>
      <c r="AJ67" s="58">
        <v>0</v>
      </c>
      <c r="AK67" s="58">
        <v>0</v>
      </c>
      <c r="AL67" s="58">
        <v>0</v>
      </c>
      <c r="AM67" s="58">
        <v>0</v>
      </c>
      <c r="AN67" s="58">
        <v>0</v>
      </c>
      <c r="AO67" s="58">
        <v>0</v>
      </c>
      <c r="AP67" s="58">
        <v>0</v>
      </c>
      <c r="AQ67" s="58">
        <v>0</v>
      </c>
      <c r="AR67" s="58">
        <v>0</v>
      </c>
      <c r="AS67" s="58">
        <v>0</v>
      </c>
      <c r="AT67" s="58">
        <v>0</v>
      </c>
      <c r="AU67" s="58">
        <v>0</v>
      </c>
      <c r="AV67" s="58">
        <v>0</v>
      </c>
      <c r="AW67" s="58">
        <v>0</v>
      </c>
      <c r="AX67" s="58">
        <v>0</v>
      </c>
      <c r="AY67" s="58">
        <v>0</v>
      </c>
      <c r="AZ67" s="58">
        <v>0</v>
      </c>
      <c r="BA67" s="58">
        <v>0</v>
      </c>
      <c r="BB67" s="58">
        <v>0</v>
      </c>
      <c r="BC67" s="58">
        <v>0</v>
      </c>
      <c r="BD67" s="58">
        <v>0</v>
      </c>
      <c r="BE67" s="58">
        <v>0</v>
      </c>
      <c r="BF67" s="58">
        <v>0</v>
      </c>
      <c r="BG67" s="58">
        <v>0</v>
      </c>
      <c r="BH67" s="58">
        <v>0</v>
      </c>
      <c r="BI67" s="58">
        <v>0</v>
      </c>
      <c r="BJ67" s="58">
        <v>0</v>
      </c>
      <c r="BK67" s="58">
        <v>0</v>
      </c>
    </row>
    <row r="68" spans="1:64" ht="6" customHeight="1">
      <c r="A68" s="24"/>
      <c r="B68" s="25"/>
    </row>
    <row r="69" spans="1:64">
      <c r="A69" s="24"/>
      <c r="B69" s="24" t="s">
        <v>109</v>
      </c>
      <c r="L69" s="45" t="s">
        <v>37</v>
      </c>
    </row>
    <row r="70" spans="1:64">
      <c r="A70" s="24"/>
      <c r="B70" s="24" t="s">
        <v>110</v>
      </c>
      <c r="L70" s="44" t="s">
        <v>29</v>
      </c>
    </row>
    <row r="71" spans="1:64">
      <c r="L71" s="44" t="s">
        <v>30</v>
      </c>
    </row>
    <row r="72" spans="1:64">
      <c r="B72" s="24" t="s">
        <v>32</v>
      </c>
      <c r="L72" s="44" t="s">
        <v>98</v>
      </c>
      <c r="BK72" s="46"/>
    </row>
    <row r="73" spans="1:64">
      <c r="B73" s="24" t="s">
        <v>33</v>
      </c>
      <c r="L73" s="44" t="s">
        <v>100</v>
      </c>
    </row>
    <row r="74" spans="1:64">
      <c r="B74" s="24"/>
      <c r="L74" s="44" t="s">
        <v>31</v>
      </c>
    </row>
  </sheetData>
  <mergeCells count="49">
    <mergeCell ref="C65:BK65"/>
    <mergeCell ref="C49:BK49"/>
    <mergeCell ref="C50:BK50"/>
    <mergeCell ref="C53:BK53"/>
    <mergeCell ref="C57:BK57"/>
    <mergeCell ref="C64:BK64"/>
    <mergeCell ref="C48:BK48"/>
    <mergeCell ref="C30:BK30"/>
    <mergeCell ref="C31:BK31"/>
    <mergeCell ref="C62:BK62"/>
    <mergeCell ref="C59:BK59"/>
    <mergeCell ref="C17:BK17"/>
    <mergeCell ref="C20:BK20"/>
    <mergeCell ref="AV4:AZ4"/>
    <mergeCell ref="C4:G4"/>
    <mergeCell ref="C45:BK45"/>
    <mergeCell ref="C29:BK29"/>
    <mergeCell ref="C34:BK34"/>
    <mergeCell ref="C43:BK43"/>
    <mergeCell ref="C23:BK23"/>
    <mergeCell ref="C14:BK14"/>
    <mergeCell ref="C44:BK44"/>
    <mergeCell ref="W2:AP2"/>
    <mergeCell ref="AQ2:BJ2"/>
    <mergeCell ref="M4:Q4"/>
    <mergeCell ref="W4:AA4"/>
    <mergeCell ref="AQ4:AU4"/>
    <mergeCell ref="AB4:AF4"/>
    <mergeCell ref="BA4:BE4"/>
    <mergeCell ref="C2:V2"/>
    <mergeCell ref="C3:L3"/>
    <mergeCell ref="H4:L4"/>
    <mergeCell ref="R4:V4"/>
    <mergeCell ref="C1:BK1"/>
    <mergeCell ref="BF4:BJ4"/>
    <mergeCell ref="C11:BK11"/>
    <mergeCell ref="C58:BK58"/>
    <mergeCell ref="A1:A5"/>
    <mergeCell ref="AQ3:AZ3"/>
    <mergeCell ref="M3:V3"/>
    <mergeCell ref="W3:AF3"/>
    <mergeCell ref="AG3:AP3"/>
    <mergeCell ref="BA3:BJ3"/>
    <mergeCell ref="BK2:BK5"/>
    <mergeCell ref="AG4:AK4"/>
    <mergeCell ref="AL4:AP4"/>
    <mergeCell ref="B1:B5"/>
    <mergeCell ref="C7:BK7"/>
    <mergeCell ref="C6:BK6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R49"/>
  <sheetViews>
    <sheetView showGridLines="0" tabSelected="1" workbookViewId="0">
      <selection activeCell="D5" sqref="D5:L42"/>
    </sheetView>
  </sheetViews>
  <sheetFormatPr defaultRowHeight="12.75"/>
  <cols>
    <col min="1" max="1" width="2.28515625" customWidth="1"/>
    <col min="3" max="3" width="25.28515625" bestFit="1" customWidth="1"/>
    <col min="4" max="4" width="16.5703125" customWidth="1"/>
    <col min="5" max="6" width="18.42578125" customWidth="1"/>
    <col min="7" max="7" width="10" bestFit="1" customWidth="1"/>
    <col min="8" max="8" width="20" bestFit="1" customWidth="1"/>
    <col min="9" max="9" width="15.85546875" bestFit="1" customWidth="1"/>
    <col min="10" max="10" width="17" style="9" bestFit="1" customWidth="1"/>
    <col min="11" max="11" width="18.7109375" bestFit="1" customWidth="1"/>
    <col min="12" max="12" width="19.85546875" bestFit="1" customWidth="1"/>
    <col min="13" max="16384" width="9.140625" style="8"/>
  </cols>
  <sheetData>
    <row r="2" spans="2:18">
      <c r="B2" s="130" t="s">
        <v>122</v>
      </c>
      <c r="C2" s="131"/>
      <c r="D2" s="131"/>
      <c r="E2" s="131"/>
      <c r="F2" s="131"/>
      <c r="G2" s="131"/>
      <c r="H2" s="131"/>
      <c r="I2" s="131"/>
      <c r="J2" s="131"/>
      <c r="K2" s="131"/>
      <c r="L2" s="132"/>
    </row>
    <row r="3" spans="2:18">
      <c r="B3" s="130" t="s">
        <v>102</v>
      </c>
      <c r="C3" s="131"/>
      <c r="D3" s="131"/>
      <c r="E3" s="131"/>
      <c r="F3" s="131"/>
      <c r="G3" s="131"/>
      <c r="H3" s="131"/>
      <c r="I3" s="131"/>
      <c r="J3" s="131"/>
      <c r="K3" s="131"/>
      <c r="L3" s="132"/>
    </row>
    <row r="4" spans="2:18" ht="45">
      <c r="B4" s="5" t="s">
        <v>75</v>
      </c>
      <c r="C4" s="4" t="s">
        <v>38</v>
      </c>
      <c r="D4" s="4" t="s">
        <v>87</v>
      </c>
      <c r="E4" s="4" t="s">
        <v>88</v>
      </c>
      <c r="F4" s="4" t="s">
        <v>7</v>
      </c>
      <c r="G4" s="4" t="s">
        <v>8</v>
      </c>
      <c r="H4" s="4" t="s">
        <v>21</v>
      </c>
      <c r="I4" s="4" t="s">
        <v>94</v>
      </c>
      <c r="J4" s="88" t="s">
        <v>95</v>
      </c>
      <c r="K4" s="4" t="s">
        <v>74</v>
      </c>
      <c r="L4" s="4" t="s">
        <v>96</v>
      </c>
    </row>
    <row r="5" spans="2:18">
      <c r="B5" s="1">
        <v>1</v>
      </c>
      <c r="C5" s="2" t="s">
        <v>39</v>
      </c>
      <c r="D5" s="92">
        <v>2.4578691612903224E-2</v>
      </c>
      <c r="E5" s="92">
        <v>6.7413401612903207E-3</v>
      </c>
      <c r="F5" s="92">
        <v>0.63003943587096778</v>
      </c>
      <c r="G5" s="92">
        <v>0</v>
      </c>
      <c r="H5" s="92">
        <v>0</v>
      </c>
      <c r="I5" s="92">
        <v>0</v>
      </c>
      <c r="J5" s="92">
        <v>0</v>
      </c>
      <c r="K5" s="92">
        <f t="shared" ref="K5:K41" si="0">SUM(D5:J5)</f>
        <v>0.66135946764516129</v>
      </c>
      <c r="L5" s="92">
        <v>0</v>
      </c>
      <c r="M5" s="79"/>
      <c r="N5" s="79"/>
      <c r="O5" s="79"/>
      <c r="P5" s="79"/>
      <c r="Q5" s="79"/>
      <c r="R5" s="79"/>
    </row>
    <row r="6" spans="2:18">
      <c r="B6" s="1">
        <v>2</v>
      </c>
      <c r="C6" s="3" t="s">
        <v>40</v>
      </c>
      <c r="D6" s="92">
        <v>3.5869795115806453</v>
      </c>
      <c r="E6" s="92">
        <v>1.8223398956451613</v>
      </c>
      <c r="F6" s="92">
        <v>108.20691993758081</v>
      </c>
      <c r="G6" s="92">
        <v>0</v>
      </c>
      <c r="H6" s="92">
        <v>0</v>
      </c>
      <c r="I6" s="92">
        <v>0</v>
      </c>
      <c r="J6" s="92">
        <v>1E-3</v>
      </c>
      <c r="K6" s="92">
        <f t="shared" si="0"/>
        <v>113.61723934480662</v>
      </c>
      <c r="L6" s="92">
        <v>0</v>
      </c>
      <c r="M6" s="79"/>
      <c r="N6" s="79"/>
      <c r="O6" s="79"/>
      <c r="P6" s="79"/>
      <c r="Q6" s="79"/>
      <c r="R6" s="79"/>
    </row>
    <row r="7" spans="2:18">
      <c r="B7" s="1">
        <v>3</v>
      </c>
      <c r="C7" s="2" t="s">
        <v>41</v>
      </c>
      <c r="D7" s="92">
        <v>3.4306811290322576E-3</v>
      </c>
      <c r="E7" s="92">
        <v>0</v>
      </c>
      <c r="F7" s="92">
        <v>0.47676532090322576</v>
      </c>
      <c r="G7" s="92">
        <v>0</v>
      </c>
      <c r="H7" s="92">
        <v>0</v>
      </c>
      <c r="I7" s="92">
        <v>0</v>
      </c>
      <c r="J7" s="92">
        <v>0</v>
      </c>
      <c r="K7" s="92">
        <f t="shared" si="0"/>
        <v>0.48019600203225804</v>
      </c>
      <c r="L7" s="92">
        <v>0</v>
      </c>
      <c r="M7" s="79"/>
      <c r="N7" s="79"/>
      <c r="O7" s="79"/>
      <c r="P7" s="79"/>
      <c r="Q7" s="79"/>
      <c r="R7" s="79"/>
    </row>
    <row r="8" spans="2:18">
      <c r="B8" s="1">
        <v>4</v>
      </c>
      <c r="C8" s="3" t="s">
        <v>42</v>
      </c>
      <c r="D8" s="92">
        <v>0.88381237538709678</v>
      </c>
      <c r="E8" s="92">
        <v>0.54408227209677396</v>
      </c>
      <c r="F8" s="92">
        <v>31.908622835903245</v>
      </c>
      <c r="G8" s="92">
        <v>0</v>
      </c>
      <c r="H8" s="92">
        <v>0</v>
      </c>
      <c r="I8" s="92">
        <v>0</v>
      </c>
      <c r="J8" s="92">
        <v>0</v>
      </c>
      <c r="K8" s="92">
        <f t="shared" si="0"/>
        <v>33.336517483387112</v>
      </c>
      <c r="L8" s="92">
        <v>0</v>
      </c>
      <c r="M8" s="79"/>
      <c r="N8" s="79"/>
      <c r="O8" s="79"/>
      <c r="P8" s="79"/>
      <c r="Q8" s="79"/>
      <c r="R8" s="79"/>
    </row>
    <row r="9" spans="2:18">
      <c r="B9" s="1">
        <v>5</v>
      </c>
      <c r="C9" s="3" t="s">
        <v>43</v>
      </c>
      <c r="D9" s="92">
        <v>2.5373293549354834</v>
      </c>
      <c r="E9" s="92">
        <v>1.8220242935161293</v>
      </c>
      <c r="F9" s="92">
        <v>79.770913706290202</v>
      </c>
      <c r="G9" s="92">
        <v>0</v>
      </c>
      <c r="H9" s="92">
        <v>0</v>
      </c>
      <c r="I9" s="92">
        <v>0</v>
      </c>
      <c r="J9" s="92">
        <v>2.9999999999999997E-4</v>
      </c>
      <c r="K9" s="92">
        <f t="shared" si="0"/>
        <v>84.130567354741814</v>
      </c>
      <c r="L9" s="92">
        <v>0</v>
      </c>
      <c r="M9" s="79"/>
      <c r="N9" s="79"/>
      <c r="O9" s="79"/>
      <c r="P9" s="79"/>
      <c r="Q9" s="79"/>
      <c r="R9" s="79"/>
    </row>
    <row r="10" spans="2:18">
      <c r="B10" s="1">
        <v>6</v>
      </c>
      <c r="C10" s="3" t="s">
        <v>44</v>
      </c>
      <c r="D10" s="92">
        <v>1.8913674935483871</v>
      </c>
      <c r="E10" s="92">
        <v>4.1550606700645165</v>
      </c>
      <c r="F10" s="92">
        <v>88.760134473709712</v>
      </c>
      <c r="G10" s="92">
        <v>0</v>
      </c>
      <c r="H10" s="92">
        <v>0</v>
      </c>
      <c r="I10" s="92">
        <v>0</v>
      </c>
      <c r="J10" s="92">
        <v>2.0000000000000001E-4</v>
      </c>
      <c r="K10" s="92">
        <f t="shared" si="0"/>
        <v>94.80676263732262</v>
      </c>
      <c r="L10" s="92">
        <v>0</v>
      </c>
      <c r="M10" s="79"/>
      <c r="N10" s="79"/>
      <c r="O10" s="79"/>
      <c r="P10" s="79"/>
      <c r="Q10" s="79"/>
      <c r="R10" s="79"/>
    </row>
    <row r="11" spans="2:18">
      <c r="B11" s="1">
        <v>7</v>
      </c>
      <c r="C11" s="3" t="s">
        <v>45</v>
      </c>
      <c r="D11" s="92">
        <v>2.330122812612903</v>
      </c>
      <c r="E11" s="92">
        <v>0.34465922893548384</v>
      </c>
      <c r="F11" s="92">
        <v>36.812466759483819</v>
      </c>
      <c r="G11" s="92">
        <v>0</v>
      </c>
      <c r="H11" s="92">
        <v>0</v>
      </c>
      <c r="I11" s="92">
        <v>0</v>
      </c>
      <c r="J11" s="92">
        <v>0</v>
      </c>
      <c r="K11" s="92">
        <f t="shared" si="0"/>
        <v>39.487248801032209</v>
      </c>
      <c r="L11" s="92">
        <v>0</v>
      </c>
      <c r="M11" s="79"/>
      <c r="N11" s="79"/>
      <c r="O11" s="79"/>
      <c r="P11" s="79"/>
      <c r="Q11" s="79"/>
      <c r="R11" s="79"/>
    </row>
    <row r="12" spans="2:18">
      <c r="B12" s="1">
        <v>8</v>
      </c>
      <c r="C12" s="2" t="s">
        <v>46</v>
      </c>
      <c r="D12" s="92">
        <v>0</v>
      </c>
      <c r="E12" s="92">
        <v>0</v>
      </c>
      <c r="F12" s="92">
        <v>0</v>
      </c>
      <c r="G12" s="92">
        <v>0</v>
      </c>
      <c r="H12" s="92">
        <v>0</v>
      </c>
      <c r="I12" s="92">
        <v>0</v>
      </c>
      <c r="J12" s="92">
        <v>0</v>
      </c>
      <c r="K12" s="92">
        <f t="shared" si="0"/>
        <v>0</v>
      </c>
      <c r="L12" s="92">
        <v>0</v>
      </c>
      <c r="M12" s="79"/>
      <c r="N12" s="79"/>
      <c r="O12" s="79"/>
      <c r="P12" s="79"/>
      <c r="Q12" s="79"/>
      <c r="R12" s="79"/>
    </row>
    <row r="13" spans="2:18">
      <c r="B13" s="1">
        <v>9</v>
      </c>
      <c r="C13" s="2" t="s">
        <v>47</v>
      </c>
      <c r="D13" s="92">
        <v>0</v>
      </c>
      <c r="E13" s="92">
        <v>0</v>
      </c>
      <c r="F13" s="92">
        <v>0</v>
      </c>
      <c r="G13" s="92">
        <v>0</v>
      </c>
      <c r="H13" s="92">
        <v>0</v>
      </c>
      <c r="I13" s="92">
        <v>0</v>
      </c>
      <c r="J13" s="92">
        <v>0</v>
      </c>
      <c r="K13" s="92">
        <f t="shared" si="0"/>
        <v>0</v>
      </c>
      <c r="L13" s="92">
        <v>0</v>
      </c>
      <c r="M13" s="79"/>
      <c r="N13" s="79"/>
      <c r="O13" s="79"/>
      <c r="P13" s="79"/>
      <c r="Q13" s="79"/>
      <c r="R13" s="79"/>
    </row>
    <row r="14" spans="2:18">
      <c r="B14" s="1">
        <v>10</v>
      </c>
      <c r="C14" s="3" t="s">
        <v>48</v>
      </c>
      <c r="D14" s="92">
        <v>10.749471215774195</v>
      </c>
      <c r="E14" s="92">
        <v>1.6720204722903229</v>
      </c>
      <c r="F14" s="92">
        <v>135.13655604112913</v>
      </c>
      <c r="G14" s="92">
        <v>0</v>
      </c>
      <c r="H14" s="92">
        <v>0</v>
      </c>
      <c r="I14" s="92">
        <v>0</v>
      </c>
      <c r="J14" s="92">
        <v>0</v>
      </c>
      <c r="K14" s="92">
        <f t="shared" si="0"/>
        <v>147.55804772919365</v>
      </c>
      <c r="L14" s="92">
        <v>0</v>
      </c>
      <c r="M14" s="79"/>
      <c r="N14" s="79"/>
      <c r="O14" s="79"/>
      <c r="P14" s="79"/>
      <c r="Q14" s="79"/>
      <c r="R14" s="79"/>
    </row>
    <row r="15" spans="2:18">
      <c r="B15" s="1">
        <v>11</v>
      </c>
      <c r="C15" s="3" t="s">
        <v>49</v>
      </c>
      <c r="D15" s="92">
        <v>55.076444676032253</v>
      </c>
      <c r="E15" s="92">
        <v>46.853494289225821</v>
      </c>
      <c r="F15" s="92">
        <v>1387.7251513227484</v>
      </c>
      <c r="G15" s="92">
        <v>0</v>
      </c>
      <c r="H15" s="92">
        <v>0</v>
      </c>
      <c r="I15" s="92">
        <v>0</v>
      </c>
      <c r="J15" s="92">
        <v>1E-4</v>
      </c>
      <c r="K15" s="92">
        <f t="shared" si="0"/>
        <v>1489.6551902880065</v>
      </c>
      <c r="L15" s="92">
        <v>0</v>
      </c>
      <c r="M15" s="79"/>
      <c r="N15" s="79"/>
      <c r="O15" s="79"/>
      <c r="P15" s="79"/>
      <c r="Q15" s="79"/>
      <c r="R15" s="79"/>
    </row>
    <row r="16" spans="2:18">
      <c r="B16" s="1">
        <v>12</v>
      </c>
      <c r="C16" s="3" t="s">
        <v>50</v>
      </c>
      <c r="D16" s="92">
        <v>204.82129494239629</v>
      </c>
      <c r="E16" s="92">
        <v>20.822736627677426</v>
      </c>
      <c r="F16" s="92">
        <v>924.79588137258088</v>
      </c>
      <c r="G16" s="92">
        <v>0</v>
      </c>
      <c r="H16" s="92">
        <v>0</v>
      </c>
      <c r="I16" s="92">
        <v>0</v>
      </c>
      <c r="J16" s="92">
        <v>3.0300000000000001E-2</v>
      </c>
      <c r="K16" s="92">
        <f t="shared" si="0"/>
        <v>1150.4702129426546</v>
      </c>
      <c r="L16" s="92">
        <v>0</v>
      </c>
      <c r="M16" s="79"/>
      <c r="N16" s="79"/>
      <c r="O16" s="79"/>
      <c r="P16" s="79"/>
      <c r="Q16" s="79"/>
      <c r="R16" s="79"/>
    </row>
    <row r="17" spans="2:18">
      <c r="B17" s="1">
        <v>13</v>
      </c>
      <c r="C17" s="3" t="s">
        <v>51</v>
      </c>
      <c r="D17" s="92">
        <v>0.82200412909677412</v>
      </c>
      <c r="E17" s="92">
        <v>0.63747094316129038</v>
      </c>
      <c r="F17" s="92">
        <v>19.770312217870966</v>
      </c>
      <c r="G17" s="92">
        <v>0</v>
      </c>
      <c r="H17" s="92">
        <v>0</v>
      </c>
      <c r="I17" s="92">
        <v>0</v>
      </c>
      <c r="J17" s="92">
        <v>0</v>
      </c>
      <c r="K17" s="92">
        <f t="shared" si="0"/>
        <v>21.229787290129032</v>
      </c>
      <c r="L17" s="92">
        <v>0</v>
      </c>
      <c r="M17" s="79"/>
      <c r="N17" s="79"/>
      <c r="O17" s="79"/>
      <c r="P17" s="79"/>
      <c r="Q17" s="79"/>
      <c r="R17" s="79"/>
    </row>
    <row r="18" spans="2:18">
      <c r="B18" s="1">
        <v>14</v>
      </c>
      <c r="C18" s="3" t="s">
        <v>52</v>
      </c>
      <c r="D18" s="92">
        <v>0.38104432490322582</v>
      </c>
      <c r="E18" s="92">
        <v>0.33486443987096781</v>
      </c>
      <c r="F18" s="92">
        <v>12.09252369806452</v>
      </c>
      <c r="G18" s="92">
        <v>0</v>
      </c>
      <c r="H18" s="92">
        <v>0</v>
      </c>
      <c r="I18" s="92">
        <v>0</v>
      </c>
      <c r="J18" s="92">
        <v>0</v>
      </c>
      <c r="K18" s="92">
        <f t="shared" si="0"/>
        <v>12.808432462838713</v>
      </c>
      <c r="L18" s="92">
        <v>0</v>
      </c>
      <c r="M18" s="79"/>
      <c r="N18" s="79"/>
      <c r="O18" s="79"/>
      <c r="P18" s="79"/>
      <c r="Q18" s="79"/>
      <c r="R18" s="79"/>
    </row>
    <row r="19" spans="2:18">
      <c r="B19" s="1">
        <v>15</v>
      </c>
      <c r="C19" s="3" t="s">
        <v>53</v>
      </c>
      <c r="D19" s="92">
        <v>3.237084464516129</v>
      </c>
      <c r="E19" s="92">
        <v>1.4375394992258066</v>
      </c>
      <c r="F19" s="92">
        <v>73.953724249903217</v>
      </c>
      <c r="G19" s="92">
        <v>0</v>
      </c>
      <c r="H19" s="92">
        <v>0</v>
      </c>
      <c r="I19" s="92">
        <v>0</v>
      </c>
      <c r="J19" s="92">
        <v>0</v>
      </c>
      <c r="K19" s="92">
        <f t="shared" si="0"/>
        <v>78.628348213645154</v>
      </c>
      <c r="L19" s="92">
        <v>0</v>
      </c>
      <c r="M19" s="79"/>
      <c r="N19" s="79"/>
      <c r="O19" s="79"/>
      <c r="P19" s="79"/>
      <c r="Q19" s="79"/>
      <c r="R19" s="79"/>
    </row>
    <row r="20" spans="2:18">
      <c r="B20" s="1">
        <v>16</v>
      </c>
      <c r="C20" s="3" t="s">
        <v>54</v>
      </c>
      <c r="D20" s="92">
        <v>147.25600735570967</v>
      </c>
      <c r="E20" s="92">
        <v>51.539191956645176</v>
      </c>
      <c r="F20" s="92">
        <v>2207.5566460493619</v>
      </c>
      <c r="G20" s="92">
        <v>0</v>
      </c>
      <c r="H20" s="92">
        <v>0</v>
      </c>
      <c r="I20" s="92">
        <v>0</v>
      </c>
      <c r="J20" s="92">
        <v>6.7000000000000002E-3</v>
      </c>
      <c r="K20" s="92">
        <f t="shared" si="0"/>
        <v>2406.3585453617166</v>
      </c>
      <c r="L20" s="92">
        <v>0</v>
      </c>
      <c r="M20" s="79"/>
      <c r="N20" s="79"/>
      <c r="O20" s="79"/>
      <c r="P20" s="79"/>
      <c r="Q20" s="79"/>
      <c r="R20" s="79"/>
    </row>
    <row r="21" spans="2:18">
      <c r="B21" s="1">
        <v>17</v>
      </c>
      <c r="C21" s="3" t="s">
        <v>55</v>
      </c>
      <c r="D21" s="92">
        <v>4.7174666982580646</v>
      </c>
      <c r="E21" s="92">
        <v>1.4503203646129033</v>
      </c>
      <c r="F21" s="92">
        <v>121.91250118467752</v>
      </c>
      <c r="G21" s="92">
        <v>0</v>
      </c>
      <c r="H21" s="92">
        <v>0</v>
      </c>
      <c r="I21" s="92">
        <v>0</v>
      </c>
      <c r="J21" s="92">
        <v>0</v>
      </c>
      <c r="K21" s="92">
        <f t="shared" si="0"/>
        <v>128.08028824754848</v>
      </c>
      <c r="L21" s="92">
        <v>0</v>
      </c>
      <c r="M21" s="79"/>
      <c r="N21" s="79"/>
      <c r="O21" s="79"/>
      <c r="P21" s="79"/>
      <c r="Q21" s="79"/>
      <c r="R21" s="79"/>
    </row>
    <row r="22" spans="2:18">
      <c r="B22" s="1">
        <v>18</v>
      </c>
      <c r="C22" s="2" t="s">
        <v>56</v>
      </c>
      <c r="D22" s="92">
        <v>0</v>
      </c>
      <c r="E22" s="92">
        <v>0</v>
      </c>
      <c r="F22" s="92">
        <v>0</v>
      </c>
      <c r="G22" s="92">
        <v>0</v>
      </c>
      <c r="H22" s="92">
        <v>0</v>
      </c>
      <c r="I22" s="92">
        <v>0</v>
      </c>
      <c r="J22" s="92">
        <v>0</v>
      </c>
      <c r="K22" s="92">
        <f t="shared" si="0"/>
        <v>0</v>
      </c>
      <c r="L22" s="92">
        <v>0</v>
      </c>
      <c r="M22" s="79"/>
      <c r="N22" s="79"/>
      <c r="O22" s="79"/>
      <c r="P22" s="79"/>
      <c r="Q22" s="79"/>
      <c r="R22" s="79"/>
    </row>
    <row r="23" spans="2:18">
      <c r="B23" s="1">
        <v>19</v>
      </c>
      <c r="C23" s="3" t="s">
        <v>57</v>
      </c>
      <c r="D23" s="92">
        <v>6.4101614913225822</v>
      </c>
      <c r="E23" s="92">
        <v>3.2497617712580653</v>
      </c>
      <c r="F23" s="92">
        <v>143.31367312777391</v>
      </c>
      <c r="G23" s="92">
        <v>0</v>
      </c>
      <c r="H23" s="92">
        <v>0</v>
      </c>
      <c r="I23" s="92">
        <v>0</v>
      </c>
      <c r="J23" s="92">
        <v>1.1999999999999999E-3</v>
      </c>
      <c r="K23" s="92">
        <f t="shared" si="0"/>
        <v>152.97479639035456</v>
      </c>
      <c r="L23" s="92">
        <v>0</v>
      </c>
      <c r="M23" s="79"/>
      <c r="N23" s="79"/>
      <c r="O23" s="79"/>
      <c r="P23" s="79"/>
      <c r="Q23" s="79"/>
      <c r="R23" s="79"/>
    </row>
    <row r="24" spans="2:18">
      <c r="B24" s="1">
        <v>20</v>
      </c>
      <c r="C24" s="3" t="s">
        <v>58</v>
      </c>
      <c r="D24" s="92">
        <v>1590.2429669286971</v>
      </c>
      <c r="E24" s="92">
        <v>231.43096129199989</v>
      </c>
      <c r="F24" s="92">
        <v>9038.1725472136386</v>
      </c>
      <c r="G24" s="92">
        <v>0</v>
      </c>
      <c r="H24" s="92">
        <v>0</v>
      </c>
      <c r="I24" s="92">
        <v>0</v>
      </c>
      <c r="J24" s="92">
        <v>1.7060000000000002</v>
      </c>
      <c r="K24" s="92">
        <f t="shared" si="0"/>
        <v>10861.552475434335</v>
      </c>
      <c r="L24" s="92">
        <v>0</v>
      </c>
      <c r="M24" s="79"/>
      <c r="N24" s="79"/>
      <c r="O24" s="79"/>
      <c r="P24" s="79"/>
      <c r="Q24" s="79"/>
      <c r="R24" s="79"/>
    </row>
    <row r="25" spans="2:18">
      <c r="B25" s="1">
        <v>21</v>
      </c>
      <c r="C25" s="2" t="s">
        <v>59</v>
      </c>
      <c r="D25" s="92">
        <v>1.5222967935483873E-2</v>
      </c>
      <c r="E25" s="92">
        <v>4.2712979161290313E-2</v>
      </c>
      <c r="F25" s="92">
        <v>1.357476371645161</v>
      </c>
      <c r="G25" s="92">
        <v>0</v>
      </c>
      <c r="H25" s="92">
        <v>0</v>
      </c>
      <c r="I25" s="92">
        <v>0</v>
      </c>
      <c r="J25" s="92">
        <v>0</v>
      </c>
      <c r="K25" s="92">
        <f t="shared" si="0"/>
        <v>1.4154123187419352</v>
      </c>
      <c r="L25" s="92">
        <v>0</v>
      </c>
      <c r="M25" s="79"/>
      <c r="N25" s="79"/>
      <c r="O25" s="79"/>
      <c r="P25" s="79"/>
      <c r="Q25" s="79"/>
      <c r="R25" s="79"/>
    </row>
    <row r="26" spans="2:18">
      <c r="B26" s="1">
        <v>22</v>
      </c>
      <c r="C26" s="3" t="s">
        <v>60</v>
      </c>
      <c r="D26" s="92">
        <v>6.9024394258064503E-2</v>
      </c>
      <c r="E26" s="92">
        <v>0.2328066577096774</v>
      </c>
      <c r="F26" s="92">
        <v>3.1650005059032242</v>
      </c>
      <c r="G26" s="92">
        <v>0</v>
      </c>
      <c r="H26" s="92">
        <v>0</v>
      </c>
      <c r="I26" s="92">
        <v>0</v>
      </c>
      <c r="J26" s="92">
        <v>0</v>
      </c>
      <c r="K26" s="92">
        <f t="shared" si="0"/>
        <v>3.4668315578709663</v>
      </c>
      <c r="L26" s="92">
        <v>0</v>
      </c>
      <c r="M26" s="79"/>
      <c r="N26" s="79"/>
      <c r="O26" s="79"/>
      <c r="P26" s="79"/>
      <c r="Q26" s="79"/>
      <c r="R26" s="79"/>
    </row>
    <row r="27" spans="2:18">
      <c r="B27" s="1">
        <v>23</v>
      </c>
      <c r="C27" s="2" t="s">
        <v>61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f t="shared" si="0"/>
        <v>0</v>
      </c>
      <c r="L27" s="92">
        <v>0</v>
      </c>
      <c r="M27" s="79"/>
      <c r="N27" s="79"/>
      <c r="O27" s="79"/>
      <c r="P27" s="79"/>
      <c r="Q27" s="79"/>
      <c r="R27" s="79"/>
    </row>
    <row r="28" spans="2:18">
      <c r="B28" s="1">
        <v>24</v>
      </c>
      <c r="C28" s="2" t="s">
        <v>62</v>
      </c>
      <c r="D28" s="92">
        <v>1.3949148322580646E-2</v>
      </c>
      <c r="E28" s="92">
        <v>1.4558839548387093E-2</v>
      </c>
      <c r="F28" s="92">
        <v>0.93565715912903236</v>
      </c>
      <c r="G28" s="92">
        <v>0</v>
      </c>
      <c r="H28" s="92">
        <v>0</v>
      </c>
      <c r="I28" s="92">
        <v>0</v>
      </c>
      <c r="J28" s="92">
        <v>0</v>
      </c>
      <c r="K28" s="92">
        <f t="shared" si="0"/>
        <v>0.96416514700000011</v>
      </c>
      <c r="L28" s="92">
        <v>0</v>
      </c>
      <c r="M28" s="79"/>
      <c r="N28" s="79"/>
      <c r="O28" s="79"/>
      <c r="P28" s="79"/>
      <c r="Q28" s="79"/>
      <c r="R28" s="79"/>
    </row>
    <row r="29" spans="2:18">
      <c r="B29" s="1">
        <v>25</v>
      </c>
      <c r="C29" s="3" t="s">
        <v>63</v>
      </c>
      <c r="D29" s="92">
        <v>294.38327707409678</v>
      </c>
      <c r="E29" s="92">
        <v>52.236416244093753</v>
      </c>
      <c r="F29" s="92">
        <v>3014.7701354796432</v>
      </c>
      <c r="G29" s="92">
        <v>0</v>
      </c>
      <c r="H29" s="92">
        <v>0</v>
      </c>
      <c r="I29" s="92">
        <v>0</v>
      </c>
      <c r="J29" s="92">
        <v>0</v>
      </c>
      <c r="K29" s="92">
        <f t="shared" si="0"/>
        <v>3361.3898287978336</v>
      </c>
      <c r="L29" s="92">
        <v>0</v>
      </c>
      <c r="M29" s="79"/>
      <c r="N29" s="79"/>
      <c r="O29" s="79"/>
      <c r="P29" s="79"/>
      <c r="Q29" s="79"/>
      <c r="R29" s="79"/>
    </row>
    <row r="30" spans="2:18">
      <c r="B30" s="1">
        <v>26</v>
      </c>
      <c r="C30" s="3" t="s">
        <v>64</v>
      </c>
      <c r="D30" s="92">
        <v>9.7597920668387097</v>
      </c>
      <c r="E30" s="92">
        <v>17.025407111451614</v>
      </c>
      <c r="F30" s="92">
        <v>229.73166619183874</v>
      </c>
      <c r="G30" s="92">
        <v>0</v>
      </c>
      <c r="H30" s="92">
        <v>0</v>
      </c>
      <c r="I30" s="92">
        <v>0</v>
      </c>
      <c r="J30" s="92">
        <v>0</v>
      </c>
      <c r="K30" s="92">
        <f t="shared" si="0"/>
        <v>256.51686537012904</v>
      </c>
      <c r="L30" s="92">
        <v>0</v>
      </c>
      <c r="M30" s="79"/>
      <c r="N30" s="79"/>
      <c r="O30" s="79"/>
      <c r="P30" s="79"/>
      <c r="Q30" s="79"/>
      <c r="R30" s="79"/>
    </row>
    <row r="31" spans="2:18">
      <c r="B31" s="1">
        <v>27</v>
      </c>
      <c r="C31" s="3" t="s">
        <v>15</v>
      </c>
      <c r="D31" s="92">
        <v>5.8711085185483869</v>
      </c>
      <c r="E31" s="92">
        <v>1.2016983905806453</v>
      </c>
      <c r="F31" s="92">
        <v>191.46361330693549</v>
      </c>
      <c r="G31" s="92">
        <v>0</v>
      </c>
      <c r="H31" s="92">
        <v>0</v>
      </c>
      <c r="I31" s="92">
        <v>0</v>
      </c>
      <c r="J31" s="92">
        <v>2.0000000000000001E-4</v>
      </c>
      <c r="K31" s="92">
        <f t="shared" si="0"/>
        <v>198.53662021606453</v>
      </c>
      <c r="L31" s="92">
        <v>0</v>
      </c>
      <c r="M31" s="79"/>
      <c r="N31" s="79"/>
      <c r="O31" s="79"/>
      <c r="P31" s="79"/>
      <c r="Q31" s="79"/>
      <c r="R31" s="79"/>
    </row>
    <row r="32" spans="2:18">
      <c r="B32" s="1">
        <v>28</v>
      </c>
      <c r="C32" s="3" t="s">
        <v>65</v>
      </c>
      <c r="D32" s="92">
        <v>0.84369787412903219</v>
      </c>
      <c r="E32" s="92">
        <v>0.63571479780645168</v>
      </c>
      <c r="F32" s="92">
        <v>14.887075378161301</v>
      </c>
      <c r="G32" s="92">
        <v>0</v>
      </c>
      <c r="H32" s="92">
        <v>0</v>
      </c>
      <c r="I32" s="92">
        <v>0</v>
      </c>
      <c r="J32" s="92">
        <v>0</v>
      </c>
      <c r="K32" s="92">
        <f t="shared" si="0"/>
        <v>16.366488050096784</v>
      </c>
      <c r="L32" s="92">
        <v>0</v>
      </c>
      <c r="M32" s="79"/>
      <c r="N32" s="79"/>
      <c r="O32" s="79"/>
      <c r="P32" s="79"/>
      <c r="Q32" s="79"/>
      <c r="R32" s="79"/>
    </row>
    <row r="33" spans="1:18">
      <c r="B33" s="1">
        <v>29</v>
      </c>
      <c r="C33" s="3" t="s">
        <v>66</v>
      </c>
      <c r="D33" s="92">
        <v>6.1287212514193543</v>
      </c>
      <c r="E33" s="92">
        <v>2.9500242695806453</v>
      </c>
      <c r="F33" s="92">
        <v>184.41552008777381</v>
      </c>
      <c r="G33" s="92">
        <v>0</v>
      </c>
      <c r="H33" s="92">
        <v>0</v>
      </c>
      <c r="I33" s="92">
        <v>0</v>
      </c>
      <c r="J33" s="92">
        <v>0</v>
      </c>
      <c r="K33" s="92">
        <f t="shared" si="0"/>
        <v>193.49426560877382</v>
      </c>
      <c r="L33" s="92">
        <v>0</v>
      </c>
      <c r="M33" s="79"/>
      <c r="N33" s="79"/>
      <c r="O33" s="79"/>
      <c r="P33" s="79"/>
      <c r="Q33" s="79"/>
      <c r="R33" s="79"/>
    </row>
    <row r="34" spans="1:18">
      <c r="B34" s="1">
        <v>30</v>
      </c>
      <c r="C34" s="3" t="s">
        <v>67</v>
      </c>
      <c r="D34" s="92">
        <v>10.314440124483871</v>
      </c>
      <c r="E34" s="92">
        <v>16.066183439258062</v>
      </c>
      <c r="F34" s="92">
        <v>455.66528584851551</v>
      </c>
      <c r="G34" s="92">
        <v>0</v>
      </c>
      <c r="H34" s="92">
        <v>0</v>
      </c>
      <c r="I34" s="92">
        <v>0</v>
      </c>
      <c r="J34" s="92">
        <v>0</v>
      </c>
      <c r="K34" s="92">
        <f t="shared" si="0"/>
        <v>482.04590941225746</v>
      </c>
      <c r="L34" s="92">
        <v>0</v>
      </c>
      <c r="M34" s="79"/>
      <c r="N34" s="79"/>
      <c r="O34" s="79"/>
      <c r="P34" s="79"/>
      <c r="Q34" s="79"/>
      <c r="R34" s="79"/>
    </row>
    <row r="35" spans="1:18">
      <c r="B35" s="1">
        <v>31</v>
      </c>
      <c r="C35" s="2" t="s">
        <v>68</v>
      </c>
      <c r="D35" s="92">
        <v>1.9674386806451616E-2</v>
      </c>
      <c r="E35" s="92">
        <v>1.2520353032258066E-2</v>
      </c>
      <c r="F35" s="92">
        <v>0.74047812467741947</v>
      </c>
      <c r="G35" s="92">
        <v>0</v>
      </c>
      <c r="H35" s="92">
        <v>0</v>
      </c>
      <c r="I35" s="92">
        <v>0</v>
      </c>
      <c r="J35" s="92">
        <v>0</v>
      </c>
      <c r="K35" s="92">
        <f t="shared" si="0"/>
        <v>0.77267286451612915</v>
      </c>
      <c r="L35" s="92">
        <v>0</v>
      </c>
      <c r="M35" s="79"/>
      <c r="N35" s="79"/>
      <c r="O35" s="79"/>
      <c r="P35" s="79"/>
      <c r="Q35" s="79"/>
      <c r="R35" s="79"/>
    </row>
    <row r="36" spans="1:18">
      <c r="B36" s="1">
        <v>32</v>
      </c>
      <c r="C36" s="3" t="s">
        <v>69</v>
      </c>
      <c r="D36" s="92">
        <v>70.077244516387069</v>
      </c>
      <c r="E36" s="92">
        <v>32.182615605516133</v>
      </c>
      <c r="F36" s="92">
        <v>1029.5116601850641</v>
      </c>
      <c r="G36" s="92">
        <v>0</v>
      </c>
      <c r="H36" s="92">
        <v>0</v>
      </c>
      <c r="I36" s="92">
        <v>0</v>
      </c>
      <c r="J36" s="92">
        <v>1.4E-3</v>
      </c>
      <c r="K36" s="92">
        <f t="shared" si="0"/>
        <v>1131.7729203069673</v>
      </c>
      <c r="L36" s="92">
        <v>0</v>
      </c>
      <c r="M36" s="79"/>
      <c r="N36" s="79"/>
      <c r="O36" s="79"/>
      <c r="P36" s="79"/>
      <c r="Q36" s="79"/>
      <c r="R36" s="79"/>
    </row>
    <row r="37" spans="1:18">
      <c r="A37" s="8"/>
      <c r="B37" s="1">
        <v>33</v>
      </c>
      <c r="C37" s="7" t="s">
        <v>104</v>
      </c>
      <c r="D37" s="92">
        <v>27.391142193870966</v>
      </c>
      <c r="E37" s="92">
        <v>21.344138630967727</v>
      </c>
      <c r="F37" s="92">
        <v>791.04170385822567</v>
      </c>
      <c r="G37" s="92">
        <v>0</v>
      </c>
      <c r="H37" s="92">
        <v>0</v>
      </c>
      <c r="I37" s="92">
        <v>0</v>
      </c>
      <c r="J37" s="92">
        <v>6.9999999999999999E-4</v>
      </c>
      <c r="K37" s="92">
        <f t="shared" si="0"/>
        <v>839.77768468306442</v>
      </c>
      <c r="L37" s="92">
        <v>0</v>
      </c>
      <c r="M37" s="79"/>
      <c r="N37" s="79"/>
      <c r="O37" s="79"/>
      <c r="P37" s="79"/>
      <c r="Q37" s="79"/>
      <c r="R37" s="79"/>
    </row>
    <row r="38" spans="1:18">
      <c r="B38" s="1">
        <v>34</v>
      </c>
      <c r="C38" s="3" t="s">
        <v>70</v>
      </c>
      <c r="D38" s="92">
        <v>6.8934985677419347E-2</v>
      </c>
      <c r="E38" s="92">
        <v>9.6597408387096746E-3</v>
      </c>
      <c r="F38" s="92">
        <v>2.333895427096774</v>
      </c>
      <c r="G38" s="92">
        <v>0</v>
      </c>
      <c r="H38" s="92">
        <v>0</v>
      </c>
      <c r="I38" s="92">
        <v>0</v>
      </c>
      <c r="J38" s="92">
        <v>0</v>
      </c>
      <c r="K38" s="92">
        <f t="shared" si="0"/>
        <v>2.4124901536129029</v>
      </c>
      <c r="L38" s="92">
        <v>0</v>
      </c>
      <c r="M38" s="79"/>
      <c r="N38" s="79"/>
      <c r="O38" s="79"/>
      <c r="P38" s="79"/>
      <c r="Q38" s="79"/>
      <c r="R38" s="79"/>
    </row>
    <row r="39" spans="1:18">
      <c r="B39" s="1">
        <v>35</v>
      </c>
      <c r="C39" s="3" t="s">
        <v>71</v>
      </c>
      <c r="D39" s="92">
        <v>42.607821845645169</v>
      </c>
      <c r="E39" s="92">
        <v>36.394899384976455</v>
      </c>
      <c r="F39" s="92">
        <v>1240.8407371293843</v>
      </c>
      <c r="G39" s="92">
        <v>0</v>
      </c>
      <c r="H39" s="92">
        <v>0</v>
      </c>
      <c r="I39" s="92">
        <v>0</v>
      </c>
      <c r="J39" s="92">
        <v>7.6E-3</v>
      </c>
      <c r="K39" s="92">
        <f t="shared" si="0"/>
        <v>1319.8510583600057</v>
      </c>
      <c r="L39" s="92">
        <v>0</v>
      </c>
      <c r="M39" s="79"/>
      <c r="N39" s="79"/>
      <c r="O39" s="79"/>
      <c r="P39" s="79"/>
      <c r="Q39" s="79"/>
      <c r="R39" s="79"/>
    </row>
    <row r="40" spans="1:18">
      <c r="B40" s="1">
        <v>36</v>
      </c>
      <c r="C40" s="3" t="s">
        <v>72</v>
      </c>
      <c r="D40" s="92">
        <v>3.4078222939677421</v>
      </c>
      <c r="E40" s="92">
        <v>0.47687211158064513</v>
      </c>
      <c r="F40" s="92">
        <v>39.555565205032323</v>
      </c>
      <c r="G40" s="92">
        <v>0</v>
      </c>
      <c r="H40" s="92">
        <v>0</v>
      </c>
      <c r="I40" s="92">
        <v>0</v>
      </c>
      <c r="J40" s="92">
        <v>0</v>
      </c>
      <c r="K40" s="92">
        <f t="shared" si="0"/>
        <v>43.440259610580711</v>
      </c>
      <c r="L40" s="92">
        <v>0</v>
      </c>
      <c r="M40" s="79"/>
      <c r="N40" s="79"/>
      <c r="O40" s="79"/>
      <c r="P40" s="79"/>
      <c r="Q40" s="79"/>
      <c r="R40" s="79"/>
    </row>
    <row r="41" spans="1:18">
      <c r="B41" s="1">
        <v>37</v>
      </c>
      <c r="C41" s="3" t="s">
        <v>73</v>
      </c>
      <c r="D41" s="92">
        <v>37.487947900806446</v>
      </c>
      <c r="E41" s="92">
        <v>28.316794056935478</v>
      </c>
      <c r="F41" s="92">
        <v>864.87048430106506</v>
      </c>
      <c r="G41" s="92">
        <v>0</v>
      </c>
      <c r="H41" s="92">
        <v>0</v>
      </c>
      <c r="I41" s="92">
        <v>0</v>
      </c>
      <c r="J41" s="92">
        <v>0.58530000000000004</v>
      </c>
      <c r="K41" s="92">
        <f t="shared" si="0"/>
        <v>931.26052625880698</v>
      </c>
      <c r="L41" s="92">
        <v>0</v>
      </c>
      <c r="M41" s="79"/>
      <c r="N41" s="79"/>
      <c r="O41" s="79"/>
      <c r="P41" s="79"/>
      <c r="Q41" s="79"/>
      <c r="R41" s="79"/>
    </row>
    <row r="42" spans="1:18" s="12" customFormat="1" ht="15">
      <c r="A42" s="10"/>
      <c r="B42" s="4" t="s">
        <v>11</v>
      </c>
      <c r="C42" s="11"/>
      <c r="D42" s="93">
        <f t="shared" ref="D42:L42" si="1">SUM(D5:D41)</f>
        <v>2543.4313886907066</v>
      </c>
      <c r="E42" s="93">
        <f t="shared" si="1"/>
        <v>577.26629196942486</v>
      </c>
      <c r="F42" s="93">
        <f t="shared" si="1"/>
        <v>22476.281333507581</v>
      </c>
      <c r="G42" s="93">
        <f t="shared" si="1"/>
        <v>0</v>
      </c>
      <c r="H42" s="93">
        <f t="shared" si="1"/>
        <v>0</v>
      </c>
      <c r="I42" s="93">
        <f t="shared" si="1"/>
        <v>0</v>
      </c>
      <c r="J42" s="93">
        <f t="shared" si="1"/>
        <v>2.3410000000000002</v>
      </c>
      <c r="K42" s="93">
        <f t="shared" si="1"/>
        <v>25599.320014167719</v>
      </c>
      <c r="L42" s="93">
        <f t="shared" si="1"/>
        <v>0</v>
      </c>
      <c r="M42" s="90"/>
      <c r="N42" s="91"/>
    </row>
    <row r="43" spans="1:18">
      <c r="B43" t="s">
        <v>89</v>
      </c>
      <c r="K43" s="9"/>
    </row>
    <row r="44" spans="1:18">
      <c r="F44" s="6"/>
      <c r="K44" s="9"/>
    </row>
    <row r="45" spans="1:18">
      <c r="D45" s="77"/>
      <c r="E45" s="77"/>
      <c r="F45" s="77"/>
      <c r="K45" s="9"/>
    </row>
    <row r="46" spans="1:18">
      <c r="D46" s="9"/>
      <c r="E46" s="9"/>
      <c r="F46" s="9"/>
      <c r="G46" s="9"/>
      <c r="H46" s="9"/>
      <c r="K46" s="66"/>
    </row>
    <row r="47" spans="1:18" s="78" customForma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8">
      <c r="D48" s="66"/>
      <c r="E48" s="66"/>
      <c r="F48" s="66"/>
      <c r="H48" s="66"/>
      <c r="K48" s="77"/>
    </row>
    <row r="49" spans="4:11">
      <c r="D49" s="89"/>
      <c r="E49" s="89"/>
      <c r="F49" s="89"/>
      <c r="K49" s="9"/>
    </row>
  </sheetData>
  <mergeCells count="2">
    <mergeCell ref="B2:L2"/>
    <mergeCell ref="B3:L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PC</cp:lastModifiedBy>
  <cp:lastPrinted>2014-03-24T10:58:12Z</cp:lastPrinted>
  <dcterms:created xsi:type="dcterms:W3CDTF">2014-01-06T04:43:23Z</dcterms:created>
  <dcterms:modified xsi:type="dcterms:W3CDTF">2019-04-10T03:48:10Z</dcterms:modified>
</cp:coreProperties>
</file>