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6" tabRatio="675"/>
  </bookViews>
  <sheets>
    <sheet name="Anex A1 Frmt for AUM disclosure" sheetId="8" r:id="rId1"/>
  </sheets>
  <calcPr calcId="145621"/>
</workbook>
</file>

<file path=xl/calcChain.xml><?xml version="1.0" encoding="utf-8"?>
<calcChain xmlns="http://schemas.openxmlformats.org/spreadsheetml/2006/main">
  <c r="BK45" i="8" l="1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BK35" i="8"/>
  <c r="BK34" i="8"/>
  <c r="C36" i="8"/>
  <c r="C20" i="8"/>
  <c r="BK49" i="8"/>
  <c r="BK48" i="8"/>
  <c r="BK47" i="8"/>
  <c r="BK46" i="8"/>
  <c r="BK33" i="8"/>
  <c r="BK32" i="8"/>
  <c r="BK31" i="8"/>
  <c r="BK30" i="8"/>
  <c r="BK29" i="8"/>
  <c r="BK28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19" i="8"/>
  <c r="BK18" i="8"/>
  <c r="BK17" i="8"/>
  <c r="BK16" i="8"/>
  <c r="BK15" i="8"/>
  <c r="BK14" i="8"/>
  <c r="BK8" i="8"/>
  <c r="BK9" i="8" s="1"/>
  <c r="BK55" i="8"/>
  <c r="BK56" i="8" s="1"/>
  <c r="BK50" i="8"/>
  <c r="BK11" i="8"/>
  <c r="BK12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C26" i="8"/>
  <c r="D26" i="8"/>
  <c r="E26" i="8"/>
  <c r="F26" i="8"/>
  <c r="F37" i="8" s="1"/>
  <c r="G26" i="8"/>
  <c r="G37" i="8" s="1"/>
  <c r="H26" i="8"/>
  <c r="I26" i="8"/>
  <c r="J26" i="8"/>
  <c r="K26" i="8"/>
  <c r="L26" i="8"/>
  <c r="M26" i="8"/>
  <c r="N26" i="8"/>
  <c r="O26" i="8"/>
  <c r="P26" i="8"/>
  <c r="P37" i="8" s="1"/>
  <c r="Q26" i="8"/>
  <c r="Q37" i="8" s="1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E37" i="8" s="1"/>
  <c r="AF26" i="8"/>
  <c r="AG26" i="8"/>
  <c r="AH26" i="8"/>
  <c r="AH37" i="8" s="1"/>
  <c r="AI26" i="8"/>
  <c r="AJ26" i="8"/>
  <c r="AK26" i="8"/>
  <c r="AL26" i="8"/>
  <c r="AM26" i="8"/>
  <c r="AN26" i="8"/>
  <c r="AO26" i="8"/>
  <c r="AO37" i="8" s="1"/>
  <c r="AP26" i="8"/>
  <c r="AQ26" i="8"/>
  <c r="AR26" i="8"/>
  <c r="AS26" i="8"/>
  <c r="AT26" i="8"/>
  <c r="AT37" i="8" s="1"/>
  <c r="AU26" i="8"/>
  <c r="AU37" i="8" s="1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K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C64" i="8"/>
  <c r="D64" i="8"/>
  <c r="D65" i="8" s="1"/>
  <c r="E64" i="8"/>
  <c r="F64" i="8"/>
  <c r="F65" i="8"/>
  <c r="G64" i="8"/>
  <c r="H64" i="8"/>
  <c r="H65" i="8" s="1"/>
  <c r="I64" i="8"/>
  <c r="J64" i="8"/>
  <c r="J65" i="8"/>
  <c r="K64" i="8"/>
  <c r="L64" i="8"/>
  <c r="L65" i="8" s="1"/>
  <c r="M64" i="8"/>
  <c r="N64" i="8"/>
  <c r="N65" i="8"/>
  <c r="O64" i="8"/>
  <c r="P64" i="8"/>
  <c r="P65" i="8" s="1"/>
  <c r="Q64" i="8"/>
  <c r="R64" i="8"/>
  <c r="R65" i="8"/>
  <c r="S64" i="8"/>
  <c r="T64" i="8"/>
  <c r="T65" i="8" s="1"/>
  <c r="U64" i="8"/>
  <c r="V64" i="8"/>
  <c r="V65" i="8"/>
  <c r="W64" i="8"/>
  <c r="X64" i="8"/>
  <c r="X65" i="8" s="1"/>
  <c r="Y64" i="8"/>
  <c r="Z64" i="8"/>
  <c r="Z65" i="8"/>
  <c r="AA64" i="8"/>
  <c r="AB64" i="8"/>
  <c r="AB65" i="8" s="1"/>
  <c r="AC64" i="8"/>
  <c r="AD64" i="8"/>
  <c r="AD65" i="8"/>
  <c r="AE64" i="8"/>
  <c r="AF64" i="8"/>
  <c r="AF65" i="8" s="1"/>
  <c r="AG64" i="8"/>
  <c r="AH64" i="8"/>
  <c r="AH65" i="8"/>
  <c r="AI64" i="8"/>
  <c r="AJ64" i="8"/>
  <c r="AJ65" i="8" s="1"/>
  <c r="AK64" i="8"/>
  <c r="AL64" i="8"/>
  <c r="AL65" i="8"/>
  <c r="AM64" i="8"/>
  <c r="AN64" i="8"/>
  <c r="AN65" i="8" s="1"/>
  <c r="AO64" i="8"/>
  <c r="AP64" i="8"/>
  <c r="AP65" i="8"/>
  <c r="AQ64" i="8"/>
  <c r="AR64" i="8"/>
  <c r="AR65" i="8" s="1"/>
  <c r="AS64" i="8"/>
  <c r="AT64" i="8"/>
  <c r="AT65" i="8"/>
  <c r="AU64" i="8"/>
  <c r="AV64" i="8"/>
  <c r="AV65" i="8" s="1"/>
  <c r="AW64" i="8"/>
  <c r="AX64" i="8"/>
  <c r="AX65" i="8"/>
  <c r="AY64" i="8"/>
  <c r="AZ64" i="8"/>
  <c r="AZ65" i="8" s="1"/>
  <c r="BA64" i="8"/>
  <c r="BB64" i="8"/>
  <c r="BB65" i="8"/>
  <c r="BC64" i="8"/>
  <c r="BD64" i="8"/>
  <c r="BD65" i="8" s="1"/>
  <c r="BE64" i="8"/>
  <c r="BF64" i="8"/>
  <c r="BF65" i="8"/>
  <c r="BG64" i="8"/>
  <c r="BH64" i="8"/>
  <c r="BH65" i="8" s="1"/>
  <c r="BI64" i="8"/>
  <c r="BJ64" i="8"/>
  <c r="BJ65" i="8"/>
  <c r="BK64" i="8"/>
  <c r="C65" i="8"/>
  <c r="E65" i="8"/>
  <c r="G65" i="8"/>
  <c r="I65" i="8"/>
  <c r="K65" i="8"/>
  <c r="M65" i="8"/>
  <c r="O65" i="8"/>
  <c r="Q65" i="8"/>
  <c r="S65" i="8"/>
  <c r="U65" i="8"/>
  <c r="W65" i="8"/>
  <c r="Y65" i="8"/>
  <c r="AA65" i="8"/>
  <c r="AC65" i="8"/>
  <c r="AE65" i="8"/>
  <c r="AG65" i="8"/>
  <c r="AI65" i="8"/>
  <c r="AK65" i="8"/>
  <c r="AM65" i="8"/>
  <c r="AO65" i="8"/>
  <c r="AQ65" i="8"/>
  <c r="AS65" i="8"/>
  <c r="AU65" i="8"/>
  <c r="AW65" i="8"/>
  <c r="AY65" i="8"/>
  <c r="BA65" i="8"/>
  <c r="BC65" i="8"/>
  <c r="BE65" i="8"/>
  <c r="BG65" i="8"/>
  <c r="BI65" i="8"/>
  <c r="BK65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K20" i="8"/>
  <c r="BK42" i="8"/>
  <c r="BK51" i="8" s="1"/>
  <c r="BD37" i="8" l="1"/>
  <c r="BB37" i="8"/>
  <c r="AR37" i="8"/>
  <c r="AK37" i="8"/>
  <c r="AA37" i="8"/>
  <c r="Y37" i="8"/>
  <c r="W37" i="8"/>
  <c r="U37" i="8"/>
  <c r="M37" i="8"/>
  <c r="C37" i="8"/>
  <c r="BI37" i="8"/>
  <c r="BE37" i="8"/>
  <c r="BC37" i="8"/>
  <c r="BA37" i="8"/>
  <c r="AY37" i="8"/>
  <c r="AS37" i="8"/>
  <c r="AQ37" i="8"/>
  <c r="AJ37" i="8"/>
  <c r="Z37" i="8"/>
  <c r="N37" i="8"/>
  <c r="BD72" i="8"/>
  <c r="BB72" i="8"/>
  <c r="AR72" i="8"/>
  <c r="AK72" i="8"/>
  <c r="AA72" i="8"/>
  <c r="Y72" i="8"/>
  <c r="W72" i="8"/>
  <c r="U72" i="8"/>
  <c r="Q72" i="8"/>
  <c r="P72" i="8"/>
  <c r="M72" i="8"/>
  <c r="G72" i="8"/>
  <c r="F72" i="8"/>
  <c r="C72" i="8"/>
  <c r="BI72" i="8"/>
  <c r="BE72" i="8"/>
  <c r="BC72" i="8"/>
  <c r="BA72" i="8"/>
  <c r="AY72" i="8"/>
  <c r="AU72" i="8"/>
  <c r="AT72" i="8"/>
  <c r="AS72" i="8"/>
  <c r="AQ72" i="8"/>
  <c r="AO72" i="8"/>
  <c r="AJ72" i="8"/>
  <c r="AH72" i="8"/>
  <c r="AE72" i="8"/>
  <c r="Z72" i="8"/>
  <c r="N72" i="8"/>
  <c r="BK36" i="8"/>
  <c r="BG37" i="8"/>
  <c r="BG72" i="8" s="1"/>
  <c r="AW37" i="8"/>
  <c r="AW72" i="8" s="1"/>
  <c r="AM37" i="8"/>
  <c r="AM72" i="8" s="1"/>
  <c r="AI37" i="8"/>
  <c r="AI72" i="8" s="1"/>
  <c r="AG37" i="8"/>
  <c r="AG72" i="8" s="1"/>
  <c r="AC37" i="8"/>
  <c r="AC72" i="8" s="1"/>
  <c r="S37" i="8"/>
  <c r="S72" i="8" s="1"/>
  <c r="O37" i="8"/>
  <c r="O72" i="8" s="1"/>
  <c r="K37" i="8"/>
  <c r="K72" i="8" s="1"/>
  <c r="I37" i="8"/>
  <c r="I72" i="8" s="1"/>
  <c r="E37" i="8"/>
  <c r="E72" i="8" s="1"/>
  <c r="BJ37" i="8"/>
  <c r="BJ72" i="8" s="1"/>
  <c r="BH37" i="8"/>
  <c r="BH72" i="8" s="1"/>
  <c r="BF37" i="8"/>
  <c r="BF72" i="8" s="1"/>
  <c r="AZ37" i="8"/>
  <c r="AZ72" i="8" s="1"/>
  <c r="AX37" i="8"/>
  <c r="AX72" i="8" s="1"/>
  <c r="AV37" i="8"/>
  <c r="AV72" i="8" s="1"/>
  <c r="AP37" i="8"/>
  <c r="AP72" i="8" s="1"/>
  <c r="AN37" i="8"/>
  <c r="AN72" i="8" s="1"/>
  <c r="AL37" i="8"/>
  <c r="AL72" i="8" s="1"/>
  <c r="AF37" i="8"/>
  <c r="AF72" i="8" s="1"/>
  <c r="AD37" i="8"/>
  <c r="AD72" i="8" s="1"/>
  <c r="AB37" i="8"/>
  <c r="AB72" i="8" s="1"/>
  <c r="X37" i="8"/>
  <c r="X72" i="8" s="1"/>
  <c r="V37" i="8"/>
  <c r="V72" i="8" s="1"/>
  <c r="T37" i="8"/>
  <c r="T72" i="8" s="1"/>
  <c r="R37" i="8"/>
  <c r="R72" i="8" s="1"/>
  <c r="L37" i="8"/>
  <c r="L72" i="8" s="1"/>
  <c r="J37" i="8"/>
  <c r="J72" i="8" s="1"/>
  <c r="H37" i="8"/>
  <c r="H72" i="8" s="1"/>
  <c r="D37" i="8"/>
  <c r="D72" i="8" s="1"/>
  <c r="BK37" i="8"/>
  <c r="BK72" i="8" s="1"/>
</calcChain>
</file>

<file path=xl/sharedStrings.xml><?xml version="1.0" encoding="utf-8"?>
<sst xmlns="http://schemas.openxmlformats.org/spreadsheetml/2006/main" count="116" uniqueCount="85">
  <si>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</si>
  <si>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</si>
  <si>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</si>
  <si>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</si>
  <si>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</si>
  <si>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</si>
  <si>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</si>
  <si>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</si>
  <si>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</si>
  <si>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</si>
  <si>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</si>
  <si>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</si>
  <si>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</si>
  <si>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</si>
  <si>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</si>
  <si>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</si>
  <si>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</si>
  <si>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</si>
  <si>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</si>
  <si>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</si>
  <si>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</si>
  <si>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</si>
  <si>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</si>
  <si>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</si>
  <si>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</si>
  <si>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</si>
  <si>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</si>
  <si>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</si>
  <si>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</si>
  <si>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</si>
  <si>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</si>
  <si>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</si>
  <si>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</si>
  <si>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</si>
  <si>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</si>
  <si>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</si>
  <si>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</si>
  <si>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</si>
  <si>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</si>
  <si>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</si>
  <si>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</si>
  <si>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</si>
  <si>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</si>
  <si>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</si>
  <si>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</si>
  <si>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</si>
  <si>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</si>
  <si>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</si>
  <si>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</si>
  <si>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</si>
  <si>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</si>
  <si>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</si>
  <si>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</si>
  <si>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>(f) Sub-Total</t>
  </si>
  <si>
    <t xml:space="preserve"> (e) Sub-Total</t>
  </si>
  <si>
    <t xml:space="preserve"> (d) Sub-Total</t>
  </si>
  <si>
    <t>(c) Sub-Total</t>
  </si>
  <si>
    <t>Infrastructure Debt Funds</t>
  </si>
  <si>
    <t>3 : Banks/FIs</t>
  </si>
  <si>
    <t>GRAND TOTAL (A+B+C+D+E)</t>
  </si>
  <si>
    <t>4 : FIIs/FPIs</t>
  </si>
  <si>
    <t>BARODA PIONEER LIQUID FUND</t>
  </si>
  <si>
    <t>BARODA PIONEER GILT FUND</t>
  </si>
  <si>
    <t>Baroda Pioneer Fixed Maturity Plan - Series J</t>
  </si>
  <si>
    <t>Baroda Pioneer Fixed Maturity Plan - Series K</t>
  </si>
  <si>
    <t>Baroda Pioneer Fixed Maturity Plan - Series L</t>
  </si>
  <si>
    <t>Baroda Pioneer Fixed Maturity Plan - Series N</t>
  </si>
  <si>
    <t>Baroda Pioneer Fixed Maturity Plan - Series E</t>
  </si>
  <si>
    <t>Baroda Pioneer Fixed Maturity Plan - Series M</t>
  </si>
  <si>
    <t>BARODA PIONEER DYNAMIC BOND FUND</t>
  </si>
  <si>
    <t>BARODA PIONEER INCOME FUND</t>
  </si>
  <si>
    <t>BARODA PIONEER MIP FUND</t>
  </si>
  <si>
    <t>BARODA PIONEER P S U BOND FUND</t>
  </si>
  <si>
    <t>Baroda Pioneer Short Term Bond Fund</t>
  </si>
  <si>
    <t>Baroda Pioneer Treasury Advantage Fund</t>
  </si>
  <si>
    <t>BARODA PIONEER ELSS 96</t>
  </si>
  <si>
    <t>Baroda Pioneer Banking And Financial Services Fund</t>
  </si>
  <si>
    <t>BARODA PIONEER GROWTH FUND</t>
  </si>
  <si>
    <t>Baroda Pioneer Infrastructure Fund</t>
  </si>
  <si>
    <t>BARODA PIONEER PSU EQUITY FUND</t>
  </si>
  <si>
    <t>BARODA PIONEER BALANCE FUND</t>
  </si>
  <si>
    <t>Baroda Pioneer Equity Trigger Fund - Series I</t>
  </si>
  <si>
    <t>Baroda Pioneer Credit Opportunities Fund</t>
  </si>
  <si>
    <t>Baroda Pioneer Hybrid Fund  - Series 1</t>
  </si>
  <si>
    <t>BARODA PIONEER Mutual Fund: Net Assets Under Management (AUM) as on 30.06.2015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</si>
</sst>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0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2" fillId="0" borderId="6" xfId="0" applyFont="1" applyBorder="1"/>
    <xf numFmtId="2" fontId="6" fillId="0" borderId="7" xfId="3" applyNumberFormat="1" applyFont="1" applyFill="1" applyBorder="1"/>
    <xf numFmtId="43" fontId="2" fillId="0" borderId="0" xfId="0" applyNumberFormat="1" applyFont="1" applyBorder="1"/>
    <xf numFmtId="43" fontId="0" fillId="0" borderId="0" xfId="0" applyNumberFormat="1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Fill="1" applyBorder="1"/>
    <xf numFmtId="2" fontId="5" fillId="0" borderId="0" xfId="3" applyNumberFormat="1" applyFont="1" applyFill="1"/>
    <xf numFmtId="2" fontId="9" fillId="0" borderId="0" xfId="3" applyNumberFormat="1" applyFont="1" applyFill="1"/>
    <xf numFmtId="2" fontId="8" fillId="0" borderId="0" xfId="3" applyNumberFormat="1" applyFont="1" applyFill="1"/>
    <xf numFmtId="2" fontId="6" fillId="0" borderId="0" xfId="3" applyNumberFormat="1" applyFont="1" applyFill="1" applyAlignment="1">
      <alignment horizontal="center"/>
    </xf>
    <xf numFmtId="0" fontId="2" fillId="0" borderId="5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7" xfId="0" applyFill="1" applyBorder="1" applyAlignment="1">
      <alignment horizontal="right" wrapText="1"/>
    </xf>
    <xf numFmtId="43" fontId="0" fillId="0" borderId="1" xfId="1" applyFont="1" applyFill="1" applyBorder="1"/>
    <xf numFmtId="0" fontId="2" fillId="0" borderId="7" xfId="0" applyFont="1" applyFill="1" applyBorder="1" applyAlignment="1">
      <alignment horizontal="right" wrapText="1"/>
    </xf>
    <xf numFmtId="43" fontId="2" fillId="0" borderId="1" xfId="1" applyFont="1" applyFill="1" applyBorder="1"/>
    <xf numFmtId="0" fontId="0" fillId="0" borderId="7" xfId="0" applyFont="1" applyFill="1" applyBorder="1" applyAlignment="1">
      <alignment wrapText="1"/>
    </xf>
    <xf numFmtId="43" fontId="0" fillId="0" borderId="0" xfId="0" applyNumberFormat="1" applyFill="1" applyBorder="1"/>
    <xf numFmtId="43" fontId="2" fillId="0" borderId="0" xfId="0" applyNumberFormat="1" applyFont="1" applyFill="1" applyBorder="1"/>
    <xf numFmtId="43" fontId="3" fillId="0" borderId="1" xfId="1" applyFont="1" applyFill="1" applyBorder="1"/>
    <xf numFmtId="43" fontId="3" fillId="0" borderId="0" xfId="0" applyNumberFormat="1" applyFont="1" applyFill="1" applyBorder="1"/>
    <xf numFmtId="0" fontId="3" fillId="0" borderId="0" xfId="0" applyFont="1" applyFill="1" applyBorder="1"/>
    <xf numFmtId="0" fontId="0" fillId="0" borderId="7" xfId="0" applyFont="1" applyFill="1" applyBorder="1" applyAlignment="1">
      <alignment horizontal="left" wrapText="1"/>
    </xf>
    <xf numFmtId="43" fontId="0" fillId="0" borderId="1" xfId="1" applyFon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43" fontId="2" fillId="0" borderId="1" xfId="0" applyNumberFormat="1" applyFont="1" applyFill="1" applyBorder="1"/>
    <xf numFmtId="0" fontId="0" fillId="0" borderId="7" xfId="0" applyFill="1" applyBorder="1" applyAlignment="1">
      <alignment horizontal="left" wrapText="1"/>
    </xf>
    <xf numFmtId="0" fontId="10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/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right"/>
    </xf>
    <xf numFmtId="43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49" fontId="11" fillId="0" borderId="10" xfId="2" applyNumberFormat="1" applyFont="1" applyFill="1" applyBorder="1" applyAlignment="1">
      <alignment horizontal="center" vertical="center" wrapText="1"/>
    </xf>
    <xf numFmtId="49" fontId="11" fillId="0" borderId="5" xfId="2" applyNumberFormat="1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8" fillId="0" borderId="14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/>
    </xf>
    <xf numFmtId="2" fontId="8" fillId="0" borderId="16" xfId="3" applyNumberFormat="1" applyFont="1" applyFill="1" applyBorder="1" applyAlignment="1">
      <alignment horizontal="center"/>
    </xf>
    <xf numFmtId="2" fontId="8" fillId="0" borderId="11" xfId="3" applyNumberFormat="1" applyFont="1" applyFill="1" applyBorder="1" applyAlignment="1">
      <alignment horizontal="center" vertical="top" wrapText="1"/>
    </xf>
    <xf numFmtId="2" fontId="8" fillId="0" borderId="12" xfId="3" applyNumberFormat="1" applyFont="1" applyFill="1" applyBorder="1" applyAlignment="1">
      <alignment horizontal="center" vertical="top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2" fontId="8" fillId="0" borderId="15" xfId="3" applyNumberFormat="1" applyFont="1" applyFill="1" applyBorder="1" applyAlignment="1">
      <alignment horizontal="center" vertical="top" wrapText="1"/>
    </xf>
    <xf numFmtId="2" fontId="8" fillId="0" borderId="16" xfId="3" applyNumberFormat="1" applyFont="1" applyFill="1" applyBorder="1" applyAlignment="1">
      <alignment horizontal="center" vertical="top" wrapText="1"/>
    </xf>
    <xf numFmtId="2" fontId="4" fillId="0" borderId="14" xfId="3" applyNumberFormat="1" applyFont="1" applyFill="1" applyBorder="1" applyAlignment="1">
      <alignment horizontal="center" vertical="top" wrapText="1"/>
    </xf>
    <xf numFmtId="2" fontId="4" fillId="0" borderId="15" xfId="3" applyNumberFormat="1" applyFont="1" applyFill="1" applyBorder="1" applyAlignment="1">
      <alignment horizontal="center" vertical="top" wrapText="1"/>
    </xf>
    <xf numFmtId="2" fontId="4" fillId="0" borderId="16" xfId="3" applyNumberFormat="1" applyFont="1" applyFill="1" applyBorder="1" applyAlignment="1">
      <alignment horizontal="center" vertical="top" wrapText="1"/>
    </xf>
    <xf numFmtId="3" fontId="8" fillId="0" borderId="18" xfId="3" applyNumberFormat="1" applyFont="1" applyFill="1" applyBorder="1" applyAlignment="1">
      <alignment horizontal="center" vertical="center" wrapText="1"/>
    </xf>
    <xf numFmtId="3" fontId="8" fillId="0" borderId="19" xfId="3" applyNumberFormat="1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49" fontId="11" fillId="0" borderId="21" xfId="2" applyNumberFormat="1" applyFont="1" applyFill="1" applyBorder="1" applyAlignment="1">
      <alignment horizontal="center" vertical="center" wrapText="1"/>
    </xf>
    <xf numFmtId="49" fontId="11" fillId="0" borderId="4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tabSelected="1" zoomScale="85" zoomScaleNormal="85" workbookViewId="0">
      <selection activeCell="B7" sqref="B7"/>
    </sheetView>
  </sheetViews>
  <sheetFormatPr defaultColWidth="9.109375" defaultRowHeight="13.2" x14ac:dyDescent="0.25"/>
  <cols>
    <col min="1" max="1" width="8.5546875" style="3" customWidth="1"/>
    <col min="2" max="2" width="42" style="23" customWidth="1"/>
    <col min="3" max="3" width="5.109375" style="23" customWidth="1"/>
    <col min="4" max="4" width="7" style="23" customWidth="1"/>
    <col min="5" max="5" width="8" style="23" customWidth="1"/>
    <col min="6" max="7" width="5.109375" style="23" customWidth="1"/>
    <col min="8" max="8" width="7" style="23" bestFit="1" customWidth="1"/>
    <col min="9" max="9" width="9.5546875" style="23" customWidth="1"/>
    <col min="10" max="10" width="9.5546875" style="23" bestFit="1" customWidth="1"/>
    <col min="11" max="11" width="7" style="23" customWidth="1"/>
    <col min="12" max="12" width="15.109375" style="23" customWidth="1"/>
    <col min="13" max="14" width="5.109375" style="23" customWidth="1"/>
    <col min="15" max="15" width="6" style="23" customWidth="1"/>
    <col min="16" max="17" width="5.109375" style="23" customWidth="1"/>
    <col min="18" max="18" width="7" style="23" bestFit="1" customWidth="1"/>
    <col min="19" max="19" width="8" style="23" customWidth="1"/>
    <col min="20" max="20" width="8" style="23" bestFit="1" customWidth="1"/>
    <col min="21" max="21" width="5.109375" style="23" customWidth="1"/>
    <col min="22" max="22" width="7" style="23" customWidth="1"/>
    <col min="23" max="23" width="5.109375" style="23" customWidth="1"/>
    <col min="24" max="24" width="6" style="23" customWidth="1"/>
    <col min="25" max="25" width="6" style="23" bestFit="1" customWidth="1"/>
    <col min="26" max="27" width="5.109375" style="23" customWidth="1"/>
    <col min="28" max="28" width="8" style="23" bestFit="1" customWidth="1"/>
    <col min="29" max="29" width="9.5546875" style="23" customWidth="1"/>
    <col min="30" max="30" width="7" style="23" customWidth="1"/>
    <col min="31" max="31" width="5.109375" style="23" customWidth="1"/>
    <col min="32" max="32" width="8" style="23" customWidth="1"/>
    <col min="33" max="34" width="5.109375" style="23" customWidth="1"/>
    <col min="35" max="35" width="6" style="23" customWidth="1"/>
    <col min="36" max="37" width="5.109375" style="23" customWidth="1"/>
    <col min="38" max="38" width="8" style="23" bestFit="1" customWidth="1"/>
    <col min="39" max="39" width="8" style="23" customWidth="1"/>
    <col min="40" max="40" width="7" style="23" customWidth="1"/>
    <col min="41" max="41" width="5.109375" style="23" customWidth="1"/>
    <col min="42" max="42" width="8" style="23" customWidth="1"/>
    <col min="43" max="43" width="5.109375" style="23" customWidth="1"/>
    <col min="44" max="44" width="5.109375" style="23" bestFit="1" customWidth="1"/>
    <col min="45" max="45" width="6" style="23" bestFit="1" customWidth="1"/>
    <col min="46" max="47" width="5.109375" style="23" customWidth="1"/>
    <col min="48" max="48" width="7" style="23" customWidth="1"/>
    <col min="49" max="49" width="9.5546875" style="23" customWidth="1"/>
    <col min="50" max="50" width="8" style="23" bestFit="1" customWidth="1"/>
    <col min="51" max="51" width="5.109375" style="23" customWidth="1"/>
    <col min="52" max="52" width="8" style="23" bestFit="1" customWidth="1"/>
    <col min="53" max="57" width="5.109375" style="23" customWidth="1"/>
    <col min="58" max="58" width="7" style="23" bestFit="1" customWidth="1"/>
    <col min="59" max="59" width="8" style="23" customWidth="1"/>
    <col min="60" max="60" width="7" style="23" bestFit="1" customWidth="1"/>
    <col min="61" max="61" width="5.109375" style="23" customWidth="1"/>
    <col min="62" max="62" width="8" style="23" customWidth="1"/>
    <col min="63" max="63" width="17.109375" style="23" customWidth="1"/>
    <col min="64" max="64" width="9.5546875" style="23" bestFit="1" customWidth="1"/>
    <col min="65" max="65" width="9.5546875" style="3" bestFit="1" customWidth="1"/>
    <col min="66" max="16384" width="9.109375" style="3"/>
  </cols>
  <sheetData>
    <row r="1" spans="1:102" s="1" customFormat="1" ht="19.5" customHeight="1" thickBot="1" x14ac:dyDescent="0.4">
      <c r="A1" s="77" t="s">
        <v>41</v>
      </c>
      <c r="B1" s="53" t="s">
        <v>31</v>
      </c>
      <c r="C1" s="67" t="s">
        <v>84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24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02" s="9" customFormat="1" ht="16.8" thickBot="1" x14ac:dyDescent="0.4">
      <c r="A2" s="78"/>
      <c r="B2" s="54"/>
      <c r="C2" s="64" t="s">
        <v>30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  <c r="W2" s="64" t="s">
        <v>26</v>
      </c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6"/>
      <c r="AQ2" s="64" t="s">
        <v>27</v>
      </c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70" t="s">
        <v>24</v>
      </c>
      <c r="BL2" s="25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102" s="11" customFormat="1" ht="16.8" thickBot="1" x14ac:dyDescent="0.4">
      <c r="A3" s="78"/>
      <c r="B3" s="54"/>
      <c r="C3" s="58" t="s">
        <v>11</v>
      </c>
      <c r="D3" s="59"/>
      <c r="E3" s="59"/>
      <c r="F3" s="59"/>
      <c r="G3" s="59"/>
      <c r="H3" s="59"/>
      <c r="I3" s="59"/>
      <c r="J3" s="59"/>
      <c r="K3" s="59"/>
      <c r="L3" s="60"/>
      <c r="M3" s="58" t="s">
        <v>12</v>
      </c>
      <c r="N3" s="59"/>
      <c r="O3" s="59"/>
      <c r="P3" s="59"/>
      <c r="Q3" s="59"/>
      <c r="R3" s="59"/>
      <c r="S3" s="59"/>
      <c r="T3" s="59"/>
      <c r="U3" s="59"/>
      <c r="V3" s="60"/>
      <c r="W3" s="58" t="s">
        <v>11</v>
      </c>
      <c r="X3" s="59"/>
      <c r="Y3" s="59"/>
      <c r="Z3" s="59"/>
      <c r="AA3" s="59"/>
      <c r="AB3" s="59"/>
      <c r="AC3" s="59"/>
      <c r="AD3" s="59"/>
      <c r="AE3" s="59"/>
      <c r="AF3" s="60"/>
      <c r="AG3" s="58" t="s">
        <v>12</v>
      </c>
      <c r="AH3" s="59"/>
      <c r="AI3" s="59"/>
      <c r="AJ3" s="59"/>
      <c r="AK3" s="59"/>
      <c r="AL3" s="59"/>
      <c r="AM3" s="59"/>
      <c r="AN3" s="59"/>
      <c r="AO3" s="59"/>
      <c r="AP3" s="60"/>
      <c r="AQ3" s="58" t="s">
        <v>11</v>
      </c>
      <c r="AR3" s="59"/>
      <c r="AS3" s="59"/>
      <c r="AT3" s="59"/>
      <c r="AU3" s="59"/>
      <c r="AV3" s="59"/>
      <c r="AW3" s="59"/>
      <c r="AX3" s="59"/>
      <c r="AY3" s="59"/>
      <c r="AZ3" s="60"/>
      <c r="BA3" s="58" t="s">
        <v>12</v>
      </c>
      <c r="BB3" s="59"/>
      <c r="BC3" s="59"/>
      <c r="BD3" s="59"/>
      <c r="BE3" s="59"/>
      <c r="BF3" s="59"/>
      <c r="BG3" s="59"/>
      <c r="BH3" s="59"/>
      <c r="BI3" s="59"/>
      <c r="BJ3" s="60"/>
      <c r="BK3" s="71"/>
      <c r="BL3" s="26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102" s="11" customFormat="1" ht="16.2" x14ac:dyDescent="0.35">
      <c r="A4" s="78"/>
      <c r="B4" s="54"/>
      <c r="C4" s="73" t="s">
        <v>37</v>
      </c>
      <c r="D4" s="74"/>
      <c r="E4" s="74"/>
      <c r="F4" s="74"/>
      <c r="G4" s="75"/>
      <c r="H4" s="61" t="s">
        <v>38</v>
      </c>
      <c r="I4" s="62"/>
      <c r="J4" s="62"/>
      <c r="K4" s="62"/>
      <c r="L4" s="63"/>
      <c r="M4" s="73" t="s">
        <v>37</v>
      </c>
      <c r="N4" s="74"/>
      <c r="O4" s="74"/>
      <c r="P4" s="74"/>
      <c r="Q4" s="75"/>
      <c r="R4" s="61" t="s">
        <v>38</v>
      </c>
      <c r="S4" s="62"/>
      <c r="T4" s="62"/>
      <c r="U4" s="62"/>
      <c r="V4" s="63"/>
      <c r="W4" s="73" t="s">
        <v>37</v>
      </c>
      <c r="X4" s="74"/>
      <c r="Y4" s="74"/>
      <c r="Z4" s="74"/>
      <c r="AA4" s="75"/>
      <c r="AB4" s="61" t="s">
        <v>38</v>
      </c>
      <c r="AC4" s="62"/>
      <c r="AD4" s="62"/>
      <c r="AE4" s="62"/>
      <c r="AF4" s="63"/>
      <c r="AG4" s="73" t="s">
        <v>37</v>
      </c>
      <c r="AH4" s="74"/>
      <c r="AI4" s="74"/>
      <c r="AJ4" s="74"/>
      <c r="AK4" s="75"/>
      <c r="AL4" s="61" t="s">
        <v>38</v>
      </c>
      <c r="AM4" s="62"/>
      <c r="AN4" s="62"/>
      <c r="AO4" s="62"/>
      <c r="AP4" s="63"/>
      <c r="AQ4" s="73" t="s">
        <v>37</v>
      </c>
      <c r="AR4" s="74"/>
      <c r="AS4" s="74"/>
      <c r="AT4" s="74"/>
      <c r="AU4" s="75"/>
      <c r="AV4" s="61" t="s">
        <v>38</v>
      </c>
      <c r="AW4" s="62"/>
      <c r="AX4" s="62"/>
      <c r="AY4" s="62"/>
      <c r="AZ4" s="63"/>
      <c r="BA4" s="73" t="s">
        <v>37</v>
      </c>
      <c r="BB4" s="74"/>
      <c r="BC4" s="74"/>
      <c r="BD4" s="74"/>
      <c r="BE4" s="75"/>
      <c r="BF4" s="61" t="s">
        <v>38</v>
      </c>
      <c r="BG4" s="62"/>
      <c r="BH4" s="62"/>
      <c r="BI4" s="62"/>
      <c r="BJ4" s="63"/>
      <c r="BK4" s="71"/>
      <c r="BL4" s="26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102" s="7" customFormat="1" ht="15" customHeight="1" x14ac:dyDescent="0.35">
      <c r="A5" s="78"/>
      <c r="B5" s="54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72"/>
      <c r="BL5" s="27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25">
      <c r="A6" s="15" t="s">
        <v>0</v>
      </c>
      <c r="B6" s="28" t="s">
        <v>6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102" x14ac:dyDescent="0.25">
      <c r="A7" s="15" t="s">
        <v>42</v>
      </c>
      <c r="B7" s="29" t="s">
        <v>13</v>
      </c>
      <c r="C7" s="55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102" x14ac:dyDescent="0.25">
      <c r="A8" s="15"/>
      <c r="B8" s="30" t="s">
        <v>61</v>
      </c>
      <c r="C8" s="31">
        <v>0</v>
      </c>
      <c r="D8" s="31">
        <v>57.420279071033299</v>
      </c>
      <c r="E8" s="31">
        <v>399.43903342343305</v>
      </c>
      <c r="F8" s="31">
        <v>0</v>
      </c>
      <c r="G8" s="31">
        <v>0</v>
      </c>
      <c r="H8" s="31">
        <v>1.4399793181659999</v>
      </c>
      <c r="I8" s="31">
        <v>1563.0193147454636</v>
      </c>
      <c r="J8" s="31">
        <v>1650.3704732744984</v>
      </c>
      <c r="K8" s="31">
        <v>0</v>
      </c>
      <c r="L8" s="31">
        <v>102.07070125476592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1.6351246111325999</v>
      </c>
      <c r="S8" s="31">
        <v>183.72875853143114</v>
      </c>
      <c r="T8" s="31">
        <v>156.88076993089982</v>
      </c>
      <c r="U8" s="31">
        <v>0</v>
      </c>
      <c r="V8" s="31">
        <v>3.0664598735328004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3.6704521270657007</v>
      </c>
      <c r="AC8" s="31">
        <v>126.3928672510991</v>
      </c>
      <c r="AD8" s="31">
        <v>0</v>
      </c>
      <c r="AE8" s="31">
        <v>0</v>
      </c>
      <c r="AF8" s="31">
        <v>37.43957555819911</v>
      </c>
      <c r="AG8" s="31">
        <v>0</v>
      </c>
      <c r="AH8" s="31">
        <v>0</v>
      </c>
      <c r="AI8" s="31">
        <v>0.40003987086659998</v>
      </c>
      <c r="AJ8" s="31">
        <v>0</v>
      </c>
      <c r="AK8" s="31">
        <v>0</v>
      </c>
      <c r="AL8" s="31">
        <v>8.0081176813987014</v>
      </c>
      <c r="AM8" s="31">
        <v>7.4689228000662018</v>
      </c>
      <c r="AN8" s="31">
        <v>3.3454619609999003</v>
      </c>
      <c r="AO8" s="31">
        <v>0</v>
      </c>
      <c r="AP8" s="31">
        <v>26.0762369752327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2.6482716898311001</v>
      </c>
      <c r="AW8" s="31">
        <v>652.6339686370294</v>
      </c>
      <c r="AX8" s="31">
        <v>224.28578376739961</v>
      </c>
      <c r="AY8" s="31">
        <v>0</v>
      </c>
      <c r="AZ8" s="31">
        <v>28.664088668464707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0.93677313863110023</v>
      </c>
      <c r="BG8" s="31">
        <v>280.36852098596552</v>
      </c>
      <c r="BH8" s="31">
        <v>3.0210735269999001</v>
      </c>
      <c r="BI8" s="31">
        <v>0</v>
      </c>
      <c r="BJ8" s="31">
        <v>14.224061579399097</v>
      </c>
      <c r="BK8" s="31">
        <f>SUM(C8:BJ8)</f>
        <v>5538.6551102530057</v>
      </c>
      <c r="BN8" s="20"/>
    </row>
    <row r="9" spans="1:102" s="4" customFormat="1" x14ac:dyDescent="0.25">
      <c r="A9" s="15"/>
      <c r="B9" s="32" t="s">
        <v>51</v>
      </c>
      <c r="C9" s="33">
        <f>SUM(C8)</f>
        <v>0</v>
      </c>
      <c r="D9" s="33">
        <f t="shared" ref="D9:BJ9" si="0">SUM(D8)</f>
        <v>57.420279071033299</v>
      </c>
      <c r="E9" s="33">
        <f t="shared" si="0"/>
        <v>399.43903342343305</v>
      </c>
      <c r="F9" s="33">
        <f t="shared" si="0"/>
        <v>0</v>
      </c>
      <c r="G9" s="33">
        <f t="shared" si="0"/>
        <v>0</v>
      </c>
      <c r="H9" s="33">
        <f t="shared" si="0"/>
        <v>1.4399793181659999</v>
      </c>
      <c r="I9" s="33">
        <f t="shared" si="0"/>
        <v>1563.0193147454636</v>
      </c>
      <c r="J9" s="33">
        <f t="shared" si="0"/>
        <v>1650.3704732744984</v>
      </c>
      <c r="K9" s="33">
        <f t="shared" si="0"/>
        <v>0</v>
      </c>
      <c r="L9" s="33">
        <f t="shared" si="0"/>
        <v>102.07070125476592</v>
      </c>
      <c r="M9" s="33">
        <f t="shared" si="0"/>
        <v>0</v>
      </c>
      <c r="N9" s="33">
        <f t="shared" si="0"/>
        <v>0</v>
      </c>
      <c r="O9" s="33">
        <f t="shared" si="0"/>
        <v>0</v>
      </c>
      <c r="P9" s="33">
        <f t="shared" si="0"/>
        <v>0</v>
      </c>
      <c r="Q9" s="33">
        <f t="shared" si="0"/>
        <v>0</v>
      </c>
      <c r="R9" s="33">
        <f t="shared" si="0"/>
        <v>1.6351246111325999</v>
      </c>
      <c r="S9" s="33">
        <f t="shared" si="0"/>
        <v>183.72875853143114</v>
      </c>
      <c r="T9" s="33">
        <f t="shared" si="0"/>
        <v>156.88076993089982</v>
      </c>
      <c r="U9" s="33">
        <f t="shared" si="0"/>
        <v>0</v>
      </c>
      <c r="V9" s="33">
        <f t="shared" si="0"/>
        <v>3.0664598735328004</v>
      </c>
      <c r="W9" s="33">
        <f t="shared" si="0"/>
        <v>0</v>
      </c>
      <c r="X9" s="33">
        <f t="shared" si="0"/>
        <v>0</v>
      </c>
      <c r="Y9" s="33">
        <f t="shared" si="0"/>
        <v>0</v>
      </c>
      <c r="Z9" s="33">
        <f t="shared" si="0"/>
        <v>0</v>
      </c>
      <c r="AA9" s="33">
        <f t="shared" si="0"/>
        <v>0</v>
      </c>
      <c r="AB9" s="33">
        <f t="shared" si="0"/>
        <v>3.6704521270657007</v>
      </c>
      <c r="AC9" s="33">
        <f t="shared" si="0"/>
        <v>126.3928672510991</v>
      </c>
      <c r="AD9" s="33">
        <f t="shared" si="0"/>
        <v>0</v>
      </c>
      <c r="AE9" s="33">
        <f t="shared" si="0"/>
        <v>0</v>
      </c>
      <c r="AF9" s="33">
        <f t="shared" si="0"/>
        <v>37.43957555819911</v>
      </c>
      <c r="AG9" s="33">
        <f t="shared" si="0"/>
        <v>0</v>
      </c>
      <c r="AH9" s="33">
        <f t="shared" si="0"/>
        <v>0</v>
      </c>
      <c r="AI9" s="33">
        <f t="shared" si="0"/>
        <v>0.40003987086659998</v>
      </c>
      <c r="AJ9" s="33">
        <f t="shared" si="0"/>
        <v>0</v>
      </c>
      <c r="AK9" s="33">
        <f t="shared" si="0"/>
        <v>0</v>
      </c>
      <c r="AL9" s="33">
        <f t="shared" si="0"/>
        <v>8.0081176813987014</v>
      </c>
      <c r="AM9" s="33">
        <f t="shared" si="0"/>
        <v>7.4689228000662018</v>
      </c>
      <c r="AN9" s="33">
        <f t="shared" si="0"/>
        <v>3.3454619609999003</v>
      </c>
      <c r="AO9" s="33">
        <f t="shared" si="0"/>
        <v>0</v>
      </c>
      <c r="AP9" s="33">
        <f t="shared" si="0"/>
        <v>26.0762369752327</v>
      </c>
      <c r="AQ9" s="33">
        <f t="shared" si="0"/>
        <v>0</v>
      </c>
      <c r="AR9" s="33">
        <f t="shared" si="0"/>
        <v>0</v>
      </c>
      <c r="AS9" s="33">
        <f t="shared" si="0"/>
        <v>0</v>
      </c>
      <c r="AT9" s="33">
        <f t="shared" si="0"/>
        <v>0</v>
      </c>
      <c r="AU9" s="33">
        <f t="shared" si="0"/>
        <v>0</v>
      </c>
      <c r="AV9" s="33">
        <f t="shared" si="0"/>
        <v>2.6482716898311001</v>
      </c>
      <c r="AW9" s="33">
        <f t="shared" si="0"/>
        <v>652.6339686370294</v>
      </c>
      <c r="AX9" s="33">
        <f t="shared" si="0"/>
        <v>224.28578376739961</v>
      </c>
      <c r="AY9" s="33">
        <f t="shared" si="0"/>
        <v>0</v>
      </c>
      <c r="AZ9" s="33">
        <f t="shared" si="0"/>
        <v>28.664088668464707</v>
      </c>
      <c r="BA9" s="33">
        <f t="shared" si="0"/>
        <v>0</v>
      </c>
      <c r="BB9" s="33">
        <f t="shared" si="0"/>
        <v>0</v>
      </c>
      <c r="BC9" s="33">
        <f t="shared" si="0"/>
        <v>0</v>
      </c>
      <c r="BD9" s="33">
        <f t="shared" si="0"/>
        <v>0</v>
      </c>
      <c r="BE9" s="33">
        <f t="shared" si="0"/>
        <v>0</v>
      </c>
      <c r="BF9" s="33">
        <f t="shared" si="0"/>
        <v>0.93677313863110023</v>
      </c>
      <c r="BG9" s="33">
        <f t="shared" si="0"/>
        <v>280.36852098596552</v>
      </c>
      <c r="BH9" s="33">
        <f t="shared" si="0"/>
        <v>3.0210735269999001</v>
      </c>
      <c r="BI9" s="33">
        <f t="shared" si="0"/>
        <v>0</v>
      </c>
      <c r="BJ9" s="33">
        <f t="shared" si="0"/>
        <v>14.224061579399097</v>
      </c>
      <c r="BK9" s="33">
        <f>BK8</f>
        <v>5538.6551102530057</v>
      </c>
      <c r="BL9" s="16"/>
    </row>
    <row r="10" spans="1:102" x14ac:dyDescent="0.25">
      <c r="A10" s="15" t="s">
        <v>43</v>
      </c>
      <c r="B10" s="34" t="s">
        <v>3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</row>
    <row r="11" spans="1:102" x14ac:dyDescent="0.25">
      <c r="A11" s="15"/>
      <c r="B11" s="30" t="s">
        <v>62</v>
      </c>
      <c r="C11" s="31">
        <v>0</v>
      </c>
      <c r="D11" s="31">
        <v>0.39658944959999998</v>
      </c>
      <c r="E11" s="31">
        <v>0</v>
      </c>
      <c r="F11" s="31">
        <v>0</v>
      </c>
      <c r="G11" s="31">
        <v>0</v>
      </c>
      <c r="H11" s="31">
        <v>1.71265493997E-2</v>
      </c>
      <c r="I11" s="31">
        <v>16.1713721019999</v>
      </c>
      <c r="J11" s="31">
        <v>0</v>
      </c>
      <c r="K11" s="31">
        <v>0</v>
      </c>
      <c r="L11" s="31">
        <v>2.2989859863333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5.6029410233200003E-2</v>
      </c>
      <c r="S11" s="31">
        <v>4.5262111076666001</v>
      </c>
      <c r="T11" s="31">
        <v>0</v>
      </c>
      <c r="U11" s="31">
        <v>0</v>
      </c>
      <c r="V11" s="31">
        <v>5.2326131333000001E-3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7.1551893994982994</v>
      </c>
      <c r="AC11" s="31">
        <v>0.3122031341666</v>
      </c>
      <c r="AD11" s="31">
        <v>0</v>
      </c>
      <c r="AE11" s="31">
        <v>0</v>
      </c>
      <c r="AF11" s="31">
        <v>0.56828624656649995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14.640558804931102</v>
      </c>
      <c r="AM11" s="31">
        <v>1.110626945233</v>
      </c>
      <c r="AN11" s="31">
        <v>0</v>
      </c>
      <c r="AO11" s="31">
        <v>0</v>
      </c>
      <c r="AP11" s="31">
        <v>0.1622573809666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0.47388692766479995</v>
      </c>
      <c r="AW11" s="31">
        <v>7.8838444263999001</v>
      </c>
      <c r="AX11" s="31">
        <v>1.0015603141666001</v>
      </c>
      <c r="AY11" s="31">
        <v>0</v>
      </c>
      <c r="AZ11" s="31">
        <v>0.97357551769999995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0.29188343703190017</v>
      </c>
      <c r="BG11" s="31">
        <v>0.37236629786660003</v>
      </c>
      <c r="BH11" s="31">
        <v>0</v>
      </c>
      <c r="BI11" s="31">
        <v>0</v>
      </c>
      <c r="BJ11" s="31">
        <v>0.13741597619989998</v>
      </c>
      <c r="BK11" s="31">
        <f>SUM(C11:BJ11)</f>
        <v>58.555202026757804</v>
      </c>
      <c r="BL11" s="35"/>
    </row>
    <row r="12" spans="1:102" s="4" customFormat="1" x14ac:dyDescent="0.25">
      <c r="A12" s="15"/>
      <c r="B12" s="32" t="s">
        <v>52</v>
      </c>
      <c r="C12" s="33">
        <f t="shared" ref="C12:AH12" si="1">SUM(C11)</f>
        <v>0</v>
      </c>
      <c r="D12" s="33">
        <f t="shared" si="1"/>
        <v>0.39658944959999998</v>
      </c>
      <c r="E12" s="33">
        <f t="shared" si="1"/>
        <v>0</v>
      </c>
      <c r="F12" s="33">
        <f t="shared" si="1"/>
        <v>0</v>
      </c>
      <c r="G12" s="33">
        <f t="shared" si="1"/>
        <v>0</v>
      </c>
      <c r="H12" s="33">
        <f t="shared" si="1"/>
        <v>1.71265493997E-2</v>
      </c>
      <c r="I12" s="33">
        <f t="shared" si="1"/>
        <v>16.1713721019999</v>
      </c>
      <c r="J12" s="33">
        <f t="shared" si="1"/>
        <v>0</v>
      </c>
      <c r="K12" s="33">
        <f t="shared" si="1"/>
        <v>0</v>
      </c>
      <c r="L12" s="33">
        <f t="shared" si="1"/>
        <v>2.2989859863333</v>
      </c>
      <c r="M12" s="33">
        <f t="shared" si="1"/>
        <v>0</v>
      </c>
      <c r="N12" s="33">
        <f t="shared" si="1"/>
        <v>0</v>
      </c>
      <c r="O12" s="33">
        <f t="shared" si="1"/>
        <v>0</v>
      </c>
      <c r="P12" s="33">
        <f t="shared" si="1"/>
        <v>0</v>
      </c>
      <c r="Q12" s="33">
        <f t="shared" si="1"/>
        <v>0</v>
      </c>
      <c r="R12" s="33">
        <f t="shared" si="1"/>
        <v>5.6029410233200003E-2</v>
      </c>
      <c r="S12" s="33">
        <f t="shared" si="1"/>
        <v>4.5262111076666001</v>
      </c>
      <c r="T12" s="33">
        <f t="shared" si="1"/>
        <v>0</v>
      </c>
      <c r="U12" s="33">
        <f t="shared" si="1"/>
        <v>0</v>
      </c>
      <c r="V12" s="33">
        <f t="shared" si="1"/>
        <v>5.2326131333000001E-3</v>
      </c>
      <c r="W12" s="33">
        <f t="shared" si="1"/>
        <v>0</v>
      </c>
      <c r="X12" s="33">
        <f t="shared" si="1"/>
        <v>0</v>
      </c>
      <c r="Y12" s="33">
        <f t="shared" si="1"/>
        <v>0</v>
      </c>
      <c r="Z12" s="33">
        <f t="shared" si="1"/>
        <v>0</v>
      </c>
      <c r="AA12" s="33">
        <f t="shared" si="1"/>
        <v>0</v>
      </c>
      <c r="AB12" s="33">
        <f t="shared" si="1"/>
        <v>7.1551893994982994</v>
      </c>
      <c r="AC12" s="33">
        <f t="shared" si="1"/>
        <v>0.3122031341666</v>
      </c>
      <c r="AD12" s="33">
        <f t="shared" si="1"/>
        <v>0</v>
      </c>
      <c r="AE12" s="33">
        <f t="shared" si="1"/>
        <v>0</v>
      </c>
      <c r="AF12" s="33">
        <f t="shared" si="1"/>
        <v>0.56828624656649995</v>
      </c>
      <c r="AG12" s="33">
        <f t="shared" si="1"/>
        <v>0</v>
      </c>
      <c r="AH12" s="33">
        <f t="shared" si="1"/>
        <v>0</v>
      </c>
      <c r="AI12" s="33">
        <f t="shared" ref="AI12:BJ12" si="2">SUM(AI11)</f>
        <v>0</v>
      </c>
      <c r="AJ12" s="33">
        <f t="shared" si="2"/>
        <v>0</v>
      </c>
      <c r="AK12" s="33">
        <f t="shared" si="2"/>
        <v>0</v>
      </c>
      <c r="AL12" s="33">
        <f t="shared" si="2"/>
        <v>14.640558804931102</v>
      </c>
      <c r="AM12" s="33">
        <f t="shared" si="2"/>
        <v>1.110626945233</v>
      </c>
      <c r="AN12" s="33">
        <f t="shared" si="2"/>
        <v>0</v>
      </c>
      <c r="AO12" s="33">
        <f t="shared" si="2"/>
        <v>0</v>
      </c>
      <c r="AP12" s="33">
        <f t="shared" si="2"/>
        <v>0.1622573809666</v>
      </c>
      <c r="AQ12" s="33">
        <f t="shared" si="2"/>
        <v>0</v>
      </c>
      <c r="AR12" s="33">
        <f t="shared" si="2"/>
        <v>0</v>
      </c>
      <c r="AS12" s="33">
        <f t="shared" si="2"/>
        <v>0</v>
      </c>
      <c r="AT12" s="33">
        <f t="shared" si="2"/>
        <v>0</v>
      </c>
      <c r="AU12" s="33">
        <f t="shared" si="2"/>
        <v>0</v>
      </c>
      <c r="AV12" s="33">
        <f t="shared" si="2"/>
        <v>0.47388692766479995</v>
      </c>
      <c r="AW12" s="33">
        <f t="shared" si="2"/>
        <v>7.8838444263999001</v>
      </c>
      <c r="AX12" s="33">
        <f t="shared" si="2"/>
        <v>1.0015603141666001</v>
      </c>
      <c r="AY12" s="33">
        <f t="shared" si="2"/>
        <v>0</v>
      </c>
      <c r="AZ12" s="33">
        <f t="shared" si="2"/>
        <v>0.97357551769999995</v>
      </c>
      <c r="BA12" s="33">
        <f t="shared" si="2"/>
        <v>0</v>
      </c>
      <c r="BB12" s="33">
        <f t="shared" si="2"/>
        <v>0</v>
      </c>
      <c r="BC12" s="33">
        <f t="shared" si="2"/>
        <v>0</v>
      </c>
      <c r="BD12" s="33">
        <f t="shared" si="2"/>
        <v>0</v>
      </c>
      <c r="BE12" s="33">
        <f t="shared" si="2"/>
        <v>0</v>
      </c>
      <c r="BF12" s="33">
        <f t="shared" si="2"/>
        <v>0.29188343703190017</v>
      </c>
      <c r="BG12" s="33">
        <f t="shared" si="2"/>
        <v>0.37236629786660003</v>
      </c>
      <c r="BH12" s="33">
        <f t="shared" si="2"/>
        <v>0</v>
      </c>
      <c r="BI12" s="33">
        <f t="shared" si="2"/>
        <v>0</v>
      </c>
      <c r="BJ12" s="33">
        <f t="shared" si="2"/>
        <v>0.13741597619989998</v>
      </c>
      <c r="BK12" s="33">
        <f>BK11</f>
        <v>58.555202026757804</v>
      </c>
      <c r="BL12" s="36"/>
    </row>
    <row r="13" spans="1:102" x14ac:dyDescent="0.25">
      <c r="A13" s="15" t="s">
        <v>44</v>
      </c>
      <c r="B13" s="34" t="s">
        <v>10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</row>
    <row r="14" spans="1:102" s="22" customFormat="1" x14ac:dyDescent="0.25">
      <c r="A14" s="21"/>
      <c r="B14" s="37" t="s">
        <v>63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4.3900805666599999E-2</v>
      </c>
      <c r="I14" s="37">
        <v>23.461390357066598</v>
      </c>
      <c r="J14" s="37">
        <v>0</v>
      </c>
      <c r="K14" s="37">
        <v>0</v>
      </c>
      <c r="L14" s="37">
        <v>0.22805613333330002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22.834802519633303</v>
      </c>
      <c r="T14" s="37">
        <v>0</v>
      </c>
      <c r="U14" s="37">
        <v>0</v>
      </c>
      <c r="V14" s="37">
        <v>17.334273782099899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1.7078849699999999E-2</v>
      </c>
      <c r="AC14" s="37">
        <v>0</v>
      </c>
      <c r="AD14" s="37">
        <v>0</v>
      </c>
      <c r="AE14" s="37">
        <v>0</v>
      </c>
      <c r="AF14" s="37">
        <v>2.6509538795999994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1.1576845676666001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5.69156E-3</v>
      </c>
      <c r="AW14" s="37">
        <v>0</v>
      </c>
      <c r="AX14" s="37">
        <v>0</v>
      </c>
      <c r="AY14" s="37">
        <v>0</v>
      </c>
      <c r="AZ14" s="37">
        <v>1.3204419199999999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f t="shared" ref="BK14:BK19" si="3">SUM(C14:BJ14)</f>
        <v>69.054274374766294</v>
      </c>
      <c r="BL14" s="38"/>
    </row>
    <row r="15" spans="1:102" s="22" customFormat="1" x14ac:dyDescent="0.25">
      <c r="A15" s="21"/>
      <c r="B15" s="37" t="s">
        <v>64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f t="shared" si="3"/>
        <v>0</v>
      </c>
      <c r="BL15" s="39"/>
    </row>
    <row r="16" spans="1:102" s="22" customFormat="1" x14ac:dyDescent="0.25">
      <c r="A16" s="21"/>
      <c r="B16" s="37" t="s">
        <v>65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f t="shared" si="3"/>
        <v>0</v>
      </c>
      <c r="BL16" s="39"/>
    </row>
    <row r="17" spans="1:65" s="22" customFormat="1" x14ac:dyDescent="0.25">
      <c r="A17" s="21"/>
      <c r="B17" s="37" t="s">
        <v>66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4.0431147333299999E-2</v>
      </c>
      <c r="I17" s="37">
        <v>0</v>
      </c>
      <c r="J17" s="37">
        <v>2.2154053333333001</v>
      </c>
      <c r="K17" s="37">
        <v>0</v>
      </c>
      <c r="L17" s="37">
        <v>1.9938647999999002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1.0780303166599999E-2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0.1255317809333</v>
      </c>
      <c r="AC17" s="37">
        <v>0.41077479976659997</v>
      </c>
      <c r="AD17" s="37">
        <v>0</v>
      </c>
      <c r="AE17" s="37">
        <v>0</v>
      </c>
      <c r="AF17" s="37">
        <v>1.6593884999999999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1.57044538E-2</v>
      </c>
      <c r="AM17" s="37">
        <v>2.7700271866599999E-2</v>
      </c>
      <c r="AN17" s="37">
        <v>0</v>
      </c>
      <c r="AO17" s="37">
        <v>0</v>
      </c>
      <c r="AP17" s="37">
        <v>0.55787262086660006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0.51279409213329996</v>
      </c>
      <c r="AW17" s="37">
        <v>3.8196549735333005</v>
      </c>
      <c r="AX17" s="37">
        <v>0</v>
      </c>
      <c r="AY17" s="37">
        <v>0</v>
      </c>
      <c r="AZ17" s="37">
        <v>16.306044486533303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2.2125179999999998E-2</v>
      </c>
      <c r="BG17" s="37">
        <v>0</v>
      </c>
      <c r="BH17" s="37">
        <v>0</v>
      </c>
      <c r="BI17" s="37">
        <v>0</v>
      </c>
      <c r="BJ17" s="37">
        <v>0.16593885</v>
      </c>
      <c r="BK17" s="37">
        <f t="shared" si="3"/>
        <v>27.884011593266102</v>
      </c>
      <c r="BL17" s="39"/>
    </row>
    <row r="18" spans="1:65" s="22" customFormat="1" x14ac:dyDescent="0.25">
      <c r="A18" s="21"/>
      <c r="B18" s="37" t="s">
        <v>67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9.9133273899899996E-2</v>
      </c>
      <c r="I18" s="37">
        <v>0</v>
      </c>
      <c r="J18" s="37">
        <v>0</v>
      </c>
      <c r="K18" s="37">
        <v>0</v>
      </c>
      <c r="L18" s="37">
        <v>0.44172791053330002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5.9625983333E-3</v>
      </c>
      <c r="S18" s="37">
        <v>0</v>
      </c>
      <c r="T18" s="37">
        <v>0</v>
      </c>
      <c r="U18" s="37">
        <v>0</v>
      </c>
      <c r="V18" s="37">
        <v>6.6993856913331999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0.22520620679970002</v>
      </c>
      <c r="AC18" s="37">
        <v>0</v>
      </c>
      <c r="AD18" s="37">
        <v>0</v>
      </c>
      <c r="AE18" s="37">
        <v>0</v>
      </c>
      <c r="AF18" s="37">
        <v>1.2516439127333001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0.27874420753309997</v>
      </c>
      <c r="AM18" s="37">
        <v>6.1536992073665999</v>
      </c>
      <c r="AN18" s="37">
        <v>0</v>
      </c>
      <c r="AO18" s="37">
        <v>0</v>
      </c>
      <c r="AP18" s="37">
        <v>1.6829048092332002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0.15148053963319999</v>
      </c>
      <c r="AW18" s="37">
        <v>6.0812887975998997</v>
      </c>
      <c r="AX18" s="37">
        <v>0</v>
      </c>
      <c r="AY18" s="37">
        <v>0</v>
      </c>
      <c r="AZ18" s="37">
        <v>3.2374833839330996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2.98159784333E-2</v>
      </c>
      <c r="BG18" s="37">
        <v>1.2303677625</v>
      </c>
      <c r="BH18" s="37">
        <v>0</v>
      </c>
      <c r="BI18" s="37">
        <v>0</v>
      </c>
      <c r="BJ18" s="37">
        <v>0.32084522999999998</v>
      </c>
      <c r="BK18" s="37">
        <f t="shared" si="3"/>
        <v>27.8896895098651</v>
      </c>
      <c r="BL18" s="39"/>
    </row>
    <row r="19" spans="1:65" s="22" customFormat="1" x14ac:dyDescent="0.25">
      <c r="A19" s="21"/>
      <c r="B19" s="37" t="s">
        <v>68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0.1010282434999</v>
      </c>
      <c r="I19" s="37">
        <v>22.148297074099901</v>
      </c>
      <c r="J19" s="37">
        <v>0</v>
      </c>
      <c r="K19" s="37">
        <v>0</v>
      </c>
      <c r="L19" s="37">
        <v>3.4112697571665</v>
      </c>
      <c r="M19" s="37">
        <v>0</v>
      </c>
      <c r="N19" s="37">
        <v>0</v>
      </c>
      <c r="O19" s="37">
        <v>5.5916083333333004</v>
      </c>
      <c r="P19" s="37">
        <v>0</v>
      </c>
      <c r="Q19" s="37">
        <v>0</v>
      </c>
      <c r="R19" s="37">
        <v>3.4343770333300001E-2</v>
      </c>
      <c r="S19" s="37">
        <v>14.297686612199898</v>
      </c>
      <c r="T19" s="37">
        <v>0</v>
      </c>
      <c r="U19" s="37">
        <v>0</v>
      </c>
      <c r="V19" s="37">
        <v>0.50179093183329992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0.12611559356649998</v>
      </c>
      <c r="AC19" s="37">
        <v>0</v>
      </c>
      <c r="AD19" s="37">
        <v>0</v>
      </c>
      <c r="AE19" s="37">
        <v>0</v>
      </c>
      <c r="AF19" s="37">
        <v>0.94860607623329996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0.33025377786650001</v>
      </c>
      <c r="AM19" s="37">
        <v>0</v>
      </c>
      <c r="AN19" s="37">
        <v>0</v>
      </c>
      <c r="AO19" s="37">
        <v>0</v>
      </c>
      <c r="AP19" s="37">
        <v>1.1230574474999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0.1000011905664</v>
      </c>
      <c r="AW19" s="37">
        <v>1.3949416666665</v>
      </c>
      <c r="AX19" s="37">
        <v>0</v>
      </c>
      <c r="AY19" s="37">
        <v>0</v>
      </c>
      <c r="AZ19" s="37">
        <v>3.9136116361662991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2.2319066666599999E-2</v>
      </c>
      <c r="BG19" s="37">
        <v>0</v>
      </c>
      <c r="BH19" s="37">
        <v>0</v>
      </c>
      <c r="BI19" s="37">
        <v>0</v>
      </c>
      <c r="BJ19" s="37">
        <v>0.1115953333333</v>
      </c>
      <c r="BK19" s="37">
        <f t="shared" si="3"/>
        <v>54.156526511031402</v>
      </c>
      <c r="BL19" s="39"/>
    </row>
    <row r="20" spans="1:65" s="4" customFormat="1" x14ac:dyDescent="0.25">
      <c r="A20" s="15"/>
      <c r="B20" s="32" t="s">
        <v>56</v>
      </c>
      <c r="C20" s="33">
        <f>SUM(C14:C19)</f>
        <v>0</v>
      </c>
      <c r="D20" s="33">
        <f t="shared" ref="D20:BJ20" si="4">SUM(D14:D19)</f>
        <v>0</v>
      </c>
      <c r="E20" s="33">
        <f t="shared" si="4"/>
        <v>0</v>
      </c>
      <c r="F20" s="33">
        <f t="shared" si="4"/>
        <v>0</v>
      </c>
      <c r="G20" s="33">
        <f t="shared" si="4"/>
        <v>0</v>
      </c>
      <c r="H20" s="33">
        <f t="shared" si="4"/>
        <v>0.28449347039969997</v>
      </c>
      <c r="I20" s="33">
        <f t="shared" si="4"/>
        <v>45.609687431166499</v>
      </c>
      <c r="J20" s="33">
        <f t="shared" si="4"/>
        <v>2.2154053333333001</v>
      </c>
      <c r="K20" s="33">
        <f t="shared" si="4"/>
        <v>0</v>
      </c>
      <c r="L20" s="33">
        <f t="shared" si="4"/>
        <v>6.0749186010330005</v>
      </c>
      <c r="M20" s="33">
        <f t="shared" si="4"/>
        <v>0</v>
      </c>
      <c r="N20" s="33">
        <f t="shared" si="4"/>
        <v>0</v>
      </c>
      <c r="O20" s="33">
        <f t="shared" si="4"/>
        <v>5.5916083333333004</v>
      </c>
      <c r="P20" s="33">
        <f t="shared" si="4"/>
        <v>0</v>
      </c>
      <c r="Q20" s="33">
        <f t="shared" si="4"/>
        <v>0</v>
      </c>
      <c r="R20" s="33">
        <f t="shared" si="4"/>
        <v>5.1086671833200002E-2</v>
      </c>
      <c r="S20" s="33">
        <f t="shared" si="4"/>
        <v>37.132489131833204</v>
      </c>
      <c r="T20" s="33">
        <f t="shared" si="4"/>
        <v>0</v>
      </c>
      <c r="U20" s="33">
        <f t="shared" si="4"/>
        <v>0</v>
      </c>
      <c r="V20" s="33">
        <f t="shared" si="4"/>
        <v>24.535450405266396</v>
      </c>
      <c r="W20" s="33">
        <f t="shared" si="4"/>
        <v>0</v>
      </c>
      <c r="X20" s="33">
        <f t="shared" si="4"/>
        <v>0</v>
      </c>
      <c r="Y20" s="33">
        <f t="shared" si="4"/>
        <v>0</v>
      </c>
      <c r="Z20" s="33">
        <f t="shared" si="4"/>
        <v>0</v>
      </c>
      <c r="AA20" s="33">
        <f t="shared" si="4"/>
        <v>0</v>
      </c>
      <c r="AB20" s="33">
        <f t="shared" si="4"/>
        <v>0.49393243099950002</v>
      </c>
      <c r="AC20" s="33">
        <f t="shared" si="4"/>
        <v>0.41077479976659997</v>
      </c>
      <c r="AD20" s="33">
        <f t="shared" si="4"/>
        <v>0</v>
      </c>
      <c r="AE20" s="33">
        <f t="shared" si="4"/>
        <v>0</v>
      </c>
      <c r="AF20" s="33">
        <f t="shared" si="4"/>
        <v>6.5105923685666003</v>
      </c>
      <c r="AG20" s="33">
        <f t="shared" si="4"/>
        <v>0</v>
      </c>
      <c r="AH20" s="33">
        <f t="shared" si="4"/>
        <v>0</v>
      </c>
      <c r="AI20" s="33">
        <f t="shared" si="4"/>
        <v>0</v>
      </c>
      <c r="AJ20" s="33">
        <f t="shared" si="4"/>
        <v>0</v>
      </c>
      <c r="AK20" s="33">
        <f t="shared" si="4"/>
        <v>0</v>
      </c>
      <c r="AL20" s="33">
        <f t="shared" si="4"/>
        <v>0.6247024391996</v>
      </c>
      <c r="AM20" s="33">
        <f t="shared" si="4"/>
        <v>6.1813994792331997</v>
      </c>
      <c r="AN20" s="33">
        <f t="shared" si="4"/>
        <v>0</v>
      </c>
      <c r="AO20" s="33">
        <f t="shared" si="4"/>
        <v>0</v>
      </c>
      <c r="AP20" s="33">
        <f t="shared" si="4"/>
        <v>4.5215194452662999</v>
      </c>
      <c r="AQ20" s="33">
        <f t="shared" si="4"/>
        <v>0</v>
      </c>
      <c r="AR20" s="33">
        <f t="shared" si="4"/>
        <v>0</v>
      </c>
      <c r="AS20" s="33">
        <f t="shared" si="4"/>
        <v>0</v>
      </c>
      <c r="AT20" s="33">
        <f t="shared" si="4"/>
        <v>0</v>
      </c>
      <c r="AU20" s="33">
        <f t="shared" si="4"/>
        <v>0</v>
      </c>
      <c r="AV20" s="33">
        <f t="shared" si="4"/>
        <v>0.76996738233289996</v>
      </c>
      <c r="AW20" s="33">
        <f t="shared" si="4"/>
        <v>11.295885437799701</v>
      </c>
      <c r="AX20" s="33">
        <f t="shared" si="4"/>
        <v>0</v>
      </c>
      <c r="AY20" s="33">
        <f t="shared" si="4"/>
        <v>0</v>
      </c>
      <c r="AZ20" s="33">
        <f t="shared" si="4"/>
        <v>24.7775814266327</v>
      </c>
      <c r="BA20" s="33">
        <f t="shared" si="4"/>
        <v>0</v>
      </c>
      <c r="BB20" s="33">
        <f t="shared" si="4"/>
        <v>0</v>
      </c>
      <c r="BC20" s="33">
        <f t="shared" si="4"/>
        <v>0</v>
      </c>
      <c r="BD20" s="33">
        <f t="shared" si="4"/>
        <v>0</v>
      </c>
      <c r="BE20" s="33">
        <f t="shared" si="4"/>
        <v>0</v>
      </c>
      <c r="BF20" s="33">
        <f t="shared" si="4"/>
        <v>7.426022509989999E-2</v>
      </c>
      <c r="BG20" s="33">
        <f t="shared" si="4"/>
        <v>1.2303677625</v>
      </c>
      <c r="BH20" s="33">
        <f t="shared" si="4"/>
        <v>0</v>
      </c>
      <c r="BI20" s="33">
        <f t="shared" si="4"/>
        <v>0</v>
      </c>
      <c r="BJ20" s="33">
        <f t="shared" si="4"/>
        <v>0.59837941333329991</v>
      </c>
      <c r="BK20" s="33">
        <f>SUM(BK14:BK19)</f>
        <v>178.98450198892891</v>
      </c>
      <c r="BL20" s="16"/>
      <c r="BM20" s="19"/>
    </row>
    <row r="21" spans="1:65" x14ac:dyDescent="0.25">
      <c r="A21" s="15" t="s">
        <v>45</v>
      </c>
      <c r="B21" s="34" t="s">
        <v>14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1:65" x14ac:dyDescent="0.25">
      <c r="A22" s="15"/>
      <c r="B22" s="40"/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1">
        <v>0</v>
      </c>
      <c r="BL22" s="35"/>
    </row>
    <row r="23" spans="1:65" s="4" customFormat="1" x14ac:dyDescent="0.25">
      <c r="A23" s="15"/>
      <c r="B23" s="32" t="s">
        <v>55</v>
      </c>
      <c r="C23" s="33">
        <f t="shared" ref="C23:AH23" si="5">SUM(C22:C22)</f>
        <v>0</v>
      </c>
      <c r="D23" s="33">
        <f t="shared" si="5"/>
        <v>0</v>
      </c>
      <c r="E23" s="33">
        <f t="shared" si="5"/>
        <v>0</v>
      </c>
      <c r="F23" s="33">
        <f t="shared" si="5"/>
        <v>0</v>
      </c>
      <c r="G23" s="33">
        <f t="shared" si="5"/>
        <v>0</v>
      </c>
      <c r="H23" s="33">
        <f t="shared" si="5"/>
        <v>0</v>
      </c>
      <c r="I23" s="33">
        <f t="shared" si="5"/>
        <v>0</v>
      </c>
      <c r="J23" s="33">
        <f t="shared" si="5"/>
        <v>0</v>
      </c>
      <c r="K23" s="33">
        <f t="shared" si="5"/>
        <v>0</v>
      </c>
      <c r="L23" s="33">
        <f t="shared" si="5"/>
        <v>0</v>
      </c>
      <c r="M23" s="33">
        <f t="shared" si="5"/>
        <v>0</v>
      </c>
      <c r="N23" s="33">
        <f t="shared" si="5"/>
        <v>0</v>
      </c>
      <c r="O23" s="33">
        <f t="shared" si="5"/>
        <v>0</v>
      </c>
      <c r="P23" s="33">
        <f t="shared" si="5"/>
        <v>0</v>
      </c>
      <c r="Q23" s="33">
        <f t="shared" si="5"/>
        <v>0</v>
      </c>
      <c r="R23" s="33">
        <f t="shared" si="5"/>
        <v>0</v>
      </c>
      <c r="S23" s="33">
        <f t="shared" si="5"/>
        <v>0</v>
      </c>
      <c r="T23" s="33">
        <f t="shared" si="5"/>
        <v>0</v>
      </c>
      <c r="U23" s="33">
        <f t="shared" si="5"/>
        <v>0</v>
      </c>
      <c r="V23" s="33">
        <f t="shared" si="5"/>
        <v>0</v>
      </c>
      <c r="W23" s="33">
        <f t="shared" si="5"/>
        <v>0</v>
      </c>
      <c r="X23" s="33">
        <f t="shared" si="5"/>
        <v>0</v>
      </c>
      <c r="Y23" s="33">
        <f t="shared" si="5"/>
        <v>0</v>
      </c>
      <c r="Z23" s="33">
        <f t="shared" si="5"/>
        <v>0</v>
      </c>
      <c r="AA23" s="33">
        <f t="shared" si="5"/>
        <v>0</v>
      </c>
      <c r="AB23" s="33">
        <f t="shared" si="5"/>
        <v>0</v>
      </c>
      <c r="AC23" s="33">
        <f t="shared" si="5"/>
        <v>0</v>
      </c>
      <c r="AD23" s="33">
        <f t="shared" si="5"/>
        <v>0</v>
      </c>
      <c r="AE23" s="33">
        <f t="shared" si="5"/>
        <v>0</v>
      </c>
      <c r="AF23" s="33">
        <f t="shared" si="5"/>
        <v>0</v>
      </c>
      <c r="AG23" s="33">
        <f t="shared" si="5"/>
        <v>0</v>
      </c>
      <c r="AH23" s="33">
        <f t="shared" si="5"/>
        <v>0</v>
      </c>
      <c r="AI23" s="33">
        <f t="shared" ref="AI23:BK23" si="6">SUM(AI22:AI22)</f>
        <v>0</v>
      </c>
      <c r="AJ23" s="33">
        <f t="shared" si="6"/>
        <v>0</v>
      </c>
      <c r="AK23" s="33">
        <f t="shared" si="6"/>
        <v>0</v>
      </c>
      <c r="AL23" s="33">
        <f t="shared" si="6"/>
        <v>0</v>
      </c>
      <c r="AM23" s="33">
        <f t="shared" si="6"/>
        <v>0</v>
      </c>
      <c r="AN23" s="33">
        <f t="shared" si="6"/>
        <v>0</v>
      </c>
      <c r="AO23" s="33">
        <f t="shared" si="6"/>
        <v>0</v>
      </c>
      <c r="AP23" s="33">
        <f t="shared" si="6"/>
        <v>0</v>
      </c>
      <c r="AQ23" s="33">
        <f t="shared" si="6"/>
        <v>0</v>
      </c>
      <c r="AR23" s="33">
        <f t="shared" si="6"/>
        <v>0</v>
      </c>
      <c r="AS23" s="33">
        <f t="shared" si="6"/>
        <v>0</v>
      </c>
      <c r="AT23" s="33">
        <f t="shared" si="6"/>
        <v>0</v>
      </c>
      <c r="AU23" s="33">
        <f t="shared" si="6"/>
        <v>0</v>
      </c>
      <c r="AV23" s="33">
        <f t="shared" si="6"/>
        <v>0</v>
      </c>
      <c r="AW23" s="33">
        <f t="shared" si="6"/>
        <v>0</v>
      </c>
      <c r="AX23" s="33">
        <f t="shared" si="6"/>
        <v>0</v>
      </c>
      <c r="AY23" s="33">
        <f t="shared" si="6"/>
        <v>0</v>
      </c>
      <c r="AZ23" s="33">
        <f t="shared" si="6"/>
        <v>0</v>
      </c>
      <c r="BA23" s="33">
        <f t="shared" si="6"/>
        <v>0</v>
      </c>
      <c r="BB23" s="33">
        <f t="shared" si="6"/>
        <v>0</v>
      </c>
      <c r="BC23" s="33">
        <f t="shared" si="6"/>
        <v>0</v>
      </c>
      <c r="BD23" s="33">
        <f t="shared" si="6"/>
        <v>0</v>
      </c>
      <c r="BE23" s="33">
        <f t="shared" si="6"/>
        <v>0</v>
      </c>
      <c r="BF23" s="33">
        <f t="shared" si="6"/>
        <v>0</v>
      </c>
      <c r="BG23" s="33">
        <f t="shared" si="6"/>
        <v>0</v>
      </c>
      <c r="BH23" s="33">
        <f t="shared" si="6"/>
        <v>0</v>
      </c>
      <c r="BI23" s="33">
        <f t="shared" si="6"/>
        <v>0</v>
      </c>
      <c r="BJ23" s="33">
        <f t="shared" si="6"/>
        <v>0</v>
      </c>
      <c r="BK23" s="33">
        <f t="shared" si="6"/>
        <v>0</v>
      </c>
      <c r="BL23" s="16"/>
    </row>
    <row r="24" spans="1:65" x14ac:dyDescent="0.25">
      <c r="A24" s="15" t="s">
        <v>47</v>
      </c>
      <c r="B24" s="42" t="s">
        <v>57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</row>
    <row r="25" spans="1:65" x14ac:dyDescent="0.25">
      <c r="A25" s="15"/>
      <c r="B25" s="30" t="s">
        <v>39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1">
        <v>0</v>
      </c>
    </row>
    <row r="26" spans="1:65" s="4" customFormat="1" x14ac:dyDescent="0.25">
      <c r="A26" s="15"/>
      <c r="B26" s="32" t="s">
        <v>54</v>
      </c>
      <c r="C26" s="43">
        <f t="shared" ref="C26:BJ26" si="7">SUM(C25)</f>
        <v>0</v>
      </c>
      <c r="D26" s="43">
        <f t="shared" si="7"/>
        <v>0</v>
      </c>
      <c r="E26" s="43">
        <f t="shared" si="7"/>
        <v>0</v>
      </c>
      <c r="F26" s="43">
        <f t="shared" si="7"/>
        <v>0</v>
      </c>
      <c r="G26" s="43">
        <f t="shared" si="7"/>
        <v>0</v>
      </c>
      <c r="H26" s="43">
        <f t="shared" si="7"/>
        <v>0</v>
      </c>
      <c r="I26" s="43">
        <f t="shared" si="7"/>
        <v>0</v>
      </c>
      <c r="J26" s="43">
        <f t="shared" si="7"/>
        <v>0</v>
      </c>
      <c r="K26" s="43">
        <f t="shared" si="7"/>
        <v>0</v>
      </c>
      <c r="L26" s="43">
        <f t="shared" si="7"/>
        <v>0</v>
      </c>
      <c r="M26" s="43">
        <f t="shared" si="7"/>
        <v>0</v>
      </c>
      <c r="N26" s="43">
        <f t="shared" si="7"/>
        <v>0</v>
      </c>
      <c r="O26" s="43">
        <f t="shared" si="7"/>
        <v>0</v>
      </c>
      <c r="P26" s="43">
        <f t="shared" si="7"/>
        <v>0</v>
      </c>
      <c r="Q26" s="43">
        <f t="shared" si="7"/>
        <v>0</v>
      </c>
      <c r="R26" s="43">
        <f t="shared" si="7"/>
        <v>0</v>
      </c>
      <c r="S26" s="43">
        <f t="shared" si="7"/>
        <v>0</v>
      </c>
      <c r="T26" s="43">
        <f t="shared" si="7"/>
        <v>0</v>
      </c>
      <c r="U26" s="43">
        <f t="shared" si="7"/>
        <v>0</v>
      </c>
      <c r="V26" s="43">
        <f t="shared" si="7"/>
        <v>0</v>
      </c>
      <c r="W26" s="43">
        <f t="shared" si="7"/>
        <v>0</v>
      </c>
      <c r="X26" s="43">
        <f t="shared" si="7"/>
        <v>0</v>
      </c>
      <c r="Y26" s="43">
        <f t="shared" si="7"/>
        <v>0</v>
      </c>
      <c r="Z26" s="43">
        <f t="shared" si="7"/>
        <v>0</v>
      </c>
      <c r="AA26" s="43">
        <f t="shared" si="7"/>
        <v>0</v>
      </c>
      <c r="AB26" s="43">
        <f t="shared" si="7"/>
        <v>0</v>
      </c>
      <c r="AC26" s="43">
        <f t="shared" si="7"/>
        <v>0</v>
      </c>
      <c r="AD26" s="43">
        <f t="shared" si="7"/>
        <v>0</v>
      </c>
      <c r="AE26" s="43">
        <f t="shared" si="7"/>
        <v>0</v>
      </c>
      <c r="AF26" s="43">
        <f t="shared" si="7"/>
        <v>0</v>
      </c>
      <c r="AG26" s="43">
        <f t="shared" si="7"/>
        <v>0</v>
      </c>
      <c r="AH26" s="43">
        <f t="shared" si="7"/>
        <v>0</v>
      </c>
      <c r="AI26" s="43">
        <f t="shared" si="7"/>
        <v>0</v>
      </c>
      <c r="AJ26" s="43">
        <f t="shared" si="7"/>
        <v>0</v>
      </c>
      <c r="AK26" s="43">
        <f t="shared" si="7"/>
        <v>0</v>
      </c>
      <c r="AL26" s="43">
        <f t="shared" si="7"/>
        <v>0</v>
      </c>
      <c r="AM26" s="43">
        <f t="shared" si="7"/>
        <v>0</v>
      </c>
      <c r="AN26" s="43">
        <f t="shared" si="7"/>
        <v>0</v>
      </c>
      <c r="AO26" s="43">
        <f t="shared" si="7"/>
        <v>0</v>
      </c>
      <c r="AP26" s="43">
        <f t="shared" si="7"/>
        <v>0</v>
      </c>
      <c r="AQ26" s="43">
        <f t="shared" si="7"/>
        <v>0</v>
      </c>
      <c r="AR26" s="43">
        <f t="shared" si="7"/>
        <v>0</v>
      </c>
      <c r="AS26" s="43">
        <f t="shared" si="7"/>
        <v>0</v>
      </c>
      <c r="AT26" s="43">
        <f t="shared" si="7"/>
        <v>0</v>
      </c>
      <c r="AU26" s="43">
        <f t="shared" si="7"/>
        <v>0</v>
      </c>
      <c r="AV26" s="43">
        <f t="shared" si="7"/>
        <v>0</v>
      </c>
      <c r="AW26" s="43">
        <f t="shared" si="7"/>
        <v>0</v>
      </c>
      <c r="AX26" s="43">
        <f t="shared" si="7"/>
        <v>0</v>
      </c>
      <c r="AY26" s="43">
        <f t="shared" si="7"/>
        <v>0</v>
      </c>
      <c r="AZ26" s="43">
        <f t="shared" si="7"/>
        <v>0</v>
      </c>
      <c r="BA26" s="43">
        <f t="shared" si="7"/>
        <v>0</v>
      </c>
      <c r="BB26" s="43">
        <f t="shared" si="7"/>
        <v>0</v>
      </c>
      <c r="BC26" s="43">
        <f t="shared" si="7"/>
        <v>0</v>
      </c>
      <c r="BD26" s="43">
        <f t="shared" si="7"/>
        <v>0</v>
      </c>
      <c r="BE26" s="43">
        <f t="shared" si="7"/>
        <v>0</v>
      </c>
      <c r="BF26" s="43">
        <f t="shared" si="7"/>
        <v>0</v>
      </c>
      <c r="BG26" s="43">
        <f t="shared" si="7"/>
        <v>0</v>
      </c>
      <c r="BH26" s="43">
        <f t="shared" si="7"/>
        <v>0</v>
      </c>
      <c r="BI26" s="43">
        <f t="shared" si="7"/>
        <v>0</v>
      </c>
      <c r="BJ26" s="43">
        <f t="shared" si="7"/>
        <v>0</v>
      </c>
      <c r="BK26" s="43">
        <f>SUM(BK25)</f>
        <v>0</v>
      </c>
      <c r="BL26" s="16"/>
    </row>
    <row r="27" spans="1:65" x14ac:dyDescent="0.25">
      <c r="A27" s="15" t="s">
        <v>48</v>
      </c>
      <c r="B27" s="34" t="s">
        <v>15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</row>
    <row r="28" spans="1:65" ht="12.75" customHeight="1" x14ac:dyDescent="0.25">
      <c r="A28" s="15"/>
      <c r="B28" s="40" t="s">
        <v>69</v>
      </c>
      <c r="C28" s="41">
        <v>0</v>
      </c>
      <c r="D28" s="41">
        <v>0.50076333820000007</v>
      </c>
      <c r="E28" s="41">
        <v>0</v>
      </c>
      <c r="F28" s="41">
        <v>0</v>
      </c>
      <c r="G28" s="41">
        <v>0</v>
      </c>
      <c r="H28" s="41">
        <v>9.6456957866399989E-2</v>
      </c>
      <c r="I28" s="41">
        <v>33.429062154100002</v>
      </c>
      <c r="J28" s="41">
        <v>0</v>
      </c>
      <c r="K28" s="41">
        <v>0</v>
      </c>
      <c r="L28" s="41">
        <v>8.7595442866500006E-2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5.1395218833099998E-2</v>
      </c>
      <c r="S28" s="41">
        <v>5.3632865989000003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1.2373558229995001</v>
      </c>
      <c r="AC28" s="41">
        <v>2.3210508115333002</v>
      </c>
      <c r="AD28" s="41">
        <v>0</v>
      </c>
      <c r="AE28" s="41">
        <v>0</v>
      </c>
      <c r="AF28" s="41">
        <v>0.63272109183300007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1.9967117947656003</v>
      </c>
      <c r="AM28" s="41">
        <v>6.5375360533200005E-2</v>
      </c>
      <c r="AN28" s="41">
        <v>0</v>
      </c>
      <c r="AO28" s="41">
        <v>0</v>
      </c>
      <c r="AP28" s="41">
        <v>0.72381035686649997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0.22921999336579998</v>
      </c>
      <c r="AW28" s="41">
        <v>1.6635230940332</v>
      </c>
      <c r="AX28" s="41">
        <v>0</v>
      </c>
      <c r="AY28" s="41">
        <v>0</v>
      </c>
      <c r="AZ28" s="41">
        <v>2.8306712094330004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0.13359536123259999</v>
      </c>
      <c r="BG28" s="41">
        <v>0</v>
      </c>
      <c r="BH28" s="41">
        <v>0</v>
      </c>
      <c r="BI28" s="41">
        <v>0</v>
      </c>
      <c r="BJ28" s="41">
        <v>4.9751213933300002E-2</v>
      </c>
      <c r="BK28" s="31">
        <f t="shared" ref="BK28:BK35" si="8">SUM(C28:BJ28)</f>
        <v>51.412345821295006</v>
      </c>
    </row>
    <row r="29" spans="1:65" x14ac:dyDescent="0.25">
      <c r="A29" s="15"/>
      <c r="B29" s="40" t="s">
        <v>70</v>
      </c>
      <c r="C29" s="41">
        <v>0</v>
      </c>
      <c r="D29" s="41">
        <v>0.19555932973330001</v>
      </c>
      <c r="E29" s="41">
        <v>0</v>
      </c>
      <c r="F29" s="41">
        <v>0</v>
      </c>
      <c r="G29" s="41">
        <v>0</v>
      </c>
      <c r="H29" s="41">
        <v>4.0781435533100006E-2</v>
      </c>
      <c r="I29" s="41">
        <v>0</v>
      </c>
      <c r="J29" s="41">
        <v>0</v>
      </c>
      <c r="K29" s="41">
        <v>0</v>
      </c>
      <c r="L29" s="41">
        <v>0.25213651213329996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2.6855521599800002E-2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6.4791528093653978</v>
      </c>
      <c r="AC29" s="41">
        <v>0.20111302986650001</v>
      </c>
      <c r="AD29" s="41">
        <v>0</v>
      </c>
      <c r="AE29" s="41">
        <v>0</v>
      </c>
      <c r="AF29" s="41">
        <v>0.32436594486659998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13.7358271803646</v>
      </c>
      <c r="AM29" s="41">
        <v>1.04140922999E-2</v>
      </c>
      <c r="AN29" s="41">
        <v>0</v>
      </c>
      <c r="AO29" s="41">
        <v>0</v>
      </c>
      <c r="AP29" s="41">
        <v>0.2334293428998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0.23979515769830004</v>
      </c>
      <c r="AW29" s="41">
        <v>0.1356880614665</v>
      </c>
      <c r="AX29" s="41">
        <v>0.54423266390000002</v>
      </c>
      <c r="AY29" s="41">
        <v>0</v>
      </c>
      <c r="AZ29" s="41">
        <v>0.4951567221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0.17375224939829995</v>
      </c>
      <c r="BG29" s="41">
        <v>0</v>
      </c>
      <c r="BH29" s="41">
        <v>0</v>
      </c>
      <c r="BI29" s="41">
        <v>0</v>
      </c>
      <c r="BJ29" s="41">
        <v>0.30946973220000001</v>
      </c>
      <c r="BK29" s="31">
        <f t="shared" si="8"/>
        <v>23.397729785425398</v>
      </c>
    </row>
    <row r="30" spans="1:65" x14ac:dyDescent="0.25">
      <c r="A30" s="15"/>
      <c r="B30" s="40" t="s">
        <v>71</v>
      </c>
      <c r="C30" s="41">
        <v>0</v>
      </c>
      <c r="D30" s="41">
        <v>6.5533272900000009E-2</v>
      </c>
      <c r="E30" s="41">
        <v>0</v>
      </c>
      <c r="F30" s="41">
        <v>0</v>
      </c>
      <c r="G30" s="41">
        <v>0</v>
      </c>
      <c r="H30" s="41">
        <v>1.8136752866600003E-2</v>
      </c>
      <c r="I30" s="41">
        <v>0</v>
      </c>
      <c r="J30" s="41">
        <v>0</v>
      </c>
      <c r="K30" s="41">
        <v>0</v>
      </c>
      <c r="L30" s="41">
        <v>0.21852444103330002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4.5313422333200001E-2</v>
      </c>
      <c r="S30" s="41">
        <v>0</v>
      </c>
      <c r="T30" s="41">
        <v>0</v>
      </c>
      <c r="U30" s="41">
        <v>0</v>
      </c>
      <c r="V30" s="41">
        <v>5.9340695499999999E-2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3.4413086600321998</v>
      </c>
      <c r="AC30" s="41">
        <v>0.65619836779989993</v>
      </c>
      <c r="AD30" s="41">
        <v>0</v>
      </c>
      <c r="AE30" s="41">
        <v>0</v>
      </c>
      <c r="AF30" s="41">
        <v>4.4904719919659009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6.3015387675316026</v>
      </c>
      <c r="AM30" s="41">
        <v>0.10996970683320001</v>
      </c>
      <c r="AN30" s="41">
        <v>0</v>
      </c>
      <c r="AO30" s="41">
        <v>0</v>
      </c>
      <c r="AP30" s="41">
        <v>3.0468231728662003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0.20541903869899997</v>
      </c>
      <c r="AW30" s="41">
        <v>0</v>
      </c>
      <c r="AX30" s="41">
        <v>0.25748435863329999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0.20373281379909999</v>
      </c>
      <c r="BG30" s="41">
        <v>0.12993906803329999</v>
      </c>
      <c r="BH30" s="41">
        <v>0</v>
      </c>
      <c r="BI30" s="41">
        <v>0</v>
      </c>
      <c r="BJ30" s="41">
        <v>0.3290142734332</v>
      </c>
      <c r="BK30" s="31">
        <f t="shared" si="8"/>
        <v>19.578748804259998</v>
      </c>
    </row>
    <row r="31" spans="1:65" x14ac:dyDescent="0.25">
      <c r="A31" s="15"/>
      <c r="B31" s="40" t="s">
        <v>72</v>
      </c>
      <c r="C31" s="41">
        <v>0</v>
      </c>
      <c r="D31" s="41">
        <v>0.50601466103330006</v>
      </c>
      <c r="E31" s="41">
        <v>0</v>
      </c>
      <c r="F31" s="41">
        <v>0</v>
      </c>
      <c r="G31" s="41">
        <v>0</v>
      </c>
      <c r="H31" s="41">
        <v>4.5823877399900001E-2</v>
      </c>
      <c r="I31" s="41">
        <v>0</v>
      </c>
      <c r="J31" s="41">
        <v>0</v>
      </c>
      <c r="K31" s="41">
        <v>0</v>
      </c>
      <c r="L31" s="41">
        <v>0.60239152513330008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2.3696464665999999E-3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0.34082198296659999</v>
      </c>
      <c r="Y31" s="41">
        <v>0</v>
      </c>
      <c r="Z31" s="41">
        <v>0</v>
      </c>
      <c r="AA31" s="41">
        <v>0</v>
      </c>
      <c r="AB31" s="41">
        <v>1.3269748359322999</v>
      </c>
      <c r="AC31" s="41">
        <v>0.15330282143310001</v>
      </c>
      <c r="AD31" s="41">
        <v>0</v>
      </c>
      <c r="AE31" s="41">
        <v>0</v>
      </c>
      <c r="AF31" s="41">
        <v>0.64667098859979999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0.8559588322324998</v>
      </c>
      <c r="AM31" s="41">
        <v>1.2279736660000001E-4</v>
      </c>
      <c r="AN31" s="41">
        <v>0</v>
      </c>
      <c r="AO31" s="41">
        <v>0</v>
      </c>
      <c r="AP31" s="41">
        <v>0.24699238679989999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0.25603269913260007</v>
      </c>
      <c r="AW31" s="41">
        <v>0.65481259553320015</v>
      </c>
      <c r="AX31" s="41">
        <v>0</v>
      </c>
      <c r="AY31" s="41">
        <v>0</v>
      </c>
      <c r="AZ31" s="41">
        <v>0.8978888771664999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8.5858494465899993E-2</v>
      </c>
      <c r="BG31" s="41">
        <v>0</v>
      </c>
      <c r="BH31" s="41">
        <v>0</v>
      </c>
      <c r="BI31" s="41">
        <v>0</v>
      </c>
      <c r="BJ31" s="41">
        <v>0</v>
      </c>
      <c r="BK31" s="31">
        <f t="shared" si="8"/>
        <v>6.6220370216620994</v>
      </c>
    </row>
    <row r="32" spans="1:65" x14ac:dyDescent="0.25">
      <c r="A32" s="15"/>
      <c r="B32" s="40" t="s">
        <v>73</v>
      </c>
      <c r="C32" s="41">
        <v>0</v>
      </c>
      <c r="D32" s="41">
        <v>0.21561419146659999</v>
      </c>
      <c r="E32" s="41">
        <v>0</v>
      </c>
      <c r="F32" s="41">
        <v>0</v>
      </c>
      <c r="G32" s="41">
        <v>0</v>
      </c>
      <c r="H32" s="41">
        <v>0.25201468139979999</v>
      </c>
      <c r="I32" s="41">
        <v>1.0530048476333</v>
      </c>
      <c r="J32" s="41">
        <v>0</v>
      </c>
      <c r="K32" s="41">
        <v>0</v>
      </c>
      <c r="L32" s="41">
        <v>0.34481087636660002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5.1574268266300002E-2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1.0457713310329002</v>
      </c>
      <c r="AC32" s="41">
        <v>3.8416001495997998</v>
      </c>
      <c r="AD32" s="41">
        <v>0</v>
      </c>
      <c r="AE32" s="41">
        <v>0</v>
      </c>
      <c r="AF32" s="41">
        <v>1.3742982041996998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1.4047614082987998</v>
      </c>
      <c r="AM32" s="41">
        <v>0.43794436113320001</v>
      </c>
      <c r="AN32" s="41">
        <v>0</v>
      </c>
      <c r="AO32" s="41">
        <v>0</v>
      </c>
      <c r="AP32" s="41">
        <v>1.9205481111330001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0.28209258129919995</v>
      </c>
      <c r="AW32" s="41">
        <v>1.3167399849999</v>
      </c>
      <c r="AX32" s="41">
        <v>0</v>
      </c>
      <c r="AY32" s="41">
        <v>0</v>
      </c>
      <c r="AZ32" s="41">
        <v>2.9466209953328999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0.11839078466630001</v>
      </c>
      <c r="BG32" s="41">
        <v>1.5074796431333</v>
      </c>
      <c r="BH32" s="41">
        <v>0</v>
      </c>
      <c r="BI32" s="41">
        <v>0</v>
      </c>
      <c r="BJ32" s="41">
        <v>0</v>
      </c>
      <c r="BK32" s="31">
        <f t="shared" si="8"/>
        <v>18.113266419961601</v>
      </c>
    </row>
    <row r="33" spans="1:65" x14ac:dyDescent="0.25">
      <c r="A33" s="15"/>
      <c r="B33" s="44" t="s">
        <v>74</v>
      </c>
      <c r="C33" s="41">
        <v>0</v>
      </c>
      <c r="D33" s="41">
        <v>0.51174598540000005</v>
      </c>
      <c r="E33" s="41">
        <v>5.9055242328333</v>
      </c>
      <c r="F33" s="41">
        <v>0</v>
      </c>
      <c r="G33" s="41">
        <v>0</v>
      </c>
      <c r="H33" s="41">
        <v>1.1198774717660003</v>
      </c>
      <c r="I33" s="41">
        <v>641.74228096784157</v>
      </c>
      <c r="J33" s="41">
        <v>19.610636135133198</v>
      </c>
      <c r="K33" s="41">
        <v>60.345958836300007</v>
      </c>
      <c r="L33" s="41">
        <v>11.387795712199503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0.98667147026579993</v>
      </c>
      <c r="S33" s="41">
        <v>9.0833391015997993</v>
      </c>
      <c r="T33" s="41">
        <v>7.6039861944665006</v>
      </c>
      <c r="U33" s="41">
        <v>0</v>
      </c>
      <c r="V33" s="41">
        <v>16.663835570699298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2.8382314288985997</v>
      </c>
      <c r="AC33" s="41">
        <v>72.52069744046598</v>
      </c>
      <c r="AD33" s="41">
        <v>0</v>
      </c>
      <c r="AE33" s="41">
        <v>0</v>
      </c>
      <c r="AF33" s="41">
        <v>32.615201253332181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8.3706135356974976</v>
      </c>
      <c r="AM33" s="41">
        <v>0.78257899299959999</v>
      </c>
      <c r="AN33" s="41">
        <v>0</v>
      </c>
      <c r="AO33" s="41">
        <v>0</v>
      </c>
      <c r="AP33" s="41">
        <v>14.1569329944658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1.5446107762968007</v>
      </c>
      <c r="AW33" s="41">
        <v>401.67561746433154</v>
      </c>
      <c r="AX33" s="41">
        <v>1.0058761662999001</v>
      </c>
      <c r="AY33" s="41">
        <v>0</v>
      </c>
      <c r="AZ33" s="41">
        <v>74.241736632698206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1.0818389445979002</v>
      </c>
      <c r="BG33" s="41">
        <v>23.599160325966498</v>
      </c>
      <c r="BH33" s="41">
        <v>0</v>
      </c>
      <c r="BI33" s="41">
        <v>0</v>
      </c>
      <c r="BJ33" s="41">
        <v>146.13557779956543</v>
      </c>
      <c r="BK33" s="31">
        <f t="shared" si="8"/>
        <v>1555.5303254341209</v>
      </c>
    </row>
    <row r="34" spans="1:65" x14ac:dyDescent="0.25">
      <c r="A34" s="15"/>
      <c r="B34" s="44" t="s">
        <v>82</v>
      </c>
      <c r="C34" s="41">
        <v>0</v>
      </c>
      <c r="D34" s="41">
        <v>0.34555917000000003</v>
      </c>
      <c r="E34" s="41">
        <v>0</v>
      </c>
      <c r="F34" s="41">
        <v>0</v>
      </c>
      <c r="G34" s="41">
        <v>0</v>
      </c>
      <c r="H34" s="41">
        <v>0.1422908879998</v>
      </c>
      <c r="I34" s="41">
        <v>2.0958741911666001</v>
      </c>
      <c r="J34" s="41">
        <v>0</v>
      </c>
      <c r="K34" s="41">
        <v>0</v>
      </c>
      <c r="L34" s="41">
        <v>1.3463104085333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0.1667697062997</v>
      </c>
      <c r="S34" s="41">
        <v>1.3871964688998999</v>
      </c>
      <c r="T34" s="41">
        <v>0.26178725000000003</v>
      </c>
      <c r="U34" s="41">
        <v>0</v>
      </c>
      <c r="V34" s="41">
        <v>0.24339702559989998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1.4075161206995002</v>
      </c>
      <c r="AC34" s="41">
        <v>2.0859506287330998</v>
      </c>
      <c r="AD34" s="41">
        <v>0</v>
      </c>
      <c r="AE34" s="41">
        <v>0</v>
      </c>
      <c r="AF34" s="41">
        <v>6.0876312805662005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2.9278257691658003</v>
      </c>
      <c r="AM34" s="41">
        <v>5.1202972266599998E-2</v>
      </c>
      <c r="AN34" s="41">
        <v>0</v>
      </c>
      <c r="AO34" s="41">
        <v>0</v>
      </c>
      <c r="AP34" s="41">
        <v>4.1327674603330005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0.98375165399889997</v>
      </c>
      <c r="AW34" s="41">
        <v>9.8577411586664994</v>
      </c>
      <c r="AX34" s="41">
        <v>1.0556682196666001</v>
      </c>
      <c r="AY34" s="41">
        <v>0</v>
      </c>
      <c r="AZ34" s="41">
        <v>4.7139385347994001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0.36863181056549993</v>
      </c>
      <c r="BG34" s="41">
        <v>1.9432892397996999</v>
      </c>
      <c r="BH34" s="41">
        <v>0</v>
      </c>
      <c r="BI34" s="41">
        <v>0</v>
      </c>
      <c r="BJ34" s="41">
        <v>1.7217603990663997</v>
      </c>
      <c r="BK34" s="31">
        <f t="shared" si="8"/>
        <v>43.326860356826401</v>
      </c>
    </row>
    <row r="35" spans="1:65" x14ac:dyDescent="0.25">
      <c r="A35" s="15"/>
      <c r="B35" s="44" t="s">
        <v>83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0.10146529526630001</v>
      </c>
      <c r="I35" s="41">
        <v>0</v>
      </c>
      <c r="J35" s="41">
        <v>0</v>
      </c>
      <c r="K35" s="41">
        <v>0</v>
      </c>
      <c r="L35" s="41">
        <v>0.1378189866666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3.5007987466300003E-2</v>
      </c>
      <c r="S35" s="41">
        <v>0.1968842666666</v>
      </c>
      <c r="T35" s="41">
        <v>0</v>
      </c>
      <c r="U35" s="41">
        <v>0</v>
      </c>
      <c r="V35" s="41">
        <v>0.27563797333329998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2.2586696982325001</v>
      </c>
      <c r="AC35" s="41">
        <v>0.37259278666660001</v>
      </c>
      <c r="AD35" s="41">
        <v>0</v>
      </c>
      <c r="AE35" s="41">
        <v>0</v>
      </c>
      <c r="AF35" s="41">
        <v>3.8928518590329002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3.0610919204992997</v>
      </c>
      <c r="AM35" s="41">
        <v>0.17649132000000001</v>
      </c>
      <c r="AN35" s="41">
        <v>0</v>
      </c>
      <c r="AO35" s="41">
        <v>0</v>
      </c>
      <c r="AP35" s="41">
        <v>1.4805881347331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1.402665205331</v>
      </c>
      <c r="AW35" s="41">
        <v>0.24512683333330001</v>
      </c>
      <c r="AX35" s="41">
        <v>0</v>
      </c>
      <c r="AY35" s="41">
        <v>0</v>
      </c>
      <c r="AZ35" s="41">
        <v>4.1392637058657993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1.1071767883645001</v>
      </c>
      <c r="BG35" s="41">
        <v>7.3090902564331994</v>
      </c>
      <c r="BH35" s="41">
        <v>0</v>
      </c>
      <c r="BI35" s="41">
        <v>0</v>
      </c>
      <c r="BJ35" s="41">
        <v>2.7723696596327008</v>
      </c>
      <c r="BK35" s="31">
        <f t="shared" si="8"/>
        <v>28.964792677524002</v>
      </c>
    </row>
    <row r="36" spans="1:65" x14ac:dyDescent="0.25">
      <c r="A36" s="15"/>
      <c r="B36" s="30" t="s">
        <v>53</v>
      </c>
      <c r="C36" s="33">
        <f>SUM(C28:C35)</f>
        <v>0</v>
      </c>
      <c r="D36" s="33">
        <f t="shared" ref="D36:BK36" si="9">SUM(D28:D35)</f>
        <v>2.3407899487332005</v>
      </c>
      <c r="E36" s="33">
        <f t="shared" si="9"/>
        <v>5.9055242328333</v>
      </c>
      <c r="F36" s="33">
        <f t="shared" si="9"/>
        <v>0</v>
      </c>
      <c r="G36" s="33">
        <f t="shared" si="9"/>
        <v>0</v>
      </c>
      <c r="H36" s="33">
        <f t="shared" si="9"/>
        <v>1.8168473600979003</v>
      </c>
      <c r="I36" s="33">
        <f t="shared" si="9"/>
        <v>678.32022216074142</v>
      </c>
      <c r="J36" s="33">
        <f t="shared" si="9"/>
        <v>19.610636135133198</v>
      </c>
      <c r="K36" s="33">
        <f t="shared" si="9"/>
        <v>60.345958836300007</v>
      </c>
      <c r="L36" s="33">
        <f t="shared" si="9"/>
        <v>14.377383904932405</v>
      </c>
      <c r="M36" s="33">
        <f t="shared" si="9"/>
        <v>0</v>
      </c>
      <c r="N36" s="33">
        <f t="shared" si="9"/>
        <v>0</v>
      </c>
      <c r="O36" s="33">
        <f t="shared" si="9"/>
        <v>0</v>
      </c>
      <c r="P36" s="33">
        <f t="shared" si="9"/>
        <v>0</v>
      </c>
      <c r="Q36" s="33">
        <f t="shared" si="9"/>
        <v>0</v>
      </c>
      <c r="R36" s="33">
        <f t="shared" si="9"/>
        <v>1.3659572415308001</v>
      </c>
      <c r="S36" s="33">
        <f t="shared" si="9"/>
        <v>16.0307064360663</v>
      </c>
      <c r="T36" s="33">
        <f t="shared" si="9"/>
        <v>7.8657734444665008</v>
      </c>
      <c r="U36" s="33">
        <f t="shared" si="9"/>
        <v>0</v>
      </c>
      <c r="V36" s="33">
        <f t="shared" si="9"/>
        <v>17.2422112651325</v>
      </c>
      <c r="W36" s="33">
        <f t="shared" si="9"/>
        <v>0</v>
      </c>
      <c r="X36" s="33">
        <f t="shared" si="9"/>
        <v>0.34082198296659999</v>
      </c>
      <c r="Y36" s="33">
        <f t="shared" si="9"/>
        <v>0</v>
      </c>
      <c r="Z36" s="33">
        <f t="shared" si="9"/>
        <v>0</v>
      </c>
      <c r="AA36" s="33">
        <f t="shared" si="9"/>
        <v>0</v>
      </c>
      <c r="AB36" s="33">
        <f t="shared" si="9"/>
        <v>20.034980707192897</v>
      </c>
      <c r="AC36" s="33">
        <f t="shared" si="9"/>
        <v>82.152506036098288</v>
      </c>
      <c r="AD36" s="33">
        <f t="shared" si="9"/>
        <v>0</v>
      </c>
      <c r="AE36" s="33">
        <f t="shared" si="9"/>
        <v>0</v>
      </c>
      <c r="AF36" s="33">
        <f t="shared" si="9"/>
        <v>50.064212614396283</v>
      </c>
      <c r="AG36" s="33">
        <f t="shared" si="9"/>
        <v>0</v>
      </c>
      <c r="AH36" s="33">
        <f t="shared" si="9"/>
        <v>0</v>
      </c>
      <c r="AI36" s="33">
        <f t="shared" si="9"/>
        <v>0</v>
      </c>
      <c r="AJ36" s="33">
        <f t="shared" si="9"/>
        <v>0</v>
      </c>
      <c r="AK36" s="33">
        <f t="shared" si="9"/>
        <v>0</v>
      </c>
      <c r="AL36" s="33">
        <f t="shared" si="9"/>
        <v>38.654329208555701</v>
      </c>
      <c r="AM36" s="33">
        <f t="shared" si="9"/>
        <v>1.6340996034323001</v>
      </c>
      <c r="AN36" s="33">
        <f t="shared" si="9"/>
        <v>0</v>
      </c>
      <c r="AO36" s="33">
        <f t="shared" si="9"/>
        <v>0</v>
      </c>
      <c r="AP36" s="33">
        <f t="shared" si="9"/>
        <v>25.941891960097301</v>
      </c>
      <c r="AQ36" s="33">
        <f t="shared" si="9"/>
        <v>0</v>
      </c>
      <c r="AR36" s="33">
        <f t="shared" si="9"/>
        <v>0</v>
      </c>
      <c r="AS36" s="33">
        <f t="shared" si="9"/>
        <v>0</v>
      </c>
      <c r="AT36" s="33">
        <f t="shared" si="9"/>
        <v>0</v>
      </c>
      <c r="AU36" s="33">
        <f t="shared" si="9"/>
        <v>0</v>
      </c>
      <c r="AV36" s="33">
        <f t="shared" si="9"/>
        <v>5.1435871058216005</v>
      </c>
      <c r="AW36" s="33">
        <f t="shared" si="9"/>
        <v>415.54924919236413</v>
      </c>
      <c r="AX36" s="33">
        <f t="shared" si="9"/>
        <v>2.8632614084997998</v>
      </c>
      <c r="AY36" s="33">
        <f t="shared" si="9"/>
        <v>0</v>
      </c>
      <c r="AZ36" s="33">
        <f t="shared" si="9"/>
        <v>90.265276677395804</v>
      </c>
      <c r="BA36" s="33">
        <f t="shared" si="9"/>
        <v>0</v>
      </c>
      <c r="BB36" s="33">
        <f t="shared" si="9"/>
        <v>0</v>
      </c>
      <c r="BC36" s="33">
        <f t="shared" si="9"/>
        <v>0</v>
      </c>
      <c r="BD36" s="33">
        <f t="shared" si="9"/>
        <v>0</v>
      </c>
      <c r="BE36" s="33">
        <f t="shared" si="9"/>
        <v>0</v>
      </c>
      <c r="BF36" s="33">
        <f t="shared" si="9"/>
        <v>3.2729772470901004</v>
      </c>
      <c r="BG36" s="33">
        <f t="shared" si="9"/>
        <v>34.488958533365995</v>
      </c>
      <c r="BH36" s="33">
        <f t="shared" si="9"/>
        <v>0</v>
      </c>
      <c r="BI36" s="33">
        <f t="shared" si="9"/>
        <v>0</v>
      </c>
      <c r="BJ36" s="33">
        <f t="shared" si="9"/>
        <v>151.31794307783102</v>
      </c>
      <c r="BK36" s="33">
        <f t="shared" si="9"/>
        <v>1746.9461063210754</v>
      </c>
    </row>
    <row r="37" spans="1:65" x14ac:dyDescent="0.25">
      <c r="A37" s="15"/>
      <c r="B37" s="32" t="s">
        <v>46</v>
      </c>
      <c r="C37" s="43">
        <f>C36+C26+C23+C20+C12+C9</f>
        <v>0</v>
      </c>
      <c r="D37" s="43">
        <f t="shared" ref="D37:BK37" si="10">D36+D26+D23+D20+D12+D9</f>
        <v>60.157658469366503</v>
      </c>
      <c r="E37" s="43">
        <f t="shared" si="10"/>
        <v>405.34455765626632</v>
      </c>
      <c r="F37" s="43">
        <f t="shared" si="10"/>
        <v>0</v>
      </c>
      <c r="G37" s="43">
        <f t="shared" si="10"/>
        <v>0</v>
      </c>
      <c r="H37" s="43">
        <f t="shared" si="10"/>
        <v>3.5584466980633001</v>
      </c>
      <c r="I37" s="43">
        <f t="shared" si="10"/>
        <v>2303.1205964393712</v>
      </c>
      <c r="J37" s="43">
        <f t="shared" si="10"/>
        <v>1672.1965147429648</v>
      </c>
      <c r="K37" s="43">
        <f t="shared" si="10"/>
        <v>60.345958836300007</v>
      </c>
      <c r="L37" s="43">
        <f t="shared" si="10"/>
        <v>124.82198974706463</v>
      </c>
      <c r="M37" s="43">
        <f t="shared" si="10"/>
        <v>0</v>
      </c>
      <c r="N37" s="43">
        <f t="shared" si="10"/>
        <v>0</v>
      </c>
      <c r="O37" s="43">
        <f t="shared" si="10"/>
        <v>5.5916083333333004</v>
      </c>
      <c r="P37" s="43">
        <f t="shared" si="10"/>
        <v>0</v>
      </c>
      <c r="Q37" s="43">
        <f t="shared" si="10"/>
        <v>0</v>
      </c>
      <c r="R37" s="43">
        <f t="shared" si="10"/>
        <v>3.1081979347297999</v>
      </c>
      <c r="S37" s="43">
        <f t="shared" si="10"/>
        <v>241.41816520699723</v>
      </c>
      <c r="T37" s="43">
        <f t="shared" si="10"/>
        <v>164.74654337536631</v>
      </c>
      <c r="U37" s="43">
        <f t="shared" si="10"/>
        <v>0</v>
      </c>
      <c r="V37" s="43">
        <f t="shared" si="10"/>
        <v>44.849354157065001</v>
      </c>
      <c r="W37" s="43">
        <f t="shared" si="10"/>
        <v>0</v>
      </c>
      <c r="X37" s="43">
        <f t="shared" si="10"/>
        <v>0.34082198296659999</v>
      </c>
      <c r="Y37" s="43">
        <f t="shared" si="10"/>
        <v>0</v>
      </c>
      <c r="Z37" s="43">
        <f t="shared" si="10"/>
        <v>0</v>
      </c>
      <c r="AA37" s="43">
        <f t="shared" si="10"/>
        <v>0</v>
      </c>
      <c r="AB37" s="43">
        <f t="shared" si="10"/>
        <v>31.3545546647564</v>
      </c>
      <c r="AC37" s="43">
        <f t="shared" si="10"/>
        <v>209.26835122113059</v>
      </c>
      <c r="AD37" s="43">
        <f t="shared" si="10"/>
        <v>0</v>
      </c>
      <c r="AE37" s="43">
        <f t="shared" si="10"/>
        <v>0</v>
      </c>
      <c r="AF37" s="43">
        <f t="shared" si="10"/>
        <v>94.582666787728499</v>
      </c>
      <c r="AG37" s="43">
        <f t="shared" si="10"/>
        <v>0</v>
      </c>
      <c r="AH37" s="43">
        <f t="shared" si="10"/>
        <v>0</v>
      </c>
      <c r="AI37" s="43">
        <f t="shared" si="10"/>
        <v>0.40003987086659998</v>
      </c>
      <c r="AJ37" s="43">
        <f t="shared" si="10"/>
        <v>0</v>
      </c>
      <c r="AK37" s="43">
        <f t="shared" si="10"/>
        <v>0</v>
      </c>
      <c r="AL37" s="43">
        <f t="shared" si="10"/>
        <v>61.927708134085108</v>
      </c>
      <c r="AM37" s="43">
        <f t="shared" si="10"/>
        <v>16.3950488279647</v>
      </c>
      <c r="AN37" s="43">
        <f t="shared" si="10"/>
        <v>3.3454619609999003</v>
      </c>
      <c r="AO37" s="43">
        <f t="shared" si="10"/>
        <v>0</v>
      </c>
      <c r="AP37" s="43">
        <f t="shared" si="10"/>
        <v>56.701905761562898</v>
      </c>
      <c r="AQ37" s="43">
        <f t="shared" si="10"/>
        <v>0</v>
      </c>
      <c r="AR37" s="43">
        <f t="shared" si="10"/>
        <v>0</v>
      </c>
      <c r="AS37" s="43">
        <f t="shared" si="10"/>
        <v>0</v>
      </c>
      <c r="AT37" s="43">
        <f t="shared" si="10"/>
        <v>0</v>
      </c>
      <c r="AU37" s="43">
        <f t="shared" si="10"/>
        <v>0</v>
      </c>
      <c r="AV37" s="43">
        <f t="shared" si="10"/>
        <v>9.0357131056504016</v>
      </c>
      <c r="AW37" s="43">
        <f t="shared" si="10"/>
        <v>1087.362947693593</v>
      </c>
      <c r="AX37" s="43">
        <f t="shared" si="10"/>
        <v>228.150605490066</v>
      </c>
      <c r="AY37" s="43">
        <f t="shared" si="10"/>
        <v>0</v>
      </c>
      <c r="AZ37" s="43">
        <f t="shared" si="10"/>
        <v>144.68052229019321</v>
      </c>
      <c r="BA37" s="43">
        <f t="shared" si="10"/>
        <v>0</v>
      </c>
      <c r="BB37" s="43">
        <f t="shared" si="10"/>
        <v>0</v>
      </c>
      <c r="BC37" s="43">
        <f t="shared" si="10"/>
        <v>0</v>
      </c>
      <c r="BD37" s="43">
        <f t="shared" si="10"/>
        <v>0</v>
      </c>
      <c r="BE37" s="43">
        <f t="shared" si="10"/>
        <v>0</v>
      </c>
      <c r="BF37" s="43">
        <f t="shared" si="10"/>
        <v>4.5758940478530006</v>
      </c>
      <c r="BG37" s="43">
        <f t="shared" si="10"/>
        <v>316.46021357969812</v>
      </c>
      <c r="BH37" s="43">
        <f t="shared" si="10"/>
        <v>3.0210735269999001</v>
      </c>
      <c r="BI37" s="43">
        <f t="shared" si="10"/>
        <v>0</v>
      </c>
      <c r="BJ37" s="43">
        <f t="shared" si="10"/>
        <v>166.2778000467633</v>
      </c>
      <c r="BK37" s="43">
        <f t="shared" si="10"/>
        <v>7523.140920589768</v>
      </c>
      <c r="BM37" s="20"/>
    </row>
    <row r="38" spans="1:65" ht="3.75" customHeight="1" x14ac:dyDescent="0.25">
      <c r="A38" s="15"/>
      <c r="B38" s="45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</row>
    <row r="39" spans="1:65" x14ac:dyDescent="0.25">
      <c r="A39" s="15" t="s">
        <v>1</v>
      </c>
      <c r="B39" s="46" t="s">
        <v>7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</row>
    <row r="40" spans="1:65" s="4" customFormat="1" x14ac:dyDescent="0.25">
      <c r="A40" s="15" t="s">
        <v>42</v>
      </c>
      <c r="B40" s="34" t="s">
        <v>2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16"/>
    </row>
    <row r="41" spans="1:65" s="4" customFormat="1" x14ac:dyDescent="0.25">
      <c r="A41" s="15"/>
      <c r="B41" s="44" t="s">
        <v>75</v>
      </c>
      <c r="C41" s="33">
        <v>0</v>
      </c>
      <c r="D41" s="33">
        <v>0.27451821479999999</v>
      </c>
      <c r="E41" s="33">
        <v>0</v>
      </c>
      <c r="F41" s="33">
        <v>0</v>
      </c>
      <c r="G41" s="33">
        <v>0</v>
      </c>
      <c r="H41" s="37">
        <v>0.11949068153280003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0.37077817493209997</v>
      </c>
      <c r="S41" s="37">
        <v>0</v>
      </c>
      <c r="T41" s="37">
        <v>0</v>
      </c>
      <c r="U41" s="37">
        <v>0</v>
      </c>
      <c r="V41" s="37">
        <v>1.11877661E-2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12.856800133764896</v>
      </c>
      <c r="AC41" s="37">
        <v>0.50589864073320001</v>
      </c>
      <c r="AD41" s="37">
        <v>0</v>
      </c>
      <c r="AE41" s="37">
        <v>0</v>
      </c>
      <c r="AF41" s="37">
        <v>0.36496090789980001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15.349838604797498</v>
      </c>
      <c r="AM41" s="37">
        <v>1.0047085933300001E-2</v>
      </c>
      <c r="AN41" s="37">
        <v>0</v>
      </c>
      <c r="AO41" s="37">
        <v>0</v>
      </c>
      <c r="AP41" s="37">
        <v>0.36508646326640004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5.0958796705872986</v>
      </c>
      <c r="AW41" s="37">
        <v>7.58583972666E-2</v>
      </c>
      <c r="AX41" s="37">
        <v>0</v>
      </c>
      <c r="AY41" s="37">
        <v>0</v>
      </c>
      <c r="AZ41" s="37">
        <v>1.0668570145330001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4.3469029453227979</v>
      </c>
      <c r="BG41" s="37">
        <v>1.9891708533299999E-2</v>
      </c>
      <c r="BH41" s="37">
        <v>0</v>
      </c>
      <c r="BI41" s="37">
        <v>0</v>
      </c>
      <c r="BJ41" s="37">
        <v>0.31924493449979996</v>
      </c>
      <c r="BK41" s="31">
        <f>SUM(C41:BJ41)</f>
        <v>41.153241344502796</v>
      </c>
      <c r="BL41" s="16"/>
    </row>
    <row r="42" spans="1:65" s="4" customFormat="1" x14ac:dyDescent="0.25">
      <c r="A42" s="15"/>
      <c r="B42" s="30" t="s">
        <v>51</v>
      </c>
      <c r="C42" s="43">
        <f t="shared" ref="C42:AH42" si="11">SUM(C41)</f>
        <v>0</v>
      </c>
      <c r="D42" s="43">
        <f t="shared" si="11"/>
        <v>0.27451821479999999</v>
      </c>
      <c r="E42" s="43">
        <f t="shared" si="11"/>
        <v>0</v>
      </c>
      <c r="F42" s="43">
        <f t="shared" si="11"/>
        <v>0</v>
      </c>
      <c r="G42" s="43">
        <f t="shared" si="11"/>
        <v>0</v>
      </c>
      <c r="H42" s="43">
        <f t="shared" si="11"/>
        <v>0.11949068153280003</v>
      </c>
      <c r="I42" s="43">
        <f t="shared" si="11"/>
        <v>0</v>
      </c>
      <c r="J42" s="43">
        <f t="shared" si="11"/>
        <v>0</v>
      </c>
      <c r="K42" s="43">
        <f t="shared" si="11"/>
        <v>0</v>
      </c>
      <c r="L42" s="43">
        <f t="shared" si="11"/>
        <v>0</v>
      </c>
      <c r="M42" s="43">
        <f t="shared" si="11"/>
        <v>0</v>
      </c>
      <c r="N42" s="43">
        <f t="shared" si="11"/>
        <v>0</v>
      </c>
      <c r="O42" s="43">
        <f t="shared" si="11"/>
        <v>0</v>
      </c>
      <c r="P42" s="43">
        <f t="shared" si="11"/>
        <v>0</v>
      </c>
      <c r="Q42" s="43">
        <f t="shared" si="11"/>
        <v>0</v>
      </c>
      <c r="R42" s="43">
        <f t="shared" si="11"/>
        <v>0.37077817493209997</v>
      </c>
      <c r="S42" s="43">
        <f t="shared" si="11"/>
        <v>0</v>
      </c>
      <c r="T42" s="43">
        <f t="shared" si="11"/>
        <v>0</v>
      </c>
      <c r="U42" s="43">
        <f t="shared" si="11"/>
        <v>0</v>
      </c>
      <c r="V42" s="43">
        <f t="shared" si="11"/>
        <v>1.11877661E-2</v>
      </c>
      <c r="W42" s="43">
        <f t="shared" si="11"/>
        <v>0</v>
      </c>
      <c r="X42" s="43">
        <f t="shared" si="11"/>
        <v>0</v>
      </c>
      <c r="Y42" s="43">
        <f t="shared" si="11"/>
        <v>0</v>
      </c>
      <c r="Z42" s="43">
        <f t="shared" si="11"/>
        <v>0</v>
      </c>
      <c r="AA42" s="43">
        <f t="shared" si="11"/>
        <v>0</v>
      </c>
      <c r="AB42" s="43">
        <f t="shared" si="11"/>
        <v>12.856800133764896</v>
      </c>
      <c r="AC42" s="43">
        <f t="shared" si="11"/>
        <v>0.50589864073320001</v>
      </c>
      <c r="AD42" s="43">
        <f t="shared" si="11"/>
        <v>0</v>
      </c>
      <c r="AE42" s="43">
        <f t="shared" si="11"/>
        <v>0</v>
      </c>
      <c r="AF42" s="43">
        <f t="shared" si="11"/>
        <v>0.36496090789980001</v>
      </c>
      <c r="AG42" s="43">
        <f t="shared" si="11"/>
        <v>0</v>
      </c>
      <c r="AH42" s="43">
        <f t="shared" si="11"/>
        <v>0</v>
      </c>
      <c r="AI42" s="43">
        <f t="shared" ref="AI42:BJ42" si="12">SUM(AI41)</f>
        <v>0</v>
      </c>
      <c r="AJ42" s="43">
        <f t="shared" si="12"/>
        <v>0</v>
      </c>
      <c r="AK42" s="43">
        <f t="shared" si="12"/>
        <v>0</v>
      </c>
      <c r="AL42" s="43">
        <f t="shared" si="12"/>
        <v>15.349838604797498</v>
      </c>
      <c r="AM42" s="43">
        <f t="shared" si="12"/>
        <v>1.0047085933300001E-2</v>
      </c>
      <c r="AN42" s="43">
        <f t="shared" si="12"/>
        <v>0</v>
      </c>
      <c r="AO42" s="43">
        <f t="shared" si="12"/>
        <v>0</v>
      </c>
      <c r="AP42" s="43">
        <f t="shared" si="12"/>
        <v>0.36508646326640004</v>
      </c>
      <c r="AQ42" s="43">
        <f t="shared" si="12"/>
        <v>0</v>
      </c>
      <c r="AR42" s="43">
        <f t="shared" si="12"/>
        <v>0</v>
      </c>
      <c r="AS42" s="43">
        <f t="shared" si="12"/>
        <v>0</v>
      </c>
      <c r="AT42" s="43">
        <f t="shared" si="12"/>
        <v>0</v>
      </c>
      <c r="AU42" s="43">
        <f t="shared" si="12"/>
        <v>0</v>
      </c>
      <c r="AV42" s="43">
        <f t="shared" si="12"/>
        <v>5.0958796705872986</v>
      </c>
      <c r="AW42" s="43">
        <f t="shared" si="12"/>
        <v>7.58583972666E-2</v>
      </c>
      <c r="AX42" s="43">
        <f t="shared" si="12"/>
        <v>0</v>
      </c>
      <c r="AY42" s="43">
        <f t="shared" si="12"/>
        <v>0</v>
      </c>
      <c r="AZ42" s="43">
        <f t="shared" si="12"/>
        <v>1.0668570145330001</v>
      </c>
      <c r="BA42" s="43">
        <f t="shared" si="12"/>
        <v>0</v>
      </c>
      <c r="BB42" s="43">
        <f t="shared" si="12"/>
        <v>0</v>
      </c>
      <c r="BC42" s="43">
        <f t="shared" si="12"/>
        <v>0</v>
      </c>
      <c r="BD42" s="43">
        <f t="shared" si="12"/>
        <v>0</v>
      </c>
      <c r="BE42" s="43">
        <f t="shared" si="12"/>
        <v>0</v>
      </c>
      <c r="BF42" s="43">
        <f t="shared" si="12"/>
        <v>4.3469029453227979</v>
      </c>
      <c r="BG42" s="43">
        <f t="shared" si="12"/>
        <v>1.9891708533299999E-2</v>
      </c>
      <c r="BH42" s="43">
        <f t="shared" si="12"/>
        <v>0</v>
      </c>
      <c r="BI42" s="43">
        <f t="shared" si="12"/>
        <v>0</v>
      </c>
      <c r="BJ42" s="43">
        <f t="shared" si="12"/>
        <v>0.31924493449979996</v>
      </c>
      <c r="BK42" s="43">
        <f>BK41</f>
        <v>41.153241344502796</v>
      </c>
      <c r="BL42" s="36"/>
    </row>
    <row r="43" spans="1:65" x14ac:dyDescent="0.25">
      <c r="A43" s="15" t="s">
        <v>43</v>
      </c>
      <c r="B43" s="34" t="s">
        <v>16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35"/>
    </row>
    <row r="44" spans="1:65" x14ac:dyDescent="0.25">
      <c r="A44" s="15"/>
      <c r="B44" s="34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</row>
    <row r="45" spans="1:65" ht="26.4" x14ac:dyDescent="0.25">
      <c r="A45" s="15"/>
      <c r="B45" s="44" t="s">
        <v>76</v>
      </c>
      <c r="C45" s="31">
        <v>0</v>
      </c>
      <c r="D45" s="31">
        <v>0.35196519216659999</v>
      </c>
      <c r="E45" s="31">
        <v>0</v>
      </c>
      <c r="F45" s="31">
        <v>0</v>
      </c>
      <c r="G45" s="31">
        <v>0</v>
      </c>
      <c r="H45" s="31">
        <v>4.9682542233000004E-2</v>
      </c>
      <c r="I45" s="31">
        <v>0</v>
      </c>
      <c r="J45" s="31">
        <v>0</v>
      </c>
      <c r="K45" s="31">
        <v>0</v>
      </c>
      <c r="L45" s="31">
        <v>2.4906202000000003E-3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0.1879716047661</v>
      </c>
      <c r="S45" s="31">
        <v>0</v>
      </c>
      <c r="T45" s="31">
        <v>0</v>
      </c>
      <c r="U45" s="31">
        <v>0</v>
      </c>
      <c r="V45" s="31">
        <v>3.9843339766599997E-2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13.076830150131602</v>
      </c>
      <c r="AC45" s="31">
        <v>1.8154532973997999</v>
      </c>
      <c r="AD45" s="31">
        <v>0</v>
      </c>
      <c r="AE45" s="31">
        <v>0</v>
      </c>
      <c r="AF45" s="31">
        <v>0.95262329186640005</v>
      </c>
      <c r="AG45" s="31">
        <v>1.5494490000000001E-3</v>
      </c>
      <c r="AH45" s="31">
        <v>0</v>
      </c>
      <c r="AI45" s="31">
        <v>0</v>
      </c>
      <c r="AJ45" s="31">
        <v>0</v>
      </c>
      <c r="AK45" s="31">
        <v>0</v>
      </c>
      <c r="AL45" s="31">
        <v>20.495611905764292</v>
      </c>
      <c r="AM45" s="31">
        <v>1.0130071922665</v>
      </c>
      <c r="AN45" s="31">
        <v>0.156494349</v>
      </c>
      <c r="AO45" s="31">
        <v>0</v>
      </c>
      <c r="AP45" s="31">
        <v>0.40902841023309999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0.55999879169730005</v>
      </c>
      <c r="AW45" s="31">
        <v>0</v>
      </c>
      <c r="AX45" s="31">
        <v>0</v>
      </c>
      <c r="AY45" s="31">
        <v>0</v>
      </c>
      <c r="AZ45" s="31">
        <v>0.40155124473320003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0.79575839972990015</v>
      </c>
      <c r="BG45" s="31">
        <v>0</v>
      </c>
      <c r="BH45" s="31">
        <v>0</v>
      </c>
      <c r="BI45" s="31">
        <v>0</v>
      </c>
      <c r="BJ45" s="31">
        <v>10.983181229533301</v>
      </c>
      <c r="BK45" s="31">
        <f>SUM(C45:BJ45)</f>
        <v>51.293041010487691</v>
      </c>
    </row>
    <row r="46" spans="1:65" x14ac:dyDescent="0.25">
      <c r="A46" s="15"/>
      <c r="B46" s="44" t="s">
        <v>77</v>
      </c>
      <c r="C46" s="31">
        <v>0</v>
      </c>
      <c r="D46" s="31">
        <v>0.50362579036659993</v>
      </c>
      <c r="E46" s="31">
        <v>0</v>
      </c>
      <c r="F46" s="31">
        <v>0</v>
      </c>
      <c r="G46" s="31">
        <v>0</v>
      </c>
      <c r="H46" s="31">
        <v>0.59050048636560015</v>
      </c>
      <c r="I46" s="31">
        <v>3.3610064835000002</v>
      </c>
      <c r="J46" s="31">
        <v>0</v>
      </c>
      <c r="K46" s="31">
        <v>0</v>
      </c>
      <c r="L46" s="31">
        <v>1.3266778999999999E-3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0.68236469396579991</v>
      </c>
      <c r="S46" s="31">
        <v>0.28297048303319999</v>
      </c>
      <c r="T46" s="31">
        <v>0</v>
      </c>
      <c r="U46" s="31">
        <v>0</v>
      </c>
      <c r="V46" s="31">
        <v>3.6244918733299998E-2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49.316676210163315</v>
      </c>
      <c r="AC46" s="31">
        <v>2.649690260666</v>
      </c>
      <c r="AD46" s="31">
        <v>0</v>
      </c>
      <c r="AE46" s="31">
        <v>0</v>
      </c>
      <c r="AF46" s="31">
        <v>7.6831590315994003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101.74243729089567</v>
      </c>
      <c r="AM46" s="31">
        <v>0.43587037806629997</v>
      </c>
      <c r="AN46" s="31">
        <v>0</v>
      </c>
      <c r="AO46" s="31">
        <v>0</v>
      </c>
      <c r="AP46" s="31">
        <v>6.7233755477328003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14.989481117250898</v>
      </c>
      <c r="AW46" s="31">
        <v>5.3082451905663994</v>
      </c>
      <c r="AX46" s="31">
        <v>0</v>
      </c>
      <c r="AY46" s="31">
        <v>0</v>
      </c>
      <c r="AZ46" s="31">
        <v>3.3613795485661999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17.876454152786419</v>
      </c>
      <c r="BG46" s="31">
        <v>0.4435178434664</v>
      </c>
      <c r="BH46" s="31">
        <v>0</v>
      </c>
      <c r="BI46" s="31">
        <v>0</v>
      </c>
      <c r="BJ46" s="31">
        <v>2.1825868571659996</v>
      </c>
      <c r="BK46" s="31">
        <f>SUM(C46:BJ46)</f>
        <v>218.17091296279025</v>
      </c>
    </row>
    <row r="47" spans="1:65" x14ac:dyDescent="0.25">
      <c r="A47" s="15"/>
      <c r="B47" s="44" t="s">
        <v>78</v>
      </c>
      <c r="C47" s="31">
        <v>0</v>
      </c>
      <c r="D47" s="31">
        <v>0.22984141458167978</v>
      </c>
      <c r="E47" s="31">
        <v>0</v>
      </c>
      <c r="F47" s="31">
        <v>0</v>
      </c>
      <c r="G47" s="31">
        <v>0</v>
      </c>
      <c r="H47" s="31">
        <v>2.6192488833200002E-2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0.100963190033</v>
      </c>
      <c r="S47" s="31">
        <v>0</v>
      </c>
      <c r="T47" s="31">
        <v>0</v>
      </c>
      <c r="U47" s="31">
        <v>0</v>
      </c>
      <c r="V47" s="31">
        <v>2.5585124000000003E-3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7.8364781235978009</v>
      </c>
      <c r="AC47" s="31">
        <v>0.92101690929949998</v>
      </c>
      <c r="AD47" s="31">
        <v>0</v>
      </c>
      <c r="AE47" s="31">
        <v>0</v>
      </c>
      <c r="AF47" s="31">
        <v>1.9263424027660998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7.9657244566641996</v>
      </c>
      <c r="AM47" s="31">
        <v>0.29524187766629995</v>
      </c>
      <c r="AN47" s="31">
        <v>0</v>
      </c>
      <c r="AO47" s="31">
        <v>0</v>
      </c>
      <c r="AP47" s="31">
        <v>0.51569419223300006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0.53746437253029988</v>
      </c>
      <c r="AW47" s="31">
        <v>0</v>
      </c>
      <c r="AX47" s="31">
        <v>0</v>
      </c>
      <c r="AY47" s="31">
        <v>0</v>
      </c>
      <c r="AZ47" s="31">
        <v>4.1706482866600003E-2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0.34623376036410003</v>
      </c>
      <c r="BG47" s="31">
        <v>0.22022294319999999</v>
      </c>
      <c r="BH47" s="31">
        <v>0</v>
      </c>
      <c r="BI47" s="31">
        <v>0</v>
      </c>
      <c r="BJ47" s="31">
        <v>0.24143956280000001</v>
      </c>
      <c r="BK47" s="31">
        <f>SUM(C47:BJ47)</f>
        <v>21.207120689835779</v>
      </c>
    </row>
    <row r="48" spans="1:65" x14ac:dyDescent="0.25">
      <c r="A48" s="15"/>
      <c r="B48" s="44" t="s">
        <v>79</v>
      </c>
      <c r="C48" s="31">
        <v>0</v>
      </c>
      <c r="D48" s="31">
        <v>0.50920159656660002</v>
      </c>
      <c r="E48" s="31">
        <v>0</v>
      </c>
      <c r="F48" s="31">
        <v>0</v>
      </c>
      <c r="G48" s="31">
        <v>0</v>
      </c>
      <c r="H48" s="31">
        <v>7.6612154932999998E-2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7.0297762999799993E-2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8.0547683592982953</v>
      </c>
      <c r="AC48" s="31">
        <v>6.6378359873994013</v>
      </c>
      <c r="AD48" s="31">
        <v>4.1685E-2</v>
      </c>
      <c r="AE48" s="31">
        <v>0</v>
      </c>
      <c r="AF48" s="31">
        <v>3.1713033212663992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6.8246993620651004</v>
      </c>
      <c r="AM48" s="31">
        <v>1.3562559805997003</v>
      </c>
      <c r="AN48" s="31">
        <v>0</v>
      </c>
      <c r="AO48" s="31">
        <v>0</v>
      </c>
      <c r="AP48" s="31">
        <v>1.0178676567999001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2.4166118893961994</v>
      </c>
      <c r="AW48" s="31">
        <v>4.0976141880331998</v>
      </c>
      <c r="AX48" s="31">
        <v>2.9179499999999998</v>
      </c>
      <c r="AY48" s="31">
        <v>0</v>
      </c>
      <c r="AZ48" s="31">
        <v>1.3448109745662999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0.82320616726410045</v>
      </c>
      <c r="BG48" s="31">
        <v>4.7492992766599997E-2</v>
      </c>
      <c r="BH48" s="31">
        <v>8.337E-2</v>
      </c>
      <c r="BI48" s="31">
        <v>0</v>
      </c>
      <c r="BJ48" s="31">
        <v>9.4762259000000001E-2</v>
      </c>
      <c r="BK48" s="31">
        <f>SUM(C48:BJ48)</f>
        <v>39.586345652954599</v>
      </c>
    </row>
    <row r="49" spans="1:63" x14ac:dyDescent="0.25">
      <c r="A49" s="15"/>
      <c r="B49" s="44" t="s">
        <v>81</v>
      </c>
      <c r="C49" s="31">
        <v>0</v>
      </c>
      <c r="D49" s="31">
        <v>0</v>
      </c>
      <c r="E49" s="31">
        <v>5.0205000000000002</v>
      </c>
      <c r="F49" s="31">
        <v>0</v>
      </c>
      <c r="G49" s="31">
        <v>0</v>
      </c>
      <c r="H49" s="31">
        <v>0.32148512119990008</v>
      </c>
      <c r="I49" s="31">
        <v>2.0081999999999999E-2</v>
      </c>
      <c r="J49" s="31">
        <v>0</v>
      </c>
      <c r="K49" s="31">
        <v>0</v>
      </c>
      <c r="L49" s="31">
        <v>1.77374265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0.51904952859990006</v>
      </c>
      <c r="S49" s="31">
        <v>6.0246000000000001E-2</v>
      </c>
      <c r="T49" s="31">
        <v>0</v>
      </c>
      <c r="U49" s="31">
        <v>0</v>
      </c>
      <c r="V49" s="31">
        <v>0.16501108919989999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4.3658283002664007</v>
      </c>
      <c r="AC49" s="31">
        <v>3.1373212575332001</v>
      </c>
      <c r="AD49" s="31">
        <v>0</v>
      </c>
      <c r="AE49" s="31">
        <v>0</v>
      </c>
      <c r="AF49" s="31">
        <v>6.6054579235665987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6.1057362671659998</v>
      </c>
      <c r="AM49" s="31">
        <v>1.2248213999999999E-2</v>
      </c>
      <c r="AN49" s="31">
        <v>0</v>
      </c>
      <c r="AO49" s="31">
        <v>0</v>
      </c>
      <c r="AP49" s="31">
        <v>4.4736565208996009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6.8052410741664016</v>
      </c>
      <c r="AW49" s="31">
        <v>0.95434087523330002</v>
      </c>
      <c r="AX49" s="31">
        <v>0</v>
      </c>
      <c r="AY49" s="31">
        <v>0</v>
      </c>
      <c r="AZ49" s="31">
        <v>11.358431780600004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3.3030011969998987</v>
      </c>
      <c r="BG49" s="31">
        <v>0.14949000000000001</v>
      </c>
      <c r="BH49" s="31">
        <v>0</v>
      </c>
      <c r="BI49" s="31">
        <v>0</v>
      </c>
      <c r="BJ49" s="31">
        <v>6.6519323754997988</v>
      </c>
      <c r="BK49" s="31">
        <f>SUM(C49:BJ49)</f>
        <v>61.802802174930903</v>
      </c>
    </row>
    <row r="50" spans="1:63" x14ac:dyDescent="0.25">
      <c r="A50" s="15"/>
      <c r="B50" s="30" t="s">
        <v>52</v>
      </c>
      <c r="C50" s="33">
        <f>SUM(C45:C49)</f>
        <v>0</v>
      </c>
      <c r="D50" s="33">
        <f t="shared" ref="D50:BK50" si="13">SUM(D45:D49)</f>
        <v>1.5946339936814797</v>
      </c>
      <c r="E50" s="33">
        <f t="shared" si="13"/>
        <v>5.0205000000000002</v>
      </c>
      <c r="F50" s="33">
        <f t="shared" si="13"/>
        <v>0</v>
      </c>
      <c r="G50" s="33">
        <f t="shared" si="13"/>
        <v>0</v>
      </c>
      <c r="H50" s="33">
        <f t="shared" si="13"/>
        <v>1.0644727935647003</v>
      </c>
      <c r="I50" s="33">
        <f t="shared" si="13"/>
        <v>3.3810884835000001</v>
      </c>
      <c r="J50" s="33">
        <f t="shared" si="13"/>
        <v>0</v>
      </c>
      <c r="K50" s="33">
        <f t="shared" si="13"/>
        <v>0</v>
      </c>
      <c r="L50" s="33">
        <f t="shared" si="13"/>
        <v>1.7775599481</v>
      </c>
      <c r="M50" s="33">
        <f t="shared" si="13"/>
        <v>0</v>
      </c>
      <c r="N50" s="33">
        <f t="shared" si="13"/>
        <v>0</v>
      </c>
      <c r="O50" s="33">
        <f t="shared" si="13"/>
        <v>0</v>
      </c>
      <c r="P50" s="33">
        <f t="shared" si="13"/>
        <v>0</v>
      </c>
      <c r="Q50" s="33">
        <f t="shared" si="13"/>
        <v>0</v>
      </c>
      <c r="R50" s="33">
        <f t="shared" si="13"/>
        <v>1.5606467803645998</v>
      </c>
      <c r="S50" s="33">
        <f t="shared" si="13"/>
        <v>0.34321648303320001</v>
      </c>
      <c r="T50" s="33">
        <f t="shared" si="13"/>
        <v>0</v>
      </c>
      <c r="U50" s="33">
        <f t="shared" si="13"/>
        <v>0</v>
      </c>
      <c r="V50" s="33">
        <f t="shared" si="13"/>
        <v>0.24365786009980001</v>
      </c>
      <c r="W50" s="33">
        <f t="shared" si="13"/>
        <v>0</v>
      </c>
      <c r="X50" s="33">
        <f t="shared" si="13"/>
        <v>0</v>
      </c>
      <c r="Y50" s="33">
        <f t="shared" si="13"/>
        <v>0</v>
      </c>
      <c r="Z50" s="33">
        <f t="shared" si="13"/>
        <v>0</v>
      </c>
      <c r="AA50" s="33">
        <f t="shared" si="13"/>
        <v>0</v>
      </c>
      <c r="AB50" s="33">
        <f t="shared" si="13"/>
        <v>82.650581143457416</v>
      </c>
      <c r="AC50" s="33">
        <f t="shared" si="13"/>
        <v>15.161317712297903</v>
      </c>
      <c r="AD50" s="33">
        <f t="shared" si="13"/>
        <v>4.1685E-2</v>
      </c>
      <c r="AE50" s="33">
        <f t="shared" si="13"/>
        <v>0</v>
      </c>
      <c r="AF50" s="33">
        <f t="shared" si="13"/>
        <v>20.338885971064897</v>
      </c>
      <c r="AG50" s="33">
        <f t="shared" si="13"/>
        <v>1.5494490000000001E-3</v>
      </c>
      <c r="AH50" s="33">
        <f t="shared" si="13"/>
        <v>0</v>
      </c>
      <c r="AI50" s="33">
        <f t="shared" si="13"/>
        <v>0</v>
      </c>
      <c r="AJ50" s="33">
        <f t="shared" si="13"/>
        <v>0</v>
      </c>
      <c r="AK50" s="33">
        <f t="shared" si="13"/>
        <v>0</v>
      </c>
      <c r="AL50" s="33">
        <f t="shared" si="13"/>
        <v>143.13420928255528</v>
      </c>
      <c r="AM50" s="33">
        <f t="shared" si="13"/>
        <v>3.1126236425988005</v>
      </c>
      <c r="AN50" s="33">
        <f t="shared" si="13"/>
        <v>0.156494349</v>
      </c>
      <c r="AO50" s="33">
        <f t="shared" si="13"/>
        <v>0</v>
      </c>
      <c r="AP50" s="33">
        <f t="shared" si="13"/>
        <v>13.139622327898401</v>
      </c>
      <c r="AQ50" s="33">
        <f t="shared" si="13"/>
        <v>0</v>
      </c>
      <c r="AR50" s="33">
        <f t="shared" si="13"/>
        <v>0</v>
      </c>
      <c r="AS50" s="33">
        <f t="shared" si="13"/>
        <v>0</v>
      </c>
      <c r="AT50" s="33">
        <f t="shared" si="13"/>
        <v>0</v>
      </c>
      <c r="AU50" s="33">
        <f t="shared" si="13"/>
        <v>0</v>
      </c>
      <c r="AV50" s="33">
        <f t="shared" si="13"/>
        <v>25.308797245041099</v>
      </c>
      <c r="AW50" s="33">
        <f t="shared" si="13"/>
        <v>10.360200253832899</v>
      </c>
      <c r="AX50" s="33">
        <f t="shared" si="13"/>
        <v>2.9179499999999998</v>
      </c>
      <c r="AY50" s="33">
        <f t="shared" si="13"/>
        <v>0</v>
      </c>
      <c r="AZ50" s="33">
        <f t="shared" si="13"/>
        <v>16.507880031332306</v>
      </c>
      <c r="BA50" s="33">
        <f t="shared" si="13"/>
        <v>0</v>
      </c>
      <c r="BB50" s="33">
        <f t="shared" si="13"/>
        <v>0</v>
      </c>
      <c r="BC50" s="33">
        <f t="shared" si="13"/>
        <v>0</v>
      </c>
      <c r="BD50" s="33">
        <f t="shared" si="13"/>
        <v>0</v>
      </c>
      <c r="BE50" s="33">
        <f t="shared" si="13"/>
        <v>0</v>
      </c>
      <c r="BF50" s="33">
        <f t="shared" si="13"/>
        <v>23.144653677144419</v>
      </c>
      <c r="BG50" s="33">
        <f t="shared" si="13"/>
        <v>0.86072377943300005</v>
      </c>
      <c r="BH50" s="33">
        <f t="shared" si="13"/>
        <v>8.337E-2</v>
      </c>
      <c r="BI50" s="33">
        <f t="shared" si="13"/>
        <v>0</v>
      </c>
      <c r="BJ50" s="33">
        <f t="shared" si="13"/>
        <v>20.153902283999098</v>
      </c>
      <c r="BK50" s="33">
        <f t="shared" si="13"/>
        <v>392.06022249099925</v>
      </c>
    </row>
    <row r="51" spans="1:63" x14ac:dyDescent="0.25">
      <c r="A51" s="15"/>
      <c r="B51" s="32" t="s">
        <v>50</v>
      </c>
      <c r="C51" s="33">
        <f>C50+C42</f>
        <v>0</v>
      </c>
      <c r="D51" s="33">
        <f t="shared" ref="D51:BJ51" si="14">D50+D42</f>
        <v>1.8691522084814798</v>
      </c>
      <c r="E51" s="33">
        <f t="shared" si="14"/>
        <v>5.0205000000000002</v>
      </c>
      <c r="F51" s="33">
        <f t="shared" si="14"/>
        <v>0</v>
      </c>
      <c r="G51" s="33">
        <f t="shared" si="14"/>
        <v>0</v>
      </c>
      <c r="H51" s="33">
        <f t="shared" si="14"/>
        <v>1.1839634750975003</v>
      </c>
      <c r="I51" s="33">
        <f t="shared" si="14"/>
        <v>3.3810884835000001</v>
      </c>
      <c r="J51" s="33">
        <f t="shared" si="14"/>
        <v>0</v>
      </c>
      <c r="K51" s="33">
        <f t="shared" si="14"/>
        <v>0</v>
      </c>
      <c r="L51" s="33">
        <f t="shared" si="14"/>
        <v>1.7775599481</v>
      </c>
      <c r="M51" s="33">
        <f t="shared" si="14"/>
        <v>0</v>
      </c>
      <c r="N51" s="33">
        <f t="shared" si="14"/>
        <v>0</v>
      </c>
      <c r="O51" s="33">
        <f t="shared" si="14"/>
        <v>0</v>
      </c>
      <c r="P51" s="33">
        <f t="shared" si="14"/>
        <v>0</v>
      </c>
      <c r="Q51" s="33">
        <f t="shared" si="14"/>
        <v>0</v>
      </c>
      <c r="R51" s="33">
        <f t="shared" si="14"/>
        <v>1.9314249552966998</v>
      </c>
      <c r="S51" s="33">
        <f t="shared" si="14"/>
        <v>0.34321648303320001</v>
      </c>
      <c r="T51" s="33">
        <f t="shared" si="14"/>
        <v>0</v>
      </c>
      <c r="U51" s="33">
        <f t="shared" si="14"/>
        <v>0</v>
      </c>
      <c r="V51" s="33">
        <f t="shared" si="14"/>
        <v>0.2548456261998</v>
      </c>
      <c r="W51" s="33">
        <f t="shared" si="14"/>
        <v>0</v>
      </c>
      <c r="X51" s="33">
        <f t="shared" si="14"/>
        <v>0</v>
      </c>
      <c r="Y51" s="33">
        <f t="shared" si="14"/>
        <v>0</v>
      </c>
      <c r="Z51" s="33">
        <f t="shared" si="14"/>
        <v>0</v>
      </c>
      <c r="AA51" s="33">
        <f t="shared" si="14"/>
        <v>0</v>
      </c>
      <c r="AB51" s="33">
        <f t="shared" si="14"/>
        <v>95.507381277222308</v>
      </c>
      <c r="AC51" s="33">
        <f t="shared" si="14"/>
        <v>15.667216353031103</v>
      </c>
      <c r="AD51" s="33">
        <f t="shared" si="14"/>
        <v>4.1685E-2</v>
      </c>
      <c r="AE51" s="33">
        <f t="shared" si="14"/>
        <v>0</v>
      </c>
      <c r="AF51" s="33">
        <f t="shared" si="14"/>
        <v>20.703846878964697</v>
      </c>
      <c r="AG51" s="33">
        <f t="shared" si="14"/>
        <v>1.5494490000000001E-3</v>
      </c>
      <c r="AH51" s="33">
        <f t="shared" si="14"/>
        <v>0</v>
      </c>
      <c r="AI51" s="33">
        <f t="shared" si="14"/>
        <v>0</v>
      </c>
      <c r="AJ51" s="33">
        <f t="shared" si="14"/>
        <v>0</v>
      </c>
      <c r="AK51" s="33">
        <f t="shared" si="14"/>
        <v>0</v>
      </c>
      <c r="AL51" s="33">
        <f t="shared" si="14"/>
        <v>158.48404788735277</v>
      </c>
      <c r="AM51" s="33">
        <f t="shared" si="14"/>
        <v>3.1226707285321007</v>
      </c>
      <c r="AN51" s="33">
        <f t="shared" si="14"/>
        <v>0.156494349</v>
      </c>
      <c r="AO51" s="33">
        <f t="shared" si="14"/>
        <v>0</v>
      </c>
      <c r="AP51" s="33">
        <f t="shared" si="14"/>
        <v>13.5047087911648</v>
      </c>
      <c r="AQ51" s="33">
        <f t="shared" si="14"/>
        <v>0</v>
      </c>
      <c r="AR51" s="33">
        <f t="shared" si="14"/>
        <v>0</v>
      </c>
      <c r="AS51" s="33">
        <f t="shared" si="14"/>
        <v>0</v>
      </c>
      <c r="AT51" s="33">
        <f t="shared" si="14"/>
        <v>0</v>
      </c>
      <c r="AU51" s="33">
        <f t="shared" si="14"/>
        <v>0</v>
      </c>
      <c r="AV51" s="33">
        <f t="shared" si="14"/>
        <v>30.404676915628396</v>
      </c>
      <c r="AW51" s="33">
        <f t="shared" si="14"/>
        <v>10.436058651099499</v>
      </c>
      <c r="AX51" s="33">
        <f t="shared" si="14"/>
        <v>2.9179499999999998</v>
      </c>
      <c r="AY51" s="33">
        <f t="shared" si="14"/>
        <v>0</v>
      </c>
      <c r="AZ51" s="33">
        <f t="shared" si="14"/>
        <v>17.574737045865305</v>
      </c>
      <c r="BA51" s="33">
        <f t="shared" si="14"/>
        <v>0</v>
      </c>
      <c r="BB51" s="33">
        <f t="shared" si="14"/>
        <v>0</v>
      </c>
      <c r="BC51" s="33">
        <f t="shared" si="14"/>
        <v>0</v>
      </c>
      <c r="BD51" s="33">
        <f t="shared" si="14"/>
        <v>0</v>
      </c>
      <c r="BE51" s="33">
        <f t="shared" si="14"/>
        <v>0</v>
      </c>
      <c r="BF51" s="33">
        <f t="shared" si="14"/>
        <v>27.491556622467215</v>
      </c>
      <c r="BG51" s="33">
        <f t="shared" si="14"/>
        <v>0.88061548796630007</v>
      </c>
      <c r="BH51" s="33">
        <f t="shared" si="14"/>
        <v>8.337E-2</v>
      </c>
      <c r="BI51" s="33">
        <f t="shared" si="14"/>
        <v>0</v>
      </c>
      <c r="BJ51" s="33">
        <f t="shared" si="14"/>
        <v>20.473147218498898</v>
      </c>
      <c r="BK51" s="33">
        <f>BK50+BK42</f>
        <v>433.21346383550207</v>
      </c>
    </row>
    <row r="52" spans="1:63" ht="3" customHeight="1" x14ac:dyDescent="0.25">
      <c r="A52" s="15"/>
      <c r="B52" s="34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</row>
    <row r="53" spans="1:63" x14ac:dyDescent="0.25">
      <c r="A53" s="15" t="s">
        <v>17</v>
      </c>
      <c r="B53" s="46" t="s">
        <v>8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</row>
    <row r="54" spans="1:63" x14ac:dyDescent="0.25">
      <c r="A54" s="15" t="s">
        <v>42</v>
      </c>
      <c r="B54" s="34" t="s">
        <v>18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</row>
    <row r="55" spans="1:63" x14ac:dyDescent="0.25">
      <c r="A55" s="15"/>
      <c r="B55" s="44" t="s">
        <v>80</v>
      </c>
      <c r="C55" s="31">
        <v>0</v>
      </c>
      <c r="D55" s="31">
        <v>0.20701238689999998</v>
      </c>
      <c r="E55" s="31">
        <v>0</v>
      </c>
      <c r="F55" s="31">
        <v>0</v>
      </c>
      <c r="G55" s="31">
        <v>0</v>
      </c>
      <c r="H55" s="31">
        <v>6.9119023066399998E-2</v>
      </c>
      <c r="I55" s="31">
        <v>2.69006069333E-2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0.35189147363260004</v>
      </c>
      <c r="S55" s="31">
        <v>0.72925266622030227</v>
      </c>
      <c r="T55" s="31">
        <v>0</v>
      </c>
      <c r="U55" s="31">
        <v>0</v>
      </c>
      <c r="V55" s="31">
        <v>0.27971760759980002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6.3803528855649994</v>
      </c>
      <c r="AC55" s="31">
        <v>1.2321756107663999</v>
      </c>
      <c r="AD55" s="31">
        <v>0</v>
      </c>
      <c r="AE55" s="31">
        <v>0</v>
      </c>
      <c r="AF55" s="31">
        <v>2.6543022891994004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15.7819349634314</v>
      </c>
      <c r="AM55" s="31">
        <v>0.16287102406639997</v>
      </c>
      <c r="AN55" s="31">
        <v>0</v>
      </c>
      <c r="AO55" s="31">
        <v>0</v>
      </c>
      <c r="AP55" s="31">
        <v>2.3584804792994007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2.7944145146941999</v>
      </c>
      <c r="AW55" s="31">
        <v>62.979692458099102</v>
      </c>
      <c r="AX55" s="31">
        <v>0</v>
      </c>
      <c r="AY55" s="31">
        <v>0</v>
      </c>
      <c r="AZ55" s="31">
        <v>26.655061004998604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1.1883771269286003</v>
      </c>
      <c r="BG55" s="31">
        <v>8.2291312699998009</v>
      </c>
      <c r="BH55" s="31">
        <v>0</v>
      </c>
      <c r="BI55" s="31">
        <v>0</v>
      </c>
      <c r="BJ55" s="31">
        <v>37.4507453155992</v>
      </c>
      <c r="BK55" s="31">
        <f>SUM(C55:BJ55)</f>
        <v>169.53143270699991</v>
      </c>
    </row>
    <row r="56" spans="1:63" x14ac:dyDescent="0.25">
      <c r="A56" s="15"/>
      <c r="B56" s="32" t="s">
        <v>49</v>
      </c>
      <c r="C56" s="43">
        <f t="shared" ref="C56:AH56" si="15">SUM(C55)</f>
        <v>0</v>
      </c>
      <c r="D56" s="43">
        <f t="shared" si="15"/>
        <v>0.20701238689999998</v>
      </c>
      <c r="E56" s="43">
        <f t="shared" si="15"/>
        <v>0</v>
      </c>
      <c r="F56" s="43">
        <f t="shared" si="15"/>
        <v>0</v>
      </c>
      <c r="G56" s="43">
        <f t="shared" si="15"/>
        <v>0</v>
      </c>
      <c r="H56" s="43">
        <f t="shared" si="15"/>
        <v>6.9119023066399998E-2</v>
      </c>
      <c r="I56" s="43">
        <f t="shared" si="15"/>
        <v>2.69006069333E-2</v>
      </c>
      <c r="J56" s="43">
        <f t="shared" si="15"/>
        <v>0</v>
      </c>
      <c r="K56" s="43">
        <f t="shared" si="15"/>
        <v>0</v>
      </c>
      <c r="L56" s="43">
        <f t="shared" si="15"/>
        <v>0</v>
      </c>
      <c r="M56" s="43">
        <f t="shared" si="15"/>
        <v>0</v>
      </c>
      <c r="N56" s="43">
        <f t="shared" si="15"/>
        <v>0</v>
      </c>
      <c r="O56" s="43">
        <f t="shared" si="15"/>
        <v>0</v>
      </c>
      <c r="P56" s="43">
        <f t="shared" si="15"/>
        <v>0</v>
      </c>
      <c r="Q56" s="43">
        <f t="shared" si="15"/>
        <v>0</v>
      </c>
      <c r="R56" s="43">
        <f t="shared" si="15"/>
        <v>0.35189147363260004</v>
      </c>
      <c r="S56" s="43">
        <f t="shared" si="15"/>
        <v>0.72925266622030227</v>
      </c>
      <c r="T56" s="43">
        <f t="shared" si="15"/>
        <v>0</v>
      </c>
      <c r="U56" s="43">
        <f t="shared" si="15"/>
        <v>0</v>
      </c>
      <c r="V56" s="43">
        <f t="shared" si="15"/>
        <v>0.27971760759980002</v>
      </c>
      <c r="W56" s="43">
        <f t="shared" si="15"/>
        <v>0</v>
      </c>
      <c r="X56" s="43">
        <f t="shared" si="15"/>
        <v>0</v>
      </c>
      <c r="Y56" s="43">
        <f t="shared" si="15"/>
        <v>0</v>
      </c>
      <c r="Z56" s="43">
        <f t="shared" si="15"/>
        <v>0</v>
      </c>
      <c r="AA56" s="43">
        <f t="shared" si="15"/>
        <v>0</v>
      </c>
      <c r="AB56" s="43">
        <f t="shared" si="15"/>
        <v>6.3803528855649994</v>
      </c>
      <c r="AC56" s="43">
        <f t="shared" si="15"/>
        <v>1.2321756107663999</v>
      </c>
      <c r="AD56" s="43">
        <f t="shared" si="15"/>
        <v>0</v>
      </c>
      <c r="AE56" s="43">
        <f t="shared" si="15"/>
        <v>0</v>
      </c>
      <c r="AF56" s="43">
        <f t="shared" si="15"/>
        <v>2.6543022891994004</v>
      </c>
      <c r="AG56" s="43">
        <f t="shared" si="15"/>
        <v>0</v>
      </c>
      <c r="AH56" s="43">
        <f t="shared" si="15"/>
        <v>0</v>
      </c>
      <c r="AI56" s="43">
        <f t="shared" ref="AI56:BJ56" si="16">SUM(AI55)</f>
        <v>0</v>
      </c>
      <c r="AJ56" s="43">
        <f t="shared" si="16"/>
        <v>0</v>
      </c>
      <c r="AK56" s="43">
        <f t="shared" si="16"/>
        <v>0</v>
      </c>
      <c r="AL56" s="43">
        <f t="shared" si="16"/>
        <v>15.7819349634314</v>
      </c>
      <c r="AM56" s="43">
        <f t="shared" si="16"/>
        <v>0.16287102406639997</v>
      </c>
      <c r="AN56" s="43">
        <f t="shared" si="16"/>
        <v>0</v>
      </c>
      <c r="AO56" s="43">
        <f t="shared" si="16"/>
        <v>0</v>
      </c>
      <c r="AP56" s="43">
        <f t="shared" si="16"/>
        <v>2.3584804792994007</v>
      </c>
      <c r="AQ56" s="43">
        <f t="shared" si="16"/>
        <v>0</v>
      </c>
      <c r="AR56" s="43">
        <f t="shared" si="16"/>
        <v>0</v>
      </c>
      <c r="AS56" s="43">
        <f t="shared" si="16"/>
        <v>0</v>
      </c>
      <c r="AT56" s="43">
        <f t="shared" si="16"/>
        <v>0</v>
      </c>
      <c r="AU56" s="43">
        <f t="shared" si="16"/>
        <v>0</v>
      </c>
      <c r="AV56" s="43">
        <f t="shared" si="16"/>
        <v>2.7944145146941999</v>
      </c>
      <c r="AW56" s="43">
        <f t="shared" si="16"/>
        <v>62.979692458099102</v>
      </c>
      <c r="AX56" s="43">
        <f t="shared" si="16"/>
        <v>0</v>
      </c>
      <c r="AY56" s="43">
        <f t="shared" si="16"/>
        <v>0</v>
      </c>
      <c r="AZ56" s="43">
        <f t="shared" si="16"/>
        <v>26.655061004998604</v>
      </c>
      <c r="BA56" s="43">
        <f t="shared" si="16"/>
        <v>0</v>
      </c>
      <c r="BB56" s="43">
        <f t="shared" si="16"/>
        <v>0</v>
      </c>
      <c r="BC56" s="43">
        <f t="shared" si="16"/>
        <v>0</v>
      </c>
      <c r="BD56" s="43">
        <f t="shared" si="16"/>
        <v>0</v>
      </c>
      <c r="BE56" s="43">
        <f t="shared" si="16"/>
        <v>0</v>
      </c>
      <c r="BF56" s="43">
        <f t="shared" si="16"/>
        <v>1.1883771269286003</v>
      </c>
      <c r="BG56" s="43">
        <f t="shared" si="16"/>
        <v>8.2291312699998009</v>
      </c>
      <c r="BH56" s="43">
        <f t="shared" si="16"/>
        <v>0</v>
      </c>
      <c r="BI56" s="43">
        <f t="shared" si="16"/>
        <v>0</v>
      </c>
      <c r="BJ56" s="43">
        <f t="shared" si="16"/>
        <v>37.4507453155992</v>
      </c>
      <c r="BK56" s="43">
        <f>BK55</f>
        <v>169.53143270699991</v>
      </c>
    </row>
    <row r="57" spans="1:63" ht="2.25" customHeight="1" x14ac:dyDescent="0.25">
      <c r="A57" s="15"/>
      <c r="B57" s="34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</row>
    <row r="58" spans="1:63" x14ac:dyDescent="0.25">
      <c r="A58" s="15" t="s">
        <v>4</v>
      </c>
      <c r="B58" s="46" t="s">
        <v>9</v>
      </c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</row>
    <row r="59" spans="1:63" x14ac:dyDescent="0.25">
      <c r="A59" s="15" t="s">
        <v>42</v>
      </c>
      <c r="B59" s="34" t="s">
        <v>19</v>
      </c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</row>
    <row r="60" spans="1:63" x14ac:dyDescent="0.25">
      <c r="A60" s="15"/>
      <c r="B60" s="30" t="s">
        <v>39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</row>
    <row r="61" spans="1:63" x14ac:dyDescent="0.25">
      <c r="A61" s="15"/>
      <c r="B61" s="30" t="s">
        <v>51</v>
      </c>
      <c r="C61" s="43">
        <f t="shared" ref="C61:AH61" si="17">SUM(C60)</f>
        <v>0</v>
      </c>
      <c r="D61" s="43">
        <f t="shared" si="17"/>
        <v>0</v>
      </c>
      <c r="E61" s="43">
        <f t="shared" si="17"/>
        <v>0</v>
      </c>
      <c r="F61" s="43">
        <f t="shared" si="17"/>
        <v>0</v>
      </c>
      <c r="G61" s="43">
        <f t="shared" si="17"/>
        <v>0</v>
      </c>
      <c r="H61" s="43">
        <f t="shared" si="17"/>
        <v>0</v>
      </c>
      <c r="I61" s="43">
        <f t="shared" si="17"/>
        <v>0</v>
      </c>
      <c r="J61" s="43">
        <f t="shared" si="17"/>
        <v>0</v>
      </c>
      <c r="K61" s="43">
        <f t="shared" si="17"/>
        <v>0</v>
      </c>
      <c r="L61" s="43">
        <f t="shared" si="17"/>
        <v>0</v>
      </c>
      <c r="M61" s="43">
        <f t="shared" si="17"/>
        <v>0</v>
      </c>
      <c r="N61" s="43">
        <f t="shared" si="17"/>
        <v>0</v>
      </c>
      <c r="O61" s="43">
        <f t="shared" si="17"/>
        <v>0</v>
      </c>
      <c r="P61" s="43">
        <f t="shared" si="17"/>
        <v>0</v>
      </c>
      <c r="Q61" s="43">
        <f t="shared" si="17"/>
        <v>0</v>
      </c>
      <c r="R61" s="43">
        <f t="shared" si="17"/>
        <v>0</v>
      </c>
      <c r="S61" s="43">
        <f t="shared" si="17"/>
        <v>0</v>
      </c>
      <c r="T61" s="43">
        <f t="shared" si="17"/>
        <v>0</v>
      </c>
      <c r="U61" s="43">
        <f t="shared" si="17"/>
        <v>0</v>
      </c>
      <c r="V61" s="43">
        <f t="shared" si="17"/>
        <v>0</v>
      </c>
      <c r="W61" s="43">
        <f t="shared" si="17"/>
        <v>0</v>
      </c>
      <c r="X61" s="43">
        <f t="shared" si="17"/>
        <v>0</v>
      </c>
      <c r="Y61" s="43">
        <f t="shared" si="17"/>
        <v>0</v>
      </c>
      <c r="Z61" s="43">
        <f t="shared" si="17"/>
        <v>0</v>
      </c>
      <c r="AA61" s="43">
        <f t="shared" si="17"/>
        <v>0</v>
      </c>
      <c r="AB61" s="43">
        <f t="shared" si="17"/>
        <v>0</v>
      </c>
      <c r="AC61" s="43">
        <f t="shared" si="17"/>
        <v>0</v>
      </c>
      <c r="AD61" s="43">
        <f t="shared" si="17"/>
        <v>0</v>
      </c>
      <c r="AE61" s="43">
        <f t="shared" si="17"/>
        <v>0</v>
      </c>
      <c r="AF61" s="43">
        <f t="shared" si="17"/>
        <v>0</v>
      </c>
      <c r="AG61" s="43">
        <f t="shared" si="17"/>
        <v>0</v>
      </c>
      <c r="AH61" s="43">
        <f t="shared" si="17"/>
        <v>0</v>
      </c>
      <c r="AI61" s="43">
        <f t="shared" ref="AI61:BK61" si="18">SUM(AI60)</f>
        <v>0</v>
      </c>
      <c r="AJ61" s="43">
        <f t="shared" si="18"/>
        <v>0</v>
      </c>
      <c r="AK61" s="43">
        <f t="shared" si="18"/>
        <v>0</v>
      </c>
      <c r="AL61" s="43">
        <f t="shared" si="18"/>
        <v>0</v>
      </c>
      <c r="AM61" s="43">
        <f t="shared" si="18"/>
        <v>0</v>
      </c>
      <c r="AN61" s="43">
        <f t="shared" si="18"/>
        <v>0</v>
      </c>
      <c r="AO61" s="43">
        <f t="shared" si="18"/>
        <v>0</v>
      </c>
      <c r="AP61" s="43">
        <f t="shared" si="18"/>
        <v>0</v>
      </c>
      <c r="AQ61" s="43">
        <f t="shared" si="18"/>
        <v>0</v>
      </c>
      <c r="AR61" s="43">
        <f t="shared" si="18"/>
        <v>0</v>
      </c>
      <c r="AS61" s="43">
        <f t="shared" si="18"/>
        <v>0</v>
      </c>
      <c r="AT61" s="43">
        <f t="shared" si="18"/>
        <v>0</v>
      </c>
      <c r="AU61" s="43">
        <f t="shared" si="18"/>
        <v>0</v>
      </c>
      <c r="AV61" s="43">
        <f t="shared" si="18"/>
        <v>0</v>
      </c>
      <c r="AW61" s="43">
        <f t="shared" si="18"/>
        <v>0</v>
      </c>
      <c r="AX61" s="43">
        <f t="shared" si="18"/>
        <v>0</v>
      </c>
      <c r="AY61" s="43">
        <f t="shared" si="18"/>
        <v>0</v>
      </c>
      <c r="AZ61" s="43">
        <f t="shared" si="18"/>
        <v>0</v>
      </c>
      <c r="BA61" s="43">
        <f t="shared" si="18"/>
        <v>0</v>
      </c>
      <c r="BB61" s="43">
        <f t="shared" si="18"/>
        <v>0</v>
      </c>
      <c r="BC61" s="43">
        <f t="shared" si="18"/>
        <v>0</v>
      </c>
      <c r="BD61" s="43">
        <f t="shared" si="18"/>
        <v>0</v>
      </c>
      <c r="BE61" s="43">
        <f t="shared" si="18"/>
        <v>0</v>
      </c>
      <c r="BF61" s="43">
        <f t="shared" si="18"/>
        <v>0</v>
      </c>
      <c r="BG61" s="43">
        <f t="shared" si="18"/>
        <v>0</v>
      </c>
      <c r="BH61" s="43">
        <f t="shared" si="18"/>
        <v>0</v>
      </c>
      <c r="BI61" s="43">
        <f t="shared" si="18"/>
        <v>0</v>
      </c>
      <c r="BJ61" s="43">
        <f t="shared" si="18"/>
        <v>0</v>
      </c>
      <c r="BK61" s="43">
        <f t="shared" si="18"/>
        <v>0</v>
      </c>
    </row>
    <row r="62" spans="1:63" x14ac:dyDescent="0.25">
      <c r="A62" s="15" t="s">
        <v>43</v>
      </c>
      <c r="B62" s="34" t="s">
        <v>20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</row>
    <row r="63" spans="1:63" x14ac:dyDescent="0.25">
      <c r="A63" s="15"/>
      <c r="B63" s="30" t="s">
        <v>39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41">
        <v>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  <c r="BA63" s="41">
        <v>0</v>
      </c>
      <c r="BB63" s="41">
        <v>0</v>
      </c>
      <c r="BC63" s="41">
        <v>0</v>
      </c>
      <c r="BD63" s="41">
        <v>0</v>
      </c>
      <c r="BE63" s="41">
        <v>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41">
        <v>0</v>
      </c>
    </row>
    <row r="64" spans="1:63" x14ac:dyDescent="0.25">
      <c r="A64" s="15"/>
      <c r="B64" s="30" t="s">
        <v>52</v>
      </c>
      <c r="C64" s="43">
        <f t="shared" ref="C64:AH64" si="19">SUM(C63)</f>
        <v>0</v>
      </c>
      <c r="D64" s="43">
        <f t="shared" si="19"/>
        <v>0</v>
      </c>
      <c r="E64" s="43">
        <f t="shared" si="19"/>
        <v>0</v>
      </c>
      <c r="F64" s="43">
        <f t="shared" si="19"/>
        <v>0</v>
      </c>
      <c r="G64" s="43">
        <f t="shared" si="19"/>
        <v>0</v>
      </c>
      <c r="H64" s="43">
        <f t="shared" si="19"/>
        <v>0</v>
      </c>
      <c r="I64" s="43">
        <f t="shared" si="19"/>
        <v>0</v>
      </c>
      <c r="J64" s="43">
        <f t="shared" si="19"/>
        <v>0</v>
      </c>
      <c r="K64" s="43">
        <f t="shared" si="19"/>
        <v>0</v>
      </c>
      <c r="L64" s="43">
        <f t="shared" si="19"/>
        <v>0</v>
      </c>
      <c r="M64" s="43">
        <f t="shared" si="19"/>
        <v>0</v>
      </c>
      <c r="N64" s="43">
        <f t="shared" si="19"/>
        <v>0</v>
      </c>
      <c r="O64" s="43">
        <f t="shared" si="19"/>
        <v>0</v>
      </c>
      <c r="P64" s="43">
        <f t="shared" si="19"/>
        <v>0</v>
      </c>
      <c r="Q64" s="43">
        <f t="shared" si="19"/>
        <v>0</v>
      </c>
      <c r="R64" s="43">
        <f t="shared" si="19"/>
        <v>0</v>
      </c>
      <c r="S64" s="43">
        <f t="shared" si="19"/>
        <v>0</v>
      </c>
      <c r="T64" s="43">
        <f t="shared" si="19"/>
        <v>0</v>
      </c>
      <c r="U64" s="43">
        <f t="shared" si="19"/>
        <v>0</v>
      </c>
      <c r="V64" s="43">
        <f t="shared" si="19"/>
        <v>0</v>
      </c>
      <c r="W64" s="43">
        <f t="shared" si="19"/>
        <v>0</v>
      </c>
      <c r="X64" s="43">
        <f t="shared" si="19"/>
        <v>0</v>
      </c>
      <c r="Y64" s="43">
        <f t="shared" si="19"/>
        <v>0</v>
      </c>
      <c r="Z64" s="43">
        <f t="shared" si="19"/>
        <v>0</v>
      </c>
      <c r="AA64" s="43">
        <f t="shared" si="19"/>
        <v>0</v>
      </c>
      <c r="AB64" s="43">
        <f t="shared" si="19"/>
        <v>0</v>
      </c>
      <c r="AC64" s="43">
        <f t="shared" si="19"/>
        <v>0</v>
      </c>
      <c r="AD64" s="43">
        <f t="shared" si="19"/>
        <v>0</v>
      </c>
      <c r="AE64" s="43">
        <f t="shared" si="19"/>
        <v>0</v>
      </c>
      <c r="AF64" s="43">
        <f t="shared" si="19"/>
        <v>0</v>
      </c>
      <c r="AG64" s="43">
        <f t="shared" si="19"/>
        <v>0</v>
      </c>
      <c r="AH64" s="43">
        <f t="shared" si="19"/>
        <v>0</v>
      </c>
      <c r="AI64" s="43">
        <f t="shared" ref="AI64:BK64" si="20">SUM(AI63)</f>
        <v>0</v>
      </c>
      <c r="AJ64" s="43">
        <f t="shared" si="20"/>
        <v>0</v>
      </c>
      <c r="AK64" s="43">
        <f t="shared" si="20"/>
        <v>0</v>
      </c>
      <c r="AL64" s="43">
        <f t="shared" si="20"/>
        <v>0</v>
      </c>
      <c r="AM64" s="43">
        <f t="shared" si="20"/>
        <v>0</v>
      </c>
      <c r="AN64" s="43">
        <f t="shared" si="20"/>
        <v>0</v>
      </c>
      <c r="AO64" s="43">
        <f t="shared" si="20"/>
        <v>0</v>
      </c>
      <c r="AP64" s="43">
        <f t="shared" si="20"/>
        <v>0</v>
      </c>
      <c r="AQ64" s="43">
        <f t="shared" si="20"/>
        <v>0</v>
      </c>
      <c r="AR64" s="43">
        <f t="shared" si="20"/>
        <v>0</v>
      </c>
      <c r="AS64" s="43">
        <f t="shared" si="20"/>
        <v>0</v>
      </c>
      <c r="AT64" s="43">
        <f t="shared" si="20"/>
        <v>0</v>
      </c>
      <c r="AU64" s="43">
        <f t="shared" si="20"/>
        <v>0</v>
      </c>
      <c r="AV64" s="43">
        <f t="shared" si="20"/>
        <v>0</v>
      </c>
      <c r="AW64" s="43">
        <f t="shared" si="20"/>
        <v>0</v>
      </c>
      <c r="AX64" s="43">
        <f t="shared" si="20"/>
        <v>0</v>
      </c>
      <c r="AY64" s="43">
        <f t="shared" si="20"/>
        <v>0</v>
      </c>
      <c r="AZ64" s="43">
        <f t="shared" si="20"/>
        <v>0</v>
      </c>
      <c r="BA64" s="43">
        <f t="shared" si="20"/>
        <v>0</v>
      </c>
      <c r="BB64" s="43">
        <f t="shared" si="20"/>
        <v>0</v>
      </c>
      <c r="BC64" s="43">
        <f t="shared" si="20"/>
        <v>0</v>
      </c>
      <c r="BD64" s="43">
        <f t="shared" si="20"/>
        <v>0</v>
      </c>
      <c r="BE64" s="43">
        <f t="shared" si="20"/>
        <v>0</v>
      </c>
      <c r="BF64" s="43">
        <f t="shared" si="20"/>
        <v>0</v>
      </c>
      <c r="BG64" s="43">
        <f t="shared" si="20"/>
        <v>0</v>
      </c>
      <c r="BH64" s="43">
        <f t="shared" si="20"/>
        <v>0</v>
      </c>
      <c r="BI64" s="43">
        <f t="shared" si="20"/>
        <v>0</v>
      </c>
      <c r="BJ64" s="43">
        <f t="shared" si="20"/>
        <v>0</v>
      </c>
      <c r="BK64" s="43">
        <f t="shared" si="20"/>
        <v>0</v>
      </c>
    </row>
    <row r="65" spans="1:64" x14ac:dyDescent="0.25">
      <c r="A65" s="15"/>
      <c r="B65" s="32" t="s">
        <v>50</v>
      </c>
      <c r="C65" s="48">
        <f>C61+C64</f>
        <v>0</v>
      </c>
      <c r="D65" s="48">
        <f t="shared" ref="D65:BK65" si="21">D61+D64</f>
        <v>0</v>
      </c>
      <c r="E65" s="48">
        <f t="shared" si="21"/>
        <v>0</v>
      </c>
      <c r="F65" s="48">
        <f t="shared" si="21"/>
        <v>0</v>
      </c>
      <c r="G65" s="48">
        <f t="shared" si="21"/>
        <v>0</v>
      </c>
      <c r="H65" s="48">
        <f t="shared" si="21"/>
        <v>0</v>
      </c>
      <c r="I65" s="48">
        <f t="shared" si="21"/>
        <v>0</v>
      </c>
      <c r="J65" s="48">
        <f t="shared" si="21"/>
        <v>0</v>
      </c>
      <c r="K65" s="48">
        <f t="shared" si="21"/>
        <v>0</v>
      </c>
      <c r="L65" s="48">
        <f t="shared" si="21"/>
        <v>0</v>
      </c>
      <c r="M65" s="48">
        <f t="shared" si="21"/>
        <v>0</v>
      </c>
      <c r="N65" s="48">
        <f t="shared" si="21"/>
        <v>0</v>
      </c>
      <c r="O65" s="48">
        <f t="shared" si="21"/>
        <v>0</v>
      </c>
      <c r="P65" s="48">
        <f t="shared" si="21"/>
        <v>0</v>
      </c>
      <c r="Q65" s="48">
        <f t="shared" si="21"/>
        <v>0</v>
      </c>
      <c r="R65" s="48">
        <f t="shared" si="21"/>
        <v>0</v>
      </c>
      <c r="S65" s="48">
        <f t="shared" si="21"/>
        <v>0</v>
      </c>
      <c r="T65" s="48">
        <f t="shared" si="21"/>
        <v>0</v>
      </c>
      <c r="U65" s="48">
        <f t="shared" si="21"/>
        <v>0</v>
      </c>
      <c r="V65" s="48">
        <f t="shared" si="21"/>
        <v>0</v>
      </c>
      <c r="W65" s="48">
        <f t="shared" si="21"/>
        <v>0</v>
      </c>
      <c r="X65" s="48">
        <f t="shared" si="21"/>
        <v>0</v>
      </c>
      <c r="Y65" s="48">
        <f t="shared" si="21"/>
        <v>0</v>
      </c>
      <c r="Z65" s="48">
        <f t="shared" si="21"/>
        <v>0</v>
      </c>
      <c r="AA65" s="48">
        <f t="shared" si="21"/>
        <v>0</v>
      </c>
      <c r="AB65" s="48">
        <f t="shared" si="21"/>
        <v>0</v>
      </c>
      <c r="AC65" s="48">
        <f t="shared" si="21"/>
        <v>0</v>
      </c>
      <c r="AD65" s="48">
        <f t="shared" si="21"/>
        <v>0</v>
      </c>
      <c r="AE65" s="48">
        <f t="shared" si="21"/>
        <v>0</v>
      </c>
      <c r="AF65" s="48">
        <f t="shared" si="21"/>
        <v>0</v>
      </c>
      <c r="AG65" s="48">
        <f t="shared" si="21"/>
        <v>0</v>
      </c>
      <c r="AH65" s="48">
        <f t="shared" si="21"/>
        <v>0</v>
      </c>
      <c r="AI65" s="48">
        <f t="shared" si="21"/>
        <v>0</v>
      </c>
      <c r="AJ65" s="48">
        <f t="shared" si="21"/>
        <v>0</v>
      </c>
      <c r="AK65" s="48">
        <f t="shared" si="21"/>
        <v>0</v>
      </c>
      <c r="AL65" s="48">
        <f t="shared" si="21"/>
        <v>0</v>
      </c>
      <c r="AM65" s="48">
        <f t="shared" si="21"/>
        <v>0</v>
      </c>
      <c r="AN65" s="48">
        <f t="shared" si="21"/>
        <v>0</v>
      </c>
      <c r="AO65" s="48">
        <f t="shared" si="21"/>
        <v>0</v>
      </c>
      <c r="AP65" s="48">
        <f t="shared" si="21"/>
        <v>0</v>
      </c>
      <c r="AQ65" s="48">
        <f t="shared" si="21"/>
        <v>0</v>
      </c>
      <c r="AR65" s="48">
        <f t="shared" si="21"/>
        <v>0</v>
      </c>
      <c r="AS65" s="48">
        <f t="shared" si="21"/>
        <v>0</v>
      </c>
      <c r="AT65" s="48">
        <f t="shared" si="21"/>
        <v>0</v>
      </c>
      <c r="AU65" s="48">
        <f t="shared" si="21"/>
        <v>0</v>
      </c>
      <c r="AV65" s="48">
        <f t="shared" si="21"/>
        <v>0</v>
      </c>
      <c r="AW65" s="48">
        <f t="shared" si="21"/>
        <v>0</v>
      </c>
      <c r="AX65" s="48">
        <f t="shared" si="21"/>
        <v>0</v>
      </c>
      <c r="AY65" s="48">
        <f t="shared" si="21"/>
        <v>0</v>
      </c>
      <c r="AZ65" s="48">
        <f t="shared" si="21"/>
        <v>0</v>
      </c>
      <c r="BA65" s="48">
        <f t="shared" si="21"/>
        <v>0</v>
      </c>
      <c r="BB65" s="48">
        <f t="shared" si="21"/>
        <v>0</v>
      </c>
      <c r="BC65" s="48">
        <f t="shared" si="21"/>
        <v>0</v>
      </c>
      <c r="BD65" s="48">
        <f t="shared" si="21"/>
        <v>0</v>
      </c>
      <c r="BE65" s="48">
        <f t="shared" si="21"/>
        <v>0</v>
      </c>
      <c r="BF65" s="48">
        <f t="shared" si="21"/>
        <v>0</v>
      </c>
      <c r="BG65" s="48">
        <f t="shared" si="21"/>
        <v>0</v>
      </c>
      <c r="BH65" s="48">
        <f t="shared" si="21"/>
        <v>0</v>
      </c>
      <c r="BI65" s="48">
        <f t="shared" si="21"/>
        <v>0</v>
      </c>
      <c r="BJ65" s="48">
        <f t="shared" si="21"/>
        <v>0</v>
      </c>
      <c r="BK65" s="48">
        <f t="shared" si="21"/>
        <v>0</v>
      </c>
    </row>
    <row r="66" spans="1:64" ht="4.5" customHeight="1" x14ac:dyDescent="0.25">
      <c r="A66" s="15"/>
      <c r="B66" s="34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</row>
    <row r="67" spans="1:64" x14ac:dyDescent="0.25">
      <c r="A67" s="15" t="s">
        <v>21</v>
      </c>
      <c r="B67" s="46" t="s">
        <v>22</v>
      </c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</row>
    <row r="68" spans="1:64" x14ac:dyDescent="0.25">
      <c r="A68" s="15" t="s">
        <v>42</v>
      </c>
      <c r="B68" s="34" t="s">
        <v>23</v>
      </c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</row>
    <row r="69" spans="1:64" x14ac:dyDescent="0.25">
      <c r="A69" s="15"/>
      <c r="B69" s="30" t="s">
        <v>39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  <c r="BA69" s="41">
        <v>0</v>
      </c>
      <c r="BB69" s="41">
        <v>0</v>
      </c>
      <c r="BC69" s="41">
        <v>0</v>
      </c>
      <c r="BD69" s="41">
        <v>0</v>
      </c>
      <c r="BE69" s="41">
        <v>0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41">
        <v>0</v>
      </c>
    </row>
    <row r="70" spans="1:64" x14ac:dyDescent="0.25">
      <c r="A70" s="15"/>
      <c r="B70" s="32" t="s">
        <v>49</v>
      </c>
      <c r="C70" s="43">
        <f t="shared" ref="C70:AH70" si="22">SUM(C69)</f>
        <v>0</v>
      </c>
      <c r="D70" s="43">
        <f t="shared" si="22"/>
        <v>0</v>
      </c>
      <c r="E70" s="43">
        <f t="shared" si="22"/>
        <v>0</v>
      </c>
      <c r="F70" s="43">
        <f t="shared" si="22"/>
        <v>0</v>
      </c>
      <c r="G70" s="43">
        <f t="shared" si="22"/>
        <v>0</v>
      </c>
      <c r="H70" s="43">
        <f t="shared" si="22"/>
        <v>0</v>
      </c>
      <c r="I70" s="43">
        <f t="shared" si="22"/>
        <v>0</v>
      </c>
      <c r="J70" s="43">
        <f t="shared" si="22"/>
        <v>0</v>
      </c>
      <c r="K70" s="43">
        <f t="shared" si="22"/>
        <v>0</v>
      </c>
      <c r="L70" s="43">
        <f t="shared" si="22"/>
        <v>0</v>
      </c>
      <c r="M70" s="43">
        <f t="shared" si="22"/>
        <v>0</v>
      </c>
      <c r="N70" s="43">
        <f t="shared" si="22"/>
        <v>0</v>
      </c>
      <c r="O70" s="43">
        <f t="shared" si="22"/>
        <v>0</v>
      </c>
      <c r="P70" s="43">
        <f t="shared" si="22"/>
        <v>0</v>
      </c>
      <c r="Q70" s="43">
        <f t="shared" si="22"/>
        <v>0</v>
      </c>
      <c r="R70" s="43">
        <f t="shared" si="22"/>
        <v>0</v>
      </c>
      <c r="S70" s="43">
        <f t="shared" si="22"/>
        <v>0</v>
      </c>
      <c r="T70" s="43">
        <f t="shared" si="22"/>
        <v>0</v>
      </c>
      <c r="U70" s="43">
        <f t="shared" si="22"/>
        <v>0</v>
      </c>
      <c r="V70" s="43">
        <f t="shared" si="22"/>
        <v>0</v>
      </c>
      <c r="W70" s="43">
        <f t="shared" si="22"/>
        <v>0</v>
      </c>
      <c r="X70" s="43">
        <f t="shared" si="22"/>
        <v>0</v>
      </c>
      <c r="Y70" s="43">
        <f t="shared" si="22"/>
        <v>0</v>
      </c>
      <c r="Z70" s="43">
        <f t="shared" si="22"/>
        <v>0</v>
      </c>
      <c r="AA70" s="43">
        <f t="shared" si="22"/>
        <v>0</v>
      </c>
      <c r="AB70" s="43">
        <f t="shared" si="22"/>
        <v>0</v>
      </c>
      <c r="AC70" s="43">
        <f t="shared" si="22"/>
        <v>0</v>
      </c>
      <c r="AD70" s="43">
        <f t="shared" si="22"/>
        <v>0</v>
      </c>
      <c r="AE70" s="43">
        <f t="shared" si="22"/>
        <v>0</v>
      </c>
      <c r="AF70" s="43">
        <f t="shared" si="22"/>
        <v>0</v>
      </c>
      <c r="AG70" s="43">
        <f t="shared" si="22"/>
        <v>0</v>
      </c>
      <c r="AH70" s="43">
        <f t="shared" si="22"/>
        <v>0</v>
      </c>
      <c r="AI70" s="43">
        <f t="shared" ref="AI70:BK70" si="23">SUM(AI69)</f>
        <v>0</v>
      </c>
      <c r="AJ70" s="43">
        <f t="shared" si="23"/>
        <v>0</v>
      </c>
      <c r="AK70" s="43">
        <f t="shared" si="23"/>
        <v>0</v>
      </c>
      <c r="AL70" s="43">
        <f t="shared" si="23"/>
        <v>0</v>
      </c>
      <c r="AM70" s="43">
        <f t="shared" si="23"/>
        <v>0</v>
      </c>
      <c r="AN70" s="43">
        <f t="shared" si="23"/>
        <v>0</v>
      </c>
      <c r="AO70" s="43">
        <f t="shared" si="23"/>
        <v>0</v>
      </c>
      <c r="AP70" s="43">
        <f t="shared" si="23"/>
        <v>0</v>
      </c>
      <c r="AQ70" s="43">
        <f t="shared" si="23"/>
        <v>0</v>
      </c>
      <c r="AR70" s="43">
        <f t="shared" si="23"/>
        <v>0</v>
      </c>
      <c r="AS70" s="43">
        <f t="shared" si="23"/>
        <v>0</v>
      </c>
      <c r="AT70" s="43">
        <f t="shared" si="23"/>
        <v>0</v>
      </c>
      <c r="AU70" s="43">
        <f t="shared" si="23"/>
        <v>0</v>
      </c>
      <c r="AV70" s="43">
        <f t="shared" si="23"/>
        <v>0</v>
      </c>
      <c r="AW70" s="43">
        <f t="shared" si="23"/>
        <v>0</v>
      </c>
      <c r="AX70" s="43">
        <f t="shared" si="23"/>
        <v>0</v>
      </c>
      <c r="AY70" s="43">
        <f t="shared" si="23"/>
        <v>0</v>
      </c>
      <c r="AZ70" s="43">
        <f t="shared" si="23"/>
        <v>0</v>
      </c>
      <c r="BA70" s="43">
        <f t="shared" si="23"/>
        <v>0</v>
      </c>
      <c r="BB70" s="43">
        <f t="shared" si="23"/>
        <v>0</v>
      </c>
      <c r="BC70" s="43">
        <f t="shared" si="23"/>
        <v>0</v>
      </c>
      <c r="BD70" s="43">
        <f t="shared" si="23"/>
        <v>0</v>
      </c>
      <c r="BE70" s="43">
        <f t="shared" si="23"/>
        <v>0</v>
      </c>
      <c r="BF70" s="43">
        <f t="shared" si="23"/>
        <v>0</v>
      </c>
      <c r="BG70" s="43">
        <f t="shared" si="23"/>
        <v>0</v>
      </c>
      <c r="BH70" s="43">
        <f t="shared" si="23"/>
        <v>0</v>
      </c>
      <c r="BI70" s="43">
        <f t="shared" si="23"/>
        <v>0</v>
      </c>
      <c r="BJ70" s="43">
        <f t="shared" si="23"/>
        <v>0</v>
      </c>
      <c r="BK70" s="43">
        <f t="shared" si="23"/>
        <v>0</v>
      </c>
    </row>
    <row r="71" spans="1:64" ht="4.5" customHeight="1" x14ac:dyDescent="0.25">
      <c r="A71" s="15"/>
      <c r="B71" s="49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</row>
    <row r="72" spans="1:64" s="4" customFormat="1" x14ac:dyDescent="0.25">
      <c r="A72" s="15"/>
      <c r="B72" s="50" t="s">
        <v>59</v>
      </c>
      <c r="C72" s="51">
        <f>C37+C51+C56+C65</f>
        <v>0</v>
      </c>
      <c r="D72" s="51">
        <f t="shared" ref="D72:BJ72" si="24">D37+D51+D56+D65</f>
        <v>62.23382306474798</v>
      </c>
      <c r="E72" s="51">
        <f t="shared" si="24"/>
        <v>410.36505765626634</v>
      </c>
      <c r="F72" s="51">
        <f t="shared" si="24"/>
        <v>0</v>
      </c>
      <c r="G72" s="51">
        <f t="shared" si="24"/>
        <v>0</v>
      </c>
      <c r="H72" s="51">
        <f t="shared" si="24"/>
        <v>4.8115291962272009</v>
      </c>
      <c r="I72" s="51">
        <f t="shared" si="24"/>
        <v>2306.5285855298048</v>
      </c>
      <c r="J72" s="51">
        <f t="shared" si="24"/>
        <v>1672.1965147429648</v>
      </c>
      <c r="K72" s="51">
        <f t="shared" si="24"/>
        <v>60.345958836300007</v>
      </c>
      <c r="L72" s="51">
        <f t="shared" si="24"/>
        <v>126.59954969516464</v>
      </c>
      <c r="M72" s="51">
        <f t="shared" si="24"/>
        <v>0</v>
      </c>
      <c r="N72" s="51">
        <f t="shared" si="24"/>
        <v>0</v>
      </c>
      <c r="O72" s="51">
        <f t="shared" si="24"/>
        <v>5.5916083333333004</v>
      </c>
      <c r="P72" s="51">
        <f t="shared" si="24"/>
        <v>0</v>
      </c>
      <c r="Q72" s="51">
        <f t="shared" si="24"/>
        <v>0</v>
      </c>
      <c r="R72" s="51">
        <f t="shared" si="24"/>
        <v>5.3915143636591001</v>
      </c>
      <c r="S72" s="51">
        <f t="shared" si="24"/>
        <v>242.49063435625072</v>
      </c>
      <c r="T72" s="51">
        <f t="shared" si="24"/>
        <v>164.74654337536631</v>
      </c>
      <c r="U72" s="51">
        <f t="shared" si="24"/>
        <v>0</v>
      </c>
      <c r="V72" s="51">
        <f t="shared" si="24"/>
        <v>45.383917390864603</v>
      </c>
      <c r="W72" s="51">
        <f t="shared" si="24"/>
        <v>0</v>
      </c>
      <c r="X72" s="51">
        <f t="shared" si="24"/>
        <v>0.34082198296659999</v>
      </c>
      <c r="Y72" s="51">
        <f t="shared" si="24"/>
        <v>0</v>
      </c>
      <c r="Z72" s="51">
        <f t="shared" si="24"/>
        <v>0</v>
      </c>
      <c r="AA72" s="51">
        <f t="shared" si="24"/>
        <v>0</v>
      </c>
      <c r="AB72" s="51">
        <f t="shared" si="24"/>
        <v>133.24228882754372</v>
      </c>
      <c r="AC72" s="51">
        <f t="shared" si="24"/>
        <v>226.1677431849281</v>
      </c>
      <c r="AD72" s="51">
        <f t="shared" si="24"/>
        <v>4.1685E-2</v>
      </c>
      <c r="AE72" s="51">
        <f t="shared" si="24"/>
        <v>0</v>
      </c>
      <c r="AF72" s="51">
        <f t="shared" si="24"/>
        <v>117.9408159558926</v>
      </c>
      <c r="AG72" s="51">
        <f t="shared" si="24"/>
        <v>1.5494490000000001E-3</v>
      </c>
      <c r="AH72" s="51">
        <f t="shared" si="24"/>
        <v>0</v>
      </c>
      <c r="AI72" s="51">
        <f t="shared" si="24"/>
        <v>0.40003987086659998</v>
      </c>
      <c r="AJ72" s="51">
        <f t="shared" si="24"/>
        <v>0</v>
      </c>
      <c r="AK72" s="51">
        <f t="shared" si="24"/>
        <v>0</v>
      </c>
      <c r="AL72" s="51">
        <f t="shared" si="24"/>
        <v>236.19369098486931</v>
      </c>
      <c r="AM72" s="51">
        <f t="shared" si="24"/>
        <v>19.680590580563202</v>
      </c>
      <c r="AN72" s="51">
        <f t="shared" si="24"/>
        <v>3.5019563099999003</v>
      </c>
      <c r="AO72" s="51">
        <f t="shared" si="24"/>
        <v>0</v>
      </c>
      <c r="AP72" s="51">
        <f t="shared" si="24"/>
        <v>72.565095032027102</v>
      </c>
      <c r="AQ72" s="51">
        <f t="shared" si="24"/>
        <v>0</v>
      </c>
      <c r="AR72" s="51">
        <f t="shared" si="24"/>
        <v>0</v>
      </c>
      <c r="AS72" s="51">
        <f t="shared" si="24"/>
        <v>0</v>
      </c>
      <c r="AT72" s="51">
        <f t="shared" si="24"/>
        <v>0</v>
      </c>
      <c r="AU72" s="51">
        <f t="shared" si="24"/>
        <v>0</v>
      </c>
      <c r="AV72" s="51">
        <f t="shared" si="24"/>
        <v>42.234804535972998</v>
      </c>
      <c r="AW72" s="51">
        <f t="shared" si="24"/>
        <v>1160.7786988027917</v>
      </c>
      <c r="AX72" s="51">
        <f t="shared" si="24"/>
        <v>231.06855549006599</v>
      </c>
      <c r="AY72" s="51">
        <f t="shared" si="24"/>
        <v>0</v>
      </c>
      <c r="AZ72" s="51">
        <f t="shared" si="24"/>
        <v>188.91032034105712</v>
      </c>
      <c r="BA72" s="51">
        <f t="shared" si="24"/>
        <v>0</v>
      </c>
      <c r="BB72" s="51">
        <f t="shared" si="24"/>
        <v>0</v>
      </c>
      <c r="BC72" s="51">
        <f t="shared" si="24"/>
        <v>0</v>
      </c>
      <c r="BD72" s="51">
        <f t="shared" si="24"/>
        <v>0</v>
      </c>
      <c r="BE72" s="51">
        <f t="shared" si="24"/>
        <v>0</v>
      </c>
      <c r="BF72" s="51">
        <f t="shared" si="24"/>
        <v>33.255827797248813</v>
      </c>
      <c r="BG72" s="51">
        <f t="shared" si="24"/>
        <v>325.56996033766421</v>
      </c>
      <c r="BH72" s="51">
        <f t="shared" si="24"/>
        <v>3.1044435269999</v>
      </c>
      <c r="BI72" s="51">
        <f t="shared" si="24"/>
        <v>0</v>
      </c>
      <c r="BJ72" s="51">
        <f t="shared" si="24"/>
        <v>224.20169258086139</v>
      </c>
      <c r="BK72" s="51">
        <f>BK56+BK51+BK37</f>
        <v>8125.8858171322699</v>
      </c>
      <c r="BL72" s="16"/>
    </row>
    <row r="73" spans="1:64" ht="4.5" customHeight="1" x14ac:dyDescent="0.25">
      <c r="A73" s="15"/>
      <c r="B73" s="50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</row>
    <row r="74" spans="1:64" ht="14.25" customHeight="1" x14ac:dyDescent="0.35">
      <c r="A74" s="15" t="s">
        <v>5</v>
      </c>
      <c r="B74" s="18" t="s">
        <v>25</v>
      </c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</row>
    <row r="75" spans="1:64" x14ac:dyDescent="0.25">
      <c r="A75" s="15"/>
      <c r="B75" s="30" t="s">
        <v>39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41">
        <v>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41">
        <v>0</v>
      </c>
      <c r="BA75" s="41">
        <v>0</v>
      </c>
      <c r="BB75" s="41">
        <v>0</v>
      </c>
      <c r="BC75" s="41">
        <v>0</v>
      </c>
      <c r="BD75" s="41">
        <v>0</v>
      </c>
      <c r="BE75" s="41">
        <v>0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41">
        <v>0</v>
      </c>
    </row>
    <row r="76" spans="1:64" ht="13.8" thickBot="1" x14ac:dyDescent="0.3">
      <c r="A76" s="17"/>
      <c r="B76" s="32" t="s">
        <v>49</v>
      </c>
      <c r="C76" s="43">
        <f t="shared" ref="C76:AH76" si="25">SUM(C75)</f>
        <v>0</v>
      </c>
      <c r="D76" s="43">
        <f t="shared" si="25"/>
        <v>0</v>
      </c>
      <c r="E76" s="43">
        <f t="shared" si="25"/>
        <v>0</v>
      </c>
      <c r="F76" s="43">
        <f t="shared" si="25"/>
        <v>0</v>
      </c>
      <c r="G76" s="43">
        <f t="shared" si="25"/>
        <v>0</v>
      </c>
      <c r="H76" s="43">
        <f t="shared" si="25"/>
        <v>0</v>
      </c>
      <c r="I76" s="43">
        <f t="shared" si="25"/>
        <v>0</v>
      </c>
      <c r="J76" s="43">
        <f t="shared" si="25"/>
        <v>0</v>
      </c>
      <c r="K76" s="43">
        <f t="shared" si="25"/>
        <v>0</v>
      </c>
      <c r="L76" s="43">
        <f t="shared" si="25"/>
        <v>0</v>
      </c>
      <c r="M76" s="43">
        <f t="shared" si="25"/>
        <v>0</v>
      </c>
      <c r="N76" s="43">
        <f t="shared" si="25"/>
        <v>0</v>
      </c>
      <c r="O76" s="43">
        <f t="shared" si="25"/>
        <v>0</v>
      </c>
      <c r="P76" s="43">
        <f t="shared" si="25"/>
        <v>0</v>
      </c>
      <c r="Q76" s="43">
        <f t="shared" si="25"/>
        <v>0</v>
      </c>
      <c r="R76" s="43">
        <f t="shared" si="25"/>
        <v>0</v>
      </c>
      <c r="S76" s="43">
        <f t="shared" si="25"/>
        <v>0</v>
      </c>
      <c r="T76" s="43">
        <f t="shared" si="25"/>
        <v>0</v>
      </c>
      <c r="U76" s="43">
        <f t="shared" si="25"/>
        <v>0</v>
      </c>
      <c r="V76" s="43">
        <f t="shared" si="25"/>
        <v>0</v>
      </c>
      <c r="W76" s="43">
        <f t="shared" si="25"/>
        <v>0</v>
      </c>
      <c r="X76" s="43">
        <f t="shared" si="25"/>
        <v>0</v>
      </c>
      <c r="Y76" s="43">
        <f t="shared" si="25"/>
        <v>0</v>
      </c>
      <c r="Z76" s="43">
        <f t="shared" si="25"/>
        <v>0</v>
      </c>
      <c r="AA76" s="43">
        <f t="shared" si="25"/>
        <v>0</v>
      </c>
      <c r="AB76" s="43">
        <f t="shared" si="25"/>
        <v>0</v>
      </c>
      <c r="AC76" s="43">
        <f t="shared" si="25"/>
        <v>0</v>
      </c>
      <c r="AD76" s="43">
        <f t="shared" si="25"/>
        <v>0</v>
      </c>
      <c r="AE76" s="43">
        <f t="shared" si="25"/>
        <v>0</v>
      </c>
      <c r="AF76" s="43">
        <f t="shared" si="25"/>
        <v>0</v>
      </c>
      <c r="AG76" s="43">
        <f t="shared" si="25"/>
        <v>0</v>
      </c>
      <c r="AH76" s="43">
        <f t="shared" si="25"/>
        <v>0</v>
      </c>
      <c r="AI76" s="43">
        <f t="shared" ref="AI76:BK76" si="26">SUM(AI75)</f>
        <v>0</v>
      </c>
      <c r="AJ76" s="43">
        <f t="shared" si="26"/>
        <v>0</v>
      </c>
      <c r="AK76" s="43">
        <f t="shared" si="26"/>
        <v>0</v>
      </c>
      <c r="AL76" s="43">
        <f t="shared" si="26"/>
        <v>0</v>
      </c>
      <c r="AM76" s="43">
        <f t="shared" si="26"/>
        <v>0</v>
      </c>
      <c r="AN76" s="43">
        <f t="shared" si="26"/>
        <v>0</v>
      </c>
      <c r="AO76" s="43">
        <f t="shared" si="26"/>
        <v>0</v>
      </c>
      <c r="AP76" s="43">
        <f t="shared" si="26"/>
        <v>0</v>
      </c>
      <c r="AQ76" s="43">
        <f t="shared" si="26"/>
        <v>0</v>
      </c>
      <c r="AR76" s="43">
        <f t="shared" si="26"/>
        <v>0</v>
      </c>
      <c r="AS76" s="43">
        <f t="shared" si="26"/>
        <v>0</v>
      </c>
      <c r="AT76" s="43">
        <f t="shared" si="26"/>
        <v>0</v>
      </c>
      <c r="AU76" s="43">
        <f t="shared" si="26"/>
        <v>0</v>
      </c>
      <c r="AV76" s="43">
        <f t="shared" si="26"/>
        <v>0</v>
      </c>
      <c r="AW76" s="43">
        <f t="shared" si="26"/>
        <v>0</v>
      </c>
      <c r="AX76" s="43">
        <f t="shared" si="26"/>
        <v>0</v>
      </c>
      <c r="AY76" s="43">
        <f t="shared" si="26"/>
        <v>0</v>
      </c>
      <c r="AZ76" s="43">
        <f t="shared" si="26"/>
        <v>0</v>
      </c>
      <c r="BA76" s="43">
        <f t="shared" si="26"/>
        <v>0</v>
      </c>
      <c r="BB76" s="43">
        <f t="shared" si="26"/>
        <v>0</v>
      </c>
      <c r="BC76" s="43">
        <f t="shared" si="26"/>
        <v>0</v>
      </c>
      <c r="BD76" s="43">
        <f t="shared" si="26"/>
        <v>0</v>
      </c>
      <c r="BE76" s="43">
        <f t="shared" si="26"/>
        <v>0</v>
      </c>
      <c r="BF76" s="43">
        <f t="shared" si="26"/>
        <v>0</v>
      </c>
      <c r="BG76" s="43">
        <f t="shared" si="26"/>
        <v>0</v>
      </c>
      <c r="BH76" s="43">
        <f t="shared" si="26"/>
        <v>0</v>
      </c>
      <c r="BI76" s="43">
        <f t="shared" si="26"/>
        <v>0</v>
      </c>
      <c r="BJ76" s="43">
        <f t="shared" si="26"/>
        <v>0</v>
      </c>
      <c r="BK76" s="43">
        <f t="shared" si="26"/>
        <v>0</v>
      </c>
    </row>
    <row r="77" spans="1:64" ht="6" customHeight="1" x14ac:dyDescent="0.25">
      <c r="A77" s="4"/>
      <c r="B77" s="52"/>
    </row>
    <row r="78" spans="1:64" x14ac:dyDescent="0.25">
      <c r="A78" s="4"/>
      <c r="B78" s="16" t="s">
        <v>28</v>
      </c>
      <c r="L78" s="16" t="s">
        <v>40</v>
      </c>
    </row>
    <row r="79" spans="1:64" x14ac:dyDescent="0.25">
      <c r="A79" s="4"/>
      <c r="B79" s="16" t="s">
        <v>29</v>
      </c>
      <c r="L79" s="16" t="s">
        <v>32</v>
      </c>
    </row>
    <row r="80" spans="1:64" x14ac:dyDescent="0.25">
      <c r="L80" s="16" t="s">
        <v>33</v>
      </c>
    </row>
    <row r="81" spans="2:12" x14ac:dyDescent="0.25">
      <c r="B81" s="16" t="s">
        <v>35</v>
      </c>
      <c r="L81" s="16" t="s">
        <v>58</v>
      </c>
    </row>
    <row r="82" spans="2:12" x14ac:dyDescent="0.25">
      <c r="B82" s="16" t="s">
        <v>36</v>
      </c>
      <c r="L82" s="16" t="s">
        <v>60</v>
      </c>
    </row>
    <row r="83" spans="2:12" x14ac:dyDescent="0.25">
      <c r="B83" s="16"/>
      <c r="L83" s="16" t="s">
        <v>34</v>
      </c>
    </row>
    <row r="91" spans="2:12" x14ac:dyDescent="0.25">
      <c r="B91" s="16"/>
    </row>
  </sheetData>
  <mergeCells count="49">
    <mergeCell ref="C74:BK74"/>
    <mergeCell ref="C58:BK58"/>
    <mergeCell ref="C59:BK59"/>
    <mergeCell ref="C62:BK62"/>
    <mergeCell ref="C66:BK66"/>
    <mergeCell ref="C67:BK67"/>
    <mergeCell ref="C68:BK68"/>
    <mergeCell ref="C71:BK71"/>
    <mergeCell ref="A1:A5"/>
    <mergeCell ref="C54:BK54"/>
    <mergeCell ref="C73:BK73"/>
    <mergeCell ref="C40:BK40"/>
    <mergeCell ref="C38:BK38"/>
    <mergeCell ref="C43:BK43"/>
    <mergeCell ref="C52:BK52"/>
    <mergeCell ref="C53:BK53"/>
    <mergeCell ref="AQ3:AZ3"/>
    <mergeCell ref="C57:BK57"/>
    <mergeCell ref="C39:BK39"/>
    <mergeCell ref="M3:V3"/>
    <mergeCell ref="C10:BK10"/>
    <mergeCell ref="C13:BK13"/>
    <mergeCell ref="C21:BK21"/>
    <mergeCell ref="C24:BK24"/>
    <mergeCell ref="C27:BK27"/>
    <mergeCell ref="AL4:AP4"/>
    <mergeCell ref="BF4:BJ4"/>
    <mergeCell ref="AV4:AZ4"/>
    <mergeCell ref="C4:G4"/>
    <mergeCell ref="M4:Q4"/>
    <mergeCell ref="W4:AA4"/>
    <mergeCell ref="AQ4:AU4"/>
    <mergeCell ref="AB4:AF4"/>
    <mergeCell ref="BA4:BE4"/>
    <mergeCell ref="B1:B5"/>
    <mergeCell ref="C7:BK7"/>
    <mergeCell ref="C6:BK6"/>
    <mergeCell ref="C3:L3"/>
    <mergeCell ref="H4:L4"/>
    <mergeCell ref="R4:V4"/>
    <mergeCell ref="C2:V2"/>
    <mergeCell ref="C1:BK1"/>
    <mergeCell ref="BA3:BJ3"/>
    <mergeCell ref="BK2:BK5"/>
    <mergeCell ref="W3:AF3"/>
    <mergeCell ref="AG3:AP3"/>
    <mergeCell ref="W2:AP2"/>
    <mergeCell ref="AQ2:BJ2"/>
    <mergeCell ref="AG4:AK4"/>
  </mergeCells>
  <pageMargins left="0.7" right="0.7" top="0.37" bottom="0.37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2015-07-08T18:30:00+00:00</Date>
  </documentManagement>
</p:properties>
</file>

<file path=customXml/itemProps1.xml><?xml version="1.0" encoding="utf-8"?>
<ds:datastoreItem xmlns:ds="http://schemas.openxmlformats.org/officeDocument/2006/customXml" ds:itemID="{FF0EBDA0-8362-412E-B7C4-17BB780D840C}"/>
</file>

<file path=customXml/itemProps2.xml><?xml version="1.0" encoding="utf-8"?>
<ds:datastoreItem xmlns:ds="http://schemas.openxmlformats.org/officeDocument/2006/customXml" ds:itemID="{E08A3F58-A4B8-4CC2-8471-206E383FE3F1}"/>
</file>

<file path=customXml/itemProps3.xml><?xml version="1.0" encoding="utf-8"?>
<ds:datastoreItem xmlns:ds="http://schemas.openxmlformats.org/officeDocument/2006/customXml" ds:itemID="{4E89A7E5-D31A-4AB7-A133-B748C63C35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A1 Frmt for AUM disclosure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Average Assets Under Management - June'15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2015-07-09T10:40:27Z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