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Legal &amp; Compliance\Compliance\Reports\AMFI\Monthly Reports\AUM Disclosure and AUM State  UT wise\April 2016\"/>
    </mc:Choice>
  </mc:AlternateContent>
  <bookViews>
    <workbookView xWindow="0" yWindow="0" windowWidth="15480" windowHeight="8190" tabRatio="675"/>
  </bookViews>
  <sheets>
    <sheet name="Anex A1 Frmt for AUM disclosure" sheetId="8" r:id="rId1"/>
  </sheets>
  <calcPr calcId="152511"/>
</workbook>
</file>

<file path=xl/calcChain.xml><?xml version="1.0" encoding="utf-8"?>
<calcChain xmlns="http://schemas.openxmlformats.org/spreadsheetml/2006/main">
  <c r="BJ36" i="8" l="1"/>
  <c r="BI36" i="8"/>
  <c r="BH36" i="8"/>
  <c r="BG36" i="8"/>
  <c r="BF36" i="8"/>
  <c r="BE36" i="8"/>
  <c r="BE37" i="8" s="1"/>
  <c r="BE72" i="8" s="1"/>
  <c r="BD36" i="8"/>
  <c r="BC36" i="8"/>
  <c r="BB36" i="8"/>
  <c r="BA36" i="8"/>
  <c r="AZ36" i="8"/>
  <c r="AY36" i="8"/>
  <c r="AX36" i="8"/>
  <c r="AW36" i="8"/>
  <c r="AW37" i="8" s="1"/>
  <c r="AW72" i="8" s="1"/>
  <c r="AV36" i="8"/>
  <c r="AU36" i="8"/>
  <c r="AT36" i="8"/>
  <c r="AS36" i="8"/>
  <c r="AR36" i="8"/>
  <c r="AQ36" i="8"/>
  <c r="AP36" i="8"/>
  <c r="AO36" i="8"/>
  <c r="AO37" i="8" s="1"/>
  <c r="AO72" i="8" s="1"/>
  <c r="AN36" i="8"/>
  <c r="AM36" i="8"/>
  <c r="AL36" i="8"/>
  <c r="AK36" i="8"/>
  <c r="AJ36" i="8"/>
  <c r="AI36" i="8"/>
  <c r="AH36" i="8"/>
  <c r="AG36" i="8"/>
  <c r="AG37" i="8" s="1"/>
  <c r="AG72" i="8" s="1"/>
  <c r="AF36" i="8"/>
  <c r="AE36" i="8"/>
  <c r="AD36" i="8"/>
  <c r="AC36" i="8"/>
  <c r="AB36" i="8"/>
  <c r="AA36" i="8"/>
  <c r="Z36" i="8"/>
  <c r="Y36" i="8"/>
  <c r="Y37" i="8" s="1"/>
  <c r="Y72" i="8" s="1"/>
  <c r="X36" i="8"/>
  <c r="W36" i="8"/>
  <c r="V36" i="8"/>
  <c r="U36" i="8"/>
  <c r="T36" i="8"/>
  <c r="S36" i="8"/>
  <c r="R36" i="8"/>
  <c r="Q36" i="8"/>
  <c r="Q37" i="8" s="1"/>
  <c r="Q72" i="8" s="1"/>
  <c r="P36" i="8"/>
  <c r="O36" i="8"/>
  <c r="N36" i="8"/>
  <c r="M36" i="8"/>
  <c r="L36" i="8"/>
  <c r="K36" i="8"/>
  <c r="J36" i="8"/>
  <c r="I36" i="8"/>
  <c r="I37" i="8" s="1"/>
  <c r="I72" i="8" s="1"/>
  <c r="H36" i="8"/>
  <c r="G36" i="8"/>
  <c r="F36" i="8"/>
  <c r="E36" i="8"/>
  <c r="D36" i="8"/>
  <c r="C36" i="8"/>
  <c r="C20" i="8"/>
  <c r="BK36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C50" i="8"/>
  <c r="BK9" i="8"/>
  <c r="BK56" i="8"/>
  <c r="BK50" i="8"/>
  <c r="BK12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C23" i="8"/>
  <c r="D23" i="8"/>
  <c r="E23" i="8"/>
  <c r="F23" i="8"/>
  <c r="F37" i="8" s="1"/>
  <c r="G23" i="8"/>
  <c r="H23" i="8"/>
  <c r="I23" i="8"/>
  <c r="J23" i="8"/>
  <c r="J37" i="8" s="1"/>
  <c r="K23" i="8"/>
  <c r="L23" i="8"/>
  <c r="M23" i="8"/>
  <c r="N23" i="8"/>
  <c r="N37" i="8" s="1"/>
  <c r="O23" i="8"/>
  <c r="P23" i="8"/>
  <c r="Q23" i="8"/>
  <c r="R23" i="8"/>
  <c r="R37" i="8" s="1"/>
  <c r="S23" i="8"/>
  <c r="T23" i="8"/>
  <c r="U23" i="8"/>
  <c r="V23" i="8"/>
  <c r="V37" i="8" s="1"/>
  <c r="W23" i="8"/>
  <c r="X23" i="8"/>
  <c r="Y23" i="8"/>
  <c r="Z23" i="8"/>
  <c r="Z37" i="8" s="1"/>
  <c r="AA23" i="8"/>
  <c r="AB23" i="8"/>
  <c r="AC23" i="8"/>
  <c r="AD23" i="8"/>
  <c r="AD37" i="8" s="1"/>
  <c r="AE23" i="8"/>
  <c r="AF23" i="8"/>
  <c r="AG23" i="8"/>
  <c r="AH23" i="8"/>
  <c r="AH37" i="8" s="1"/>
  <c r="AI23" i="8"/>
  <c r="AJ23" i="8"/>
  <c r="AK23" i="8"/>
  <c r="AL23" i="8"/>
  <c r="AL37" i="8" s="1"/>
  <c r="AM23" i="8"/>
  <c r="AN23" i="8"/>
  <c r="AO23" i="8"/>
  <c r="AP23" i="8"/>
  <c r="AP37" i="8" s="1"/>
  <c r="AQ23" i="8"/>
  <c r="AR23" i="8"/>
  <c r="AS23" i="8"/>
  <c r="AT23" i="8"/>
  <c r="AT37" i="8" s="1"/>
  <c r="AU23" i="8"/>
  <c r="AV23" i="8"/>
  <c r="AW23" i="8"/>
  <c r="AX23" i="8"/>
  <c r="AX37" i="8" s="1"/>
  <c r="AY23" i="8"/>
  <c r="AZ23" i="8"/>
  <c r="BA23" i="8"/>
  <c r="BB23" i="8"/>
  <c r="BB37" i="8" s="1"/>
  <c r="BC23" i="8"/>
  <c r="BD23" i="8"/>
  <c r="BE23" i="8"/>
  <c r="BF23" i="8"/>
  <c r="BF37" i="8" s="1"/>
  <c r="BG23" i="8"/>
  <c r="BH23" i="8"/>
  <c r="BI23" i="8"/>
  <c r="BJ23" i="8"/>
  <c r="BJ37" i="8" s="1"/>
  <c r="BK23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C61" i="8"/>
  <c r="D61" i="8"/>
  <c r="E61" i="8"/>
  <c r="F61" i="8"/>
  <c r="F65" i="8" s="1"/>
  <c r="G61" i="8"/>
  <c r="H61" i="8"/>
  <c r="I61" i="8"/>
  <c r="J61" i="8"/>
  <c r="J65" i="8" s="1"/>
  <c r="K61" i="8"/>
  <c r="L61" i="8"/>
  <c r="M61" i="8"/>
  <c r="N61" i="8"/>
  <c r="N65" i="8" s="1"/>
  <c r="O61" i="8"/>
  <c r="P61" i="8"/>
  <c r="Q61" i="8"/>
  <c r="R61" i="8"/>
  <c r="R65" i="8" s="1"/>
  <c r="S61" i="8"/>
  <c r="T61" i="8"/>
  <c r="U61" i="8"/>
  <c r="V61" i="8"/>
  <c r="V65" i="8" s="1"/>
  <c r="W61" i="8"/>
  <c r="X61" i="8"/>
  <c r="Y61" i="8"/>
  <c r="Z61" i="8"/>
  <c r="Z65" i="8" s="1"/>
  <c r="AA61" i="8"/>
  <c r="AB61" i="8"/>
  <c r="AC61" i="8"/>
  <c r="AD61" i="8"/>
  <c r="AD65" i="8" s="1"/>
  <c r="AE61" i="8"/>
  <c r="AF61" i="8"/>
  <c r="AG61" i="8"/>
  <c r="AH61" i="8"/>
  <c r="AH65" i="8" s="1"/>
  <c r="AI61" i="8"/>
  <c r="AJ61" i="8"/>
  <c r="AK61" i="8"/>
  <c r="AL61" i="8"/>
  <c r="AL65" i="8" s="1"/>
  <c r="AM61" i="8"/>
  <c r="AN61" i="8"/>
  <c r="AO61" i="8"/>
  <c r="AP61" i="8"/>
  <c r="AP65" i="8" s="1"/>
  <c r="AQ61" i="8"/>
  <c r="AR61" i="8"/>
  <c r="AS61" i="8"/>
  <c r="AT61" i="8"/>
  <c r="AT65" i="8" s="1"/>
  <c r="AU61" i="8"/>
  <c r="AV61" i="8"/>
  <c r="AW61" i="8"/>
  <c r="AX61" i="8"/>
  <c r="AX65" i="8" s="1"/>
  <c r="AY61" i="8"/>
  <c r="AZ61" i="8"/>
  <c r="BA61" i="8"/>
  <c r="BB61" i="8"/>
  <c r="BB65" i="8" s="1"/>
  <c r="BC61" i="8"/>
  <c r="BD61" i="8"/>
  <c r="BE61" i="8"/>
  <c r="BF61" i="8"/>
  <c r="BF65" i="8" s="1"/>
  <c r="BG61" i="8"/>
  <c r="BH61" i="8"/>
  <c r="BI61" i="8"/>
  <c r="BJ61" i="8"/>
  <c r="BJ65" i="8" s="1"/>
  <c r="BK61" i="8"/>
  <c r="C64" i="8"/>
  <c r="C65" i="8" s="1"/>
  <c r="D64" i="8"/>
  <c r="D65" i="8"/>
  <c r="E64" i="8"/>
  <c r="F64" i="8"/>
  <c r="G64" i="8"/>
  <c r="G65" i="8" s="1"/>
  <c r="H64" i="8"/>
  <c r="H65" i="8"/>
  <c r="I64" i="8"/>
  <c r="J64" i="8"/>
  <c r="K64" i="8"/>
  <c r="K65" i="8" s="1"/>
  <c r="L64" i="8"/>
  <c r="L65" i="8"/>
  <c r="M64" i="8"/>
  <c r="N64" i="8"/>
  <c r="O64" i="8"/>
  <c r="O65" i="8" s="1"/>
  <c r="P64" i="8"/>
  <c r="P65" i="8"/>
  <c r="Q64" i="8"/>
  <c r="R64" i="8"/>
  <c r="S64" i="8"/>
  <c r="S65" i="8" s="1"/>
  <c r="T64" i="8"/>
  <c r="T65" i="8"/>
  <c r="U64" i="8"/>
  <c r="V64" i="8"/>
  <c r="W64" i="8"/>
  <c r="W65" i="8" s="1"/>
  <c r="X64" i="8"/>
  <c r="X65" i="8"/>
  <c r="Y64" i="8"/>
  <c r="Z64" i="8"/>
  <c r="AA64" i="8"/>
  <c r="AA65" i="8" s="1"/>
  <c r="AB64" i="8"/>
  <c r="AB65" i="8"/>
  <c r="AC64" i="8"/>
  <c r="AD64" i="8"/>
  <c r="AE64" i="8"/>
  <c r="AE65" i="8" s="1"/>
  <c r="AF64" i="8"/>
  <c r="AF65" i="8"/>
  <c r="AG64" i="8"/>
  <c r="AH64" i="8"/>
  <c r="AI64" i="8"/>
  <c r="AI65" i="8" s="1"/>
  <c r="AJ64" i="8"/>
  <c r="AJ65" i="8"/>
  <c r="AK64" i="8"/>
  <c r="AL64" i="8"/>
  <c r="AM64" i="8"/>
  <c r="AM65" i="8" s="1"/>
  <c r="AN64" i="8"/>
  <c r="AN65" i="8"/>
  <c r="AO64" i="8"/>
  <c r="AP64" i="8"/>
  <c r="AQ64" i="8"/>
  <c r="AQ65" i="8" s="1"/>
  <c r="AR64" i="8"/>
  <c r="AR65" i="8"/>
  <c r="AS64" i="8"/>
  <c r="AT64" i="8"/>
  <c r="AU64" i="8"/>
  <c r="AU65" i="8" s="1"/>
  <c r="AV64" i="8"/>
  <c r="AV65" i="8"/>
  <c r="AW64" i="8"/>
  <c r="AX64" i="8"/>
  <c r="AY64" i="8"/>
  <c r="AY65" i="8" s="1"/>
  <c r="AZ64" i="8"/>
  <c r="AZ65" i="8"/>
  <c r="BA64" i="8"/>
  <c r="BB64" i="8"/>
  <c r="BC64" i="8"/>
  <c r="BC65" i="8" s="1"/>
  <c r="BD64" i="8"/>
  <c r="BD65" i="8"/>
  <c r="BE64" i="8"/>
  <c r="BF64" i="8"/>
  <c r="BG64" i="8"/>
  <c r="BG65" i="8" s="1"/>
  <c r="BH64" i="8"/>
  <c r="BH65" i="8"/>
  <c r="BI64" i="8"/>
  <c r="BJ64" i="8"/>
  <c r="BK64" i="8"/>
  <c r="BK65" i="8" s="1"/>
  <c r="E65" i="8"/>
  <c r="I65" i="8"/>
  <c r="M65" i="8"/>
  <c r="Q65" i="8"/>
  <c r="U65" i="8"/>
  <c r="Y65" i="8"/>
  <c r="AC65" i="8"/>
  <c r="AG65" i="8"/>
  <c r="AK65" i="8"/>
  <c r="AO65" i="8"/>
  <c r="AS65" i="8"/>
  <c r="AW65" i="8"/>
  <c r="BA65" i="8"/>
  <c r="BE65" i="8"/>
  <c r="BI65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BK70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AJ76" i="8"/>
  <c r="AK76" i="8"/>
  <c r="AL76" i="8"/>
  <c r="AM76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BE76" i="8"/>
  <c r="BF76" i="8"/>
  <c r="BG76" i="8"/>
  <c r="BH76" i="8"/>
  <c r="BI76" i="8"/>
  <c r="BJ76" i="8"/>
  <c r="BK76" i="8"/>
  <c r="BK20" i="8"/>
  <c r="BK42" i="8"/>
  <c r="BK51" i="8" s="1"/>
  <c r="BI37" i="8"/>
  <c r="BI72" i="8" s="1"/>
  <c r="BA37" i="8"/>
  <c r="BA72" i="8" s="1"/>
  <c r="AS37" i="8"/>
  <c r="AS72" i="8" s="1"/>
  <c r="AK37" i="8"/>
  <c r="AK72" i="8" s="1"/>
  <c r="AC37" i="8"/>
  <c r="AC72" i="8" s="1"/>
  <c r="U37" i="8"/>
  <c r="U72" i="8" s="1"/>
  <c r="M37" i="8"/>
  <c r="M72" i="8" s="1"/>
  <c r="E37" i="8"/>
  <c r="E72" i="8" s="1"/>
  <c r="BH37" i="8"/>
  <c r="BH72" i="8" s="1"/>
  <c r="BD37" i="8"/>
  <c r="BD72" i="8" s="1"/>
  <c r="AZ37" i="8"/>
  <c r="AZ72" i="8" s="1"/>
  <c r="AV37" i="8"/>
  <c r="AV72" i="8" s="1"/>
  <c r="AR37" i="8"/>
  <c r="AR72" i="8" s="1"/>
  <c r="AN37" i="8"/>
  <c r="AN72" i="8" s="1"/>
  <c r="AJ37" i="8"/>
  <c r="AJ72" i="8" s="1"/>
  <c r="AF37" i="8"/>
  <c r="AF72" i="8" s="1"/>
  <c r="AB37" i="8"/>
  <c r="AB72" i="8" s="1"/>
  <c r="X37" i="8"/>
  <c r="X72" i="8" s="1"/>
  <c r="T37" i="8"/>
  <c r="T72" i="8" s="1"/>
  <c r="P37" i="8"/>
  <c r="P72" i="8" s="1"/>
  <c r="L37" i="8"/>
  <c r="L72" i="8" s="1"/>
  <c r="H37" i="8"/>
  <c r="H72" i="8" s="1"/>
  <c r="D37" i="8"/>
  <c r="D72" i="8" s="1"/>
  <c r="BG37" i="8" l="1"/>
  <c r="BC37" i="8"/>
  <c r="AY37" i="8"/>
  <c r="AU37" i="8"/>
  <c r="AQ37" i="8"/>
  <c r="AM37" i="8"/>
  <c r="AI37" i="8"/>
  <c r="AE37" i="8"/>
  <c r="AA37" i="8"/>
  <c r="W37" i="8"/>
  <c r="S37" i="8"/>
  <c r="O37" i="8"/>
  <c r="K37" i="8"/>
  <c r="G37" i="8"/>
  <c r="G72" i="8" s="1"/>
  <c r="C37" i="8"/>
  <c r="C72" i="8" s="1"/>
  <c r="F72" i="8"/>
  <c r="J72" i="8"/>
  <c r="N72" i="8"/>
  <c r="R72" i="8"/>
  <c r="V72" i="8"/>
  <c r="Z72" i="8"/>
  <c r="AD72" i="8"/>
  <c r="AH72" i="8"/>
  <c r="AL72" i="8"/>
  <c r="AP72" i="8"/>
  <c r="AT72" i="8"/>
  <c r="AX72" i="8"/>
  <c r="BB72" i="8"/>
  <c r="BF72" i="8"/>
  <c r="BJ72" i="8"/>
  <c r="K72" i="8"/>
  <c r="O72" i="8"/>
  <c r="S72" i="8"/>
  <c r="W72" i="8"/>
  <c r="AA72" i="8"/>
  <c r="AE72" i="8"/>
  <c r="AI72" i="8"/>
  <c r="AM72" i="8"/>
  <c r="AQ72" i="8"/>
  <c r="AU72" i="8"/>
  <c r="AY72" i="8"/>
  <c r="BC72" i="8"/>
  <c r="BG72" i="8"/>
  <c r="BK37" i="8"/>
  <c r="BK72" i="8" s="1"/>
</calcChain>
</file>

<file path=xl/sharedStrings.xml><?xml version="1.0" encoding="utf-8"?>
<sst xmlns="http://schemas.openxmlformats.org/spreadsheetml/2006/main" count="116" uniqueCount="85">
  <si>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</si>
  <si>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</si>
  <si>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</si>
  <si>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</si>
  <si>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</si>
  <si>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</si>
  <si>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</si>
  <si>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</si>
  <si>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</si>
  <si>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</si>
  <si>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</si>
  <si>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</si>
  <si>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</si>
  <si>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</si>
  <si>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</si>
  <si>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</si>
  <si>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</si>
  <si>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</si>
  <si>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</si>
  <si>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</si>
  <si>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</si>
  <si>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</si>
  <si>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</si>
  <si>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</si>
  <si>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</si>
  <si>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</si>
  <si>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</si>
  <si>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</si>
  <si>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</si>
  <si>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</si>
  <si>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</si>
  <si>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</si>
  <si>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</si>
  <si>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</si>
  <si>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</si>
  <si>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</si>
  <si>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</si>
  <si>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</si>
  <si>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</si>
  <si>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</si>
  <si>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</si>
  <si>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</si>
  <si>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</si>
  <si>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</si>
  <si>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</si>
  <si>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</si>
  <si>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</si>
  <si>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</si>
  <si>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</si>
  <si>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</si>
  <si>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</si>
  <si>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</si>
  <si>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</si>
  <si>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>(f) Sub-Total</t>
  </si>
  <si>
    <t xml:space="preserve"> (e) Sub-Total</t>
  </si>
  <si>
    <t xml:space="preserve"> (d) Sub-Total</t>
  </si>
  <si>
    <t>(c) Sub-Total</t>
  </si>
  <si>
    <t>Infrastructure Debt Funds</t>
  </si>
  <si>
    <t>3 : Banks/FIs</t>
  </si>
  <si>
    <t>GRAND TOTAL (A+B+C+D+E)</t>
  </si>
  <si>
    <t>4 : FIIs/FPIs</t>
  </si>
  <si>
    <t>BARODA PIONEER LIQUID FUND</t>
  </si>
  <si>
    <t>BARODA PIONEER GILT FUND</t>
  </si>
  <si>
    <t>Baroda Pioneer Fixed Maturity Plan - Series J</t>
  </si>
  <si>
    <t>Baroda Pioneer Fixed Maturity Plan - Series K</t>
  </si>
  <si>
    <t>Baroda Pioneer Fixed Maturity Plan - Series L</t>
  </si>
  <si>
    <t>Baroda Pioneer Fixed Maturity Plan - Series N</t>
  </si>
  <si>
    <t>Baroda Pioneer Fixed Maturity Plan - Series E</t>
  </si>
  <si>
    <t>Baroda Pioneer Fixed Maturity Plan - Series M</t>
  </si>
  <si>
    <t>BARODA PIONEER DYNAMIC BOND FUND</t>
  </si>
  <si>
    <t>BARODA PIONEER INCOME FUND</t>
  </si>
  <si>
    <t>BARODA PIONEER MIP FUND</t>
  </si>
  <si>
    <t>BARODA PIONEER P S U BOND FUND</t>
  </si>
  <si>
    <t>Baroda Pioneer Short Term Bond Fund</t>
  </si>
  <si>
    <t>Baroda Pioneer Treasury Advantage Fund</t>
  </si>
  <si>
    <t>BARODA PIONEER ELSS 96</t>
  </si>
  <si>
    <t>Baroda Pioneer Banking And Financial Services Fund</t>
  </si>
  <si>
    <t>BARODA PIONEER GROWTH FUND</t>
  </si>
  <si>
    <t>Baroda Pioneer Infrastructure Fund</t>
  </si>
  <si>
    <t>BARODA PIONEER PSU EQUITY FUND</t>
  </si>
  <si>
    <t>BARODA PIONEER BALANCE FUND</t>
  </si>
  <si>
    <t>Baroda Pioneer Equity Trigger Fund - Series I</t>
  </si>
  <si>
    <t>Baroda Pioneer Credit Opportunities Fund</t>
  </si>
  <si>
    <t>Baroda Pioneer Hybrid Fund  - Series 1</t>
  </si>
  <si>
    <t>BARODA PIONEER Mutual Fund: Net Assets Under Management (AUM) as on 31.03.2016 (All figures in Rs. Crore)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</si>
</sst>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00_);_(* \(#,##0.0000\);_(* &quot;-&quot;??_);_(@_)"/>
    <numFmt numFmtId="165" formatCode="0.0000"/>
  </numFmts>
  <fonts count="15" x14ac:knownFonts="1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64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  <charset val="1"/>
    </font>
    <font>
      <b/>
      <sz val="10"/>
      <color theme="1"/>
      <name val="Arial"/>
      <family val="2"/>
      <charset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Trebuchet MS"/>
      <family val="2"/>
    </font>
    <font>
      <sz val="10"/>
      <color theme="1"/>
      <name val="Trebuchet MS"/>
      <family val="2"/>
    </font>
    <font>
      <b/>
      <sz val="12"/>
      <color theme="1"/>
      <name val="Trebuchet MS"/>
      <family val="2"/>
    </font>
    <font>
      <sz val="12"/>
      <color theme="1"/>
      <name val="Trebuchet MS"/>
      <family val="2"/>
    </font>
    <font>
      <b/>
      <sz val="10"/>
      <color theme="1"/>
      <name val="Trebuchet MS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</cellStyleXfs>
  <cellXfs count="78">
    <xf numFmtId="0" fontId="0" fillId="0" borderId="0" xfId="0"/>
    <xf numFmtId="43" fontId="5" fillId="0" borderId="1" xfId="1" applyFont="1" applyBorder="1"/>
    <xf numFmtId="43" fontId="5" fillId="0" borderId="1" xfId="1" applyFont="1" applyBorder="1" applyAlignment="1">
      <alignment horizontal="center"/>
    </xf>
    <xf numFmtId="43" fontId="6" fillId="0" borderId="1" xfId="0" applyNumberFormat="1" applyFont="1" applyBorder="1"/>
    <xf numFmtId="0" fontId="7" fillId="0" borderId="4" xfId="0" applyFont="1" applyBorder="1"/>
    <xf numFmtId="0" fontId="8" fillId="0" borderId="7" xfId="0" applyFont="1" applyBorder="1" applyAlignment="1">
      <alignment horizontal="right" wrapText="1"/>
    </xf>
    <xf numFmtId="43" fontId="8" fillId="0" borderId="1" xfId="1" applyFont="1" applyBorder="1"/>
    <xf numFmtId="43" fontId="8" fillId="0" borderId="1" xfId="1" applyFont="1" applyBorder="1" applyAlignment="1">
      <alignment horizontal="center"/>
    </xf>
    <xf numFmtId="0" fontId="8" fillId="0" borderId="0" xfId="0" applyFont="1" applyBorder="1"/>
    <xf numFmtId="43" fontId="7" fillId="0" borderId="1" xfId="0" applyNumberFormat="1" applyFont="1" applyBorder="1"/>
    <xf numFmtId="0" fontId="8" fillId="0" borderId="7" xfId="0" applyFont="1" applyBorder="1" applyAlignment="1">
      <alignment wrapText="1"/>
    </xf>
    <xf numFmtId="0" fontId="7" fillId="0" borderId="7" xfId="0" applyFont="1" applyBorder="1" applyAlignment="1">
      <alignment horizontal="right" wrapText="1"/>
    </xf>
    <xf numFmtId="43" fontId="8" fillId="0" borderId="1" xfId="0" applyNumberFormat="1" applyFont="1" applyBorder="1"/>
    <xf numFmtId="43" fontId="6" fillId="0" borderId="1" xfId="0" applyNumberFormat="1" applyFont="1" applyBorder="1" applyAlignment="1">
      <alignment horizontal="center"/>
    </xf>
    <xf numFmtId="2" fontId="10" fillId="0" borderId="0" xfId="3" applyNumberFormat="1" applyFont="1"/>
    <xf numFmtId="0" fontId="10" fillId="0" borderId="0" xfId="3" applyFont="1"/>
    <xf numFmtId="2" fontId="12" fillId="0" borderId="0" xfId="3" applyNumberFormat="1" applyFont="1"/>
    <xf numFmtId="0" fontId="12" fillId="0" borderId="0" xfId="3" applyFont="1"/>
    <xf numFmtId="2" fontId="11" fillId="0" borderId="0" xfId="3" applyNumberFormat="1" applyFont="1"/>
    <xf numFmtId="0" fontId="11" fillId="0" borderId="0" xfId="3" applyFont="1"/>
    <xf numFmtId="0" fontId="13" fillId="0" borderId="2" xfId="3" applyNumberFormat="1" applyFont="1" applyFill="1" applyBorder="1" applyAlignment="1">
      <alignment horizontal="center" wrapText="1"/>
    </xf>
    <xf numFmtId="0" fontId="13" fillId="0" borderId="1" xfId="3" applyNumberFormat="1" applyFont="1" applyFill="1" applyBorder="1" applyAlignment="1">
      <alignment horizontal="center" wrapText="1"/>
    </xf>
    <xf numFmtId="0" fontId="13" fillId="0" borderId="3" xfId="3" applyNumberFormat="1" applyFont="1" applyFill="1" applyBorder="1" applyAlignment="1">
      <alignment horizontal="center" wrapText="1"/>
    </xf>
    <xf numFmtId="2" fontId="13" fillId="0" borderId="0" xfId="3" applyNumberFormat="1" applyFont="1" applyAlignment="1">
      <alignment horizontal="center"/>
    </xf>
    <xf numFmtId="0" fontId="13" fillId="0" borderId="0" xfId="3" applyFont="1" applyAlignment="1">
      <alignment horizontal="center"/>
    </xf>
    <xf numFmtId="0" fontId="13" fillId="0" borderId="0" xfId="3" applyFont="1"/>
    <xf numFmtId="0" fontId="7" fillId="0" borderId="5" xfId="0" applyFont="1" applyBorder="1" applyAlignment="1">
      <alignment wrapText="1"/>
    </xf>
    <xf numFmtId="0" fontId="5" fillId="0" borderId="0" xfId="0" applyFont="1" applyBorder="1"/>
    <xf numFmtId="0" fontId="5" fillId="0" borderId="5" xfId="0" applyFont="1" applyBorder="1" applyAlignment="1">
      <alignment wrapText="1"/>
    </xf>
    <xf numFmtId="0" fontId="5" fillId="0" borderId="7" xfId="0" applyFont="1" applyBorder="1" applyAlignment="1">
      <alignment horizontal="right" wrapText="1"/>
    </xf>
    <xf numFmtId="43" fontId="5" fillId="0" borderId="0" xfId="0" applyNumberFormat="1" applyFont="1" applyBorder="1"/>
    <xf numFmtId="0" fontId="7" fillId="0" borderId="0" xfId="0" applyFont="1" applyBorder="1"/>
    <xf numFmtId="0" fontId="5" fillId="0" borderId="7" xfId="0" applyFont="1" applyBorder="1" applyAlignment="1">
      <alignment wrapText="1"/>
    </xf>
    <xf numFmtId="43" fontId="7" fillId="0" borderId="0" xfId="0" applyNumberFormat="1" applyFont="1" applyBorder="1"/>
    <xf numFmtId="0" fontId="8" fillId="0" borderId="4" xfId="0" applyFont="1" applyBorder="1"/>
    <xf numFmtId="43" fontId="8" fillId="0" borderId="0" xfId="0" applyNumberFormat="1" applyFont="1" applyBorder="1"/>
    <xf numFmtId="0" fontId="14" fillId="0" borderId="7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7" xfId="0" applyFont="1" applyBorder="1" applyAlignment="1">
      <alignment horizontal="center" wrapText="1"/>
    </xf>
    <xf numFmtId="0" fontId="7" fillId="0" borderId="7" xfId="0" applyFont="1" applyBorder="1" applyAlignment="1">
      <alignment horizontal="right"/>
    </xf>
    <xf numFmtId="165" fontId="7" fillId="0" borderId="0" xfId="0" applyNumberFormat="1" applyFont="1" applyBorder="1"/>
    <xf numFmtId="2" fontId="13" fillId="0" borderId="7" xfId="3" applyNumberFormat="1" applyFont="1" applyFill="1" applyBorder="1"/>
    <xf numFmtId="0" fontId="7" fillId="0" borderId="6" xfId="0" applyFont="1" applyBorder="1"/>
    <xf numFmtId="0" fontId="7" fillId="0" borderId="0" xfId="0" applyFont="1" applyBorder="1" applyAlignment="1">
      <alignment horizontal="right" wrapText="1"/>
    </xf>
    <xf numFmtId="0" fontId="7" fillId="0" borderId="0" xfId="0" applyFont="1" applyFill="1" applyBorder="1"/>
    <xf numFmtId="164" fontId="5" fillId="0" borderId="0" xfId="1" applyNumberFormat="1" applyFont="1" applyBorder="1"/>
    <xf numFmtId="43" fontId="7" fillId="0" borderId="1" xfId="1" applyFont="1" applyBorder="1"/>
    <xf numFmtId="0" fontId="8" fillId="0" borderId="7" xfId="0" applyFont="1" applyBorder="1" applyAlignment="1">
      <alignment horizontal="left" wrapText="1"/>
    </xf>
    <xf numFmtId="43" fontId="7" fillId="0" borderId="0" xfId="1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4" fillId="0" borderId="8" xfId="2" applyNumberFormat="1" applyFont="1" applyFill="1" applyBorder="1" applyAlignment="1">
      <alignment horizontal="center" vertical="center" wrapText="1"/>
    </xf>
    <xf numFmtId="49" fontId="4" fillId="0" borderId="4" xfId="2" applyNumberFormat="1" applyFont="1" applyFill="1" applyBorder="1" applyAlignment="1">
      <alignment horizontal="center" vertical="center" wrapText="1"/>
    </xf>
    <xf numFmtId="2" fontId="11" fillId="0" borderId="20" xfId="3" applyNumberFormat="1" applyFont="1" applyFill="1" applyBorder="1" applyAlignment="1">
      <alignment horizontal="center" vertical="top" wrapText="1"/>
    </xf>
    <xf numFmtId="2" fontId="11" fillId="0" borderId="21" xfId="3" applyNumberFormat="1" applyFont="1" applyFill="1" applyBorder="1" applyAlignment="1">
      <alignment horizontal="center" vertical="top" wrapText="1"/>
    </xf>
    <xf numFmtId="2" fontId="11" fillId="0" borderId="18" xfId="3" applyNumberFormat="1" applyFont="1" applyFill="1" applyBorder="1" applyAlignment="1">
      <alignment horizontal="center" vertical="top" wrapText="1"/>
    </xf>
    <xf numFmtId="2" fontId="9" fillId="0" borderId="9" xfId="3" applyNumberFormat="1" applyFont="1" applyFill="1" applyBorder="1" applyAlignment="1">
      <alignment horizontal="center" vertical="top" wrapText="1"/>
    </xf>
    <xf numFmtId="2" fontId="9" fillId="0" borderId="10" xfId="3" applyNumberFormat="1" applyFont="1" applyFill="1" applyBorder="1" applyAlignment="1">
      <alignment horizontal="center" vertical="top" wrapText="1"/>
    </xf>
    <xf numFmtId="2" fontId="9" fillId="0" borderId="11" xfId="3" applyNumberFormat="1" applyFont="1" applyFill="1" applyBorder="1" applyAlignment="1">
      <alignment horizontal="center" vertical="top" wrapText="1"/>
    </xf>
    <xf numFmtId="2" fontId="11" fillId="0" borderId="9" xfId="3" applyNumberFormat="1" applyFont="1" applyFill="1" applyBorder="1" applyAlignment="1">
      <alignment horizontal="center"/>
    </xf>
    <xf numFmtId="2" fontId="11" fillId="0" borderId="10" xfId="3" applyNumberFormat="1" applyFont="1" applyFill="1" applyBorder="1" applyAlignment="1">
      <alignment horizontal="center"/>
    </xf>
    <xf numFmtId="2" fontId="11" fillId="0" borderId="11" xfId="3" applyNumberFormat="1" applyFont="1" applyFill="1" applyBorder="1" applyAlignment="1">
      <alignment horizontal="center"/>
    </xf>
    <xf numFmtId="3" fontId="11" fillId="0" borderId="12" xfId="3" applyNumberFormat="1" applyFont="1" applyFill="1" applyBorder="1" applyAlignment="1">
      <alignment horizontal="center" vertical="center" wrapText="1"/>
    </xf>
    <xf numFmtId="3" fontId="11" fillId="0" borderId="13" xfId="3" applyNumberFormat="1" applyFont="1" applyFill="1" applyBorder="1" applyAlignment="1">
      <alignment horizontal="center" vertical="center" wrapText="1"/>
    </xf>
    <xf numFmtId="3" fontId="11" fillId="0" borderId="14" xfId="3" applyNumberFormat="1" applyFont="1" applyFill="1" applyBorder="1" applyAlignment="1">
      <alignment horizontal="center" vertical="center" wrapText="1"/>
    </xf>
    <xf numFmtId="49" fontId="4" fillId="0" borderId="18" xfId="2" applyNumberFormat="1" applyFont="1" applyFill="1" applyBorder="1" applyAlignment="1">
      <alignment horizontal="center" vertical="center" wrapText="1"/>
    </xf>
    <xf numFmtId="49" fontId="4" fillId="0" borderId="5" xfId="2" applyNumberFormat="1" applyFont="1" applyFill="1" applyBorder="1" applyAlignment="1">
      <alignment horizontal="center" vertical="center" wrapText="1"/>
    </xf>
    <xf numFmtId="2" fontId="11" fillId="0" borderId="9" xfId="3" applyNumberFormat="1" applyFont="1" applyFill="1" applyBorder="1" applyAlignment="1">
      <alignment horizontal="center" vertical="top" wrapText="1"/>
    </xf>
    <xf numFmtId="2" fontId="11" fillId="0" borderId="10" xfId="3" applyNumberFormat="1" applyFont="1" applyFill="1" applyBorder="1" applyAlignment="1">
      <alignment horizontal="center" vertical="top" wrapText="1"/>
    </xf>
    <xf numFmtId="2" fontId="11" fillId="0" borderId="11" xfId="3" applyNumberFormat="1" applyFont="1" applyFill="1" applyBorder="1" applyAlignment="1">
      <alignment horizontal="center" vertical="top" wrapText="1"/>
    </xf>
    <xf numFmtId="0" fontId="5" fillId="0" borderId="19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2" fontId="11" fillId="0" borderId="15" xfId="3" applyNumberFormat="1" applyFont="1" applyFill="1" applyBorder="1" applyAlignment="1">
      <alignment horizontal="center" vertical="top" wrapText="1"/>
    </xf>
    <xf numFmtId="2" fontId="11" fillId="0" borderId="16" xfId="3" applyNumberFormat="1" applyFont="1" applyFill="1" applyBorder="1" applyAlignment="1">
      <alignment horizontal="center" vertical="top" wrapText="1"/>
    </xf>
    <xf numFmtId="2" fontId="11" fillId="0" borderId="17" xfId="3" applyNumberFormat="1" applyFont="1" applyFill="1" applyBorder="1" applyAlignment="1">
      <alignment horizontal="center" vertical="top" wrapText="1"/>
    </xf>
  </cellXfs>
  <cellStyles count="5">
    <cellStyle name="Comma" xfId="1" builtinId="3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91"/>
  <sheetViews>
    <sheetView tabSelected="1" zoomScale="85" zoomScaleNormal="85" workbookViewId="0">
      <selection activeCell="C1" sqref="C1:BK1"/>
    </sheetView>
  </sheetViews>
  <sheetFormatPr defaultRowHeight="12.75" x14ac:dyDescent="0.2"/>
  <cols>
    <col min="1" max="1" width="8.5703125" style="8" customWidth="1"/>
    <col min="2" max="2" width="42" style="27" customWidth="1"/>
    <col min="3" max="3" width="5.140625" style="27" customWidth="1"/>
    <col min="4" max="4" width="7" style="27" customWidth="1"/>
    <col min="5" max="5" width="8" style="27" customWidth="1"/>
    <col min="6" max="7" width="5.140625" style="27" customWidth="1"/>
    <col min="8" max="8" width="7" style="27" bestFit="1" customWidth="1"/>
    <col min="9" max="9" width="9.5703125" style="27" customWidth="1"/>
    <col min="10" max="10" width="9.5703125" style="27" bestFit="1" customWidth="1"/>
    <col min="11" max="11" width="8" style="27" customWidth="1"/>
    <col min="12" max="12" width="15.140625" style="27" customWidth="1"/>
    <col min="13" max="14" width="5.140625" style="27" customWidth="1"/>
    <col min="15" max="15" width="7" style="27" customWidth="1"/>
    <col min="16" max="17" width="5.140625" style="27" customWidth="1"/>
    <col min="18" max="18" width="7" style="27" bestFit="1" customWidth="1"/>
    <col min="19" max="19" width="8" style="27" customWidth="1"/>
    <col min="20" max="20" width="8" style="27" bestFit="1" customWidth="1"/>
    <col min="21" max="21" width="5.140625" style="27" customWidth="1"/>
    <col min="22" max="22" width="7" style="27" customWidth="1"/>
    <col min="23" max="23" width="5.140625" style="27" customWidth="1"/>
    <col min="24" max="24" width="6" style="27" customWidth="1"/>
    <col min="25" max="25" width="6" style="27" bestFit="1" customWidth="1"/>
    <col min="26" max="27" width="5.140625" style="27" customWidth="1"/>
    <col min="28" max="28" width="8" style="27" bestFit="1" customWidth="1"/>
    <col min="29" max="29" width="9.5703125" style="27" customWidth="1"/>
    <col min="30" max="30" width="7" style="27" customWidth="1"/>
    <col min="31" max="31" width="5.140625" style="27" customWidth="1"/>
    <col min="32" max="32" width="8" style="27" customWidth="1"/>
    <col min="33" max="33" width="6" style="27" bestFit="1" customWidth="1"/>
    <col min="34" max="34" width="5.140625" style="27" customWidth="1"/>
    <col min="35" max="35" width="6" style="27" customWidth="1"/>
    <col min="36" max="37" width="5.140625" style="27" customWidth="1"/>
    <col min="38" max="38" width="8" style="27" bestFit="1" customWidth="1"/>
    <col min="39" max="39" width="8" style="27" customWidth="1"/>
    <col min="40" max="40" width="7" style="27" customWidth="1"/>
    <col min="41" max="41" width="5.140625" style="27" customWidth="1"/>
    <col min="42" max="42" width="8" style="27" customWidth="1"/>
    <col min="43" max="43" width="5.140625" style="27" customWidth="1"/>
    <col min="44" max="44" width="5.140625" style="27" bestFit="1" customWidth="1"/>
    <col min="45" max="45" width="6" style="27" bestFit="1" customWidth="1"/>
    <col min="46" max="47" width="5.140625" style="27" customWidth="1"/>
    <col min="48" max="48" width="7" style="27" customWidth="1"/>
    <col min="49" max="49" width="9.5703125" style="27" customWidth="1"/>
    <col min="50" max="50" width="8" style="27" bestFit="1" customWidth="1"/>
    <col min="51" max="51" width="5.140625" style="27" customWidth="1"/>
    <col min="52" max="52" width="8" style="27" bestFit="1" customWidth="1"/>
    <col min="53" max="57" width="5.140625" style="27" customWidth="1"/>
    <col min="58" max="58" width="7" style="27" bestFit="1" customWidth="1"/>
    <col min="59" max="59" width="8" style="27" customWidth="1"/>
    <col min="60" max="60" width="7" style="27" bestFit="1" customWidth="1"/>
    <col min="61" max="61" width="5.140625" style="27" customWidth="1"/>
    <col min="62" max="62" width="8" style="27" customWidth="1"/>
    <col min="63" max="63" width="19" style="27" customWidth="1"/>
    <col min="64" max="64" width="9.5703125" style="27" bestFit="1" customWidth="1"/>
    <col min="65" max="65" width="9.7109375" style="27" bestFit="1" customWidth="1"/>
    <col min="66" max="66" width="15.7109375" style="27" bestFit="1" customWidth="1"/>
    <col min="67" max="16384" width="9.140625" style="27"/>
  </cols>
  <sheetData>
    <row r="1" spans="1:102" s="15" customFormat="1" ht="19.5" customHeight="1" thickBot="1" x14ac:dyDescent="0.35">
      <c r="A1" s="53" t="s">
        <v>41</v>
      </c>
      <c r="B1" s="67" t="s">
        <v>31</v>
      </c>
      <c r="C1" s="58" t="s">
        <v>84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60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</row>
    <row r="2" spans="1:102" s="17" customFormat="1" ht="18.75" thickBot="1" x14ac:dyDescent="0.4">
      <c r="A2" s="54"/>
      <c r="B2" s="68"/>
      <c r="C2" s="69" t="s">
        <v>30</v>
      </c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1"/>
      <c r="W2" s="69" t="s">
        <v>26</v>
      </c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1"/>
      <c r="AQ2" s="69" t="s">
        <v>27</v>
      </c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1"/>
      <c r="BK2" s="64" t="s">
        <v>24</v>
      </c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</row>
    <row r="3" spans="1:102" s="19" customFormat="1" ht="18.75" thickBot="1" x14ac:dyDescent="0.4">
      <c r="A3" s="54"/>
      <c r="B3" s="68"/>
      <c r="C3" s="61" t="s">
        <v>11</v>
      </c>
      <c r="D3" s="62"/>
      <c r="E3" s="62"/>
      <c r="F3" s="62"/>
      <c r="G3" s="62"/>
      <c r="H3" s="62"/>
      <c r="I3" s="62"/>
      <c r="J3" s="62"/>
      <c r="K3" s="62"/>
      <c r="L3" s="63"/>
      <c r="M3" s="61" t="s">
        <v>12</v>
      </c>
      <c r="N3" s="62"/>
      <c r="O3" s="62"/>
      <c r="P3" s="62"/>
      <c r="Q3" s="62"/>
      <c r="R3" s="62"/>
      <c r="S3" s="62"/>
      <c r="T3" s="62"/>
      <c r="U3" s="62"/>
      <c r="V3" s="63"/>
      <c r="W3" s="61" t="s">
        <v>11</v>
      </c>
      <c r="X3" s="62"/>
      <c r="Y3" s="62"/>
      <c r="Z3" s="62"/>
      <c r="AA3" s="62"/>
      <c r="AB3" s="62"/>
      <c r="AC3" s="62"/>
      <c r="AD3" s="62"/>
      <c r="AE3" s="62"/>
      <c r="AF3" s="63"/>
      <c r="AG3" s="61" t="s">
        <v>12</v>
      </c>
      <c r="AH3" s="62"/>
      <c r="AI3" s="62"/>
      <c r="AJ3" s="62"/>
      <c r="AK3" s="62"/>
      <c r="AL3" s="62"/>
      <c r="AM3" s="62"/>
      <c r="AN3" s="62"/>
      <c r="AO3" s="62"/>
      <c r="AP3" s="63"/>
      <c r="AQ3" s="61" t="s">
        <v>11</v>
      </c>
      <c r="AR3" s="62"/>
      <c r="AS3" s="62"/>
      <c r="AT3" s="62"/>
      <c r="AU3" s="62"/>
      <c r="AV3" s="62"/>
      <c r="AW3" s="62"/>
      <c r="AX3" s="62"/>
      <c r="AY3" s="62"/>
      <c r="AZ3" s="63"/>
      <c r="BA3" s="61" t="s">
        <v>12</v>
      </c>
      <c r="BB3" s="62"/>
      <c r="BC3" s="62"/>
      <c r="BD3" s="62"/>
      <c r="BE3" s="62"/>
      <c r="BF3" s="62"/>
      <c r="BG3" s="62"/>
      <c r="BH3" s="62"/>
      <c r="BI3" s="62"/>
      <c r="BJ3" s="63"/>
      <c r="BK3" s="65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</row>
    <row r="4" spans="1:102" s="19" customFormat="1" ht="18" x14ac:dyDescent="0.35">
      <c r="A4" s="54"/>
      <c r="B4" s="68"/>
      <c r="C4" s="55" t="s">
        <v>37</v>
      </c>
      <c r="D4" s="56"/>
      <c r="E4" s="56"/>
      <c r="F4" s="56"/>
      <c r="G4" s="57"/>
      <c r="H4" s="75" t="s">
        <v>38</v>
      </c>
      <c r="I4" s="76"/>
      <c r="J4" s="76"/>
      <c r="K4" s="76"/>
      <c r="L4" s="77"/>
      <c r="M4" s="55" t="s">
        <v>37</v>
      </c>
      <c r="N4" s="56"/>
      <c r="O4" s="56"/>
      <c r="P4" s="56"/>
      <c r="Q4" s="57"/>
      <c r="R4" s="75" t="s">
        <v>38</v>
      </c>
      <c r="S4" s="76"/>
      <c r="T4" s="76"/>
      <c r="U4" s="76"/>
      <c r="V4" s="77"/>
      <c r="W4" s="55" t="s">
        <v>37</v>
      </c>
      <c r="X4" s="56"/>
      <c r="Y4" s="56"/>
      <c r="Z4" s="56"/>
      <c r="AA4" s="57"/>
      <c r="AB4" s="75" t="s">
        <v>38</v>
      </c>
      <c r="AC4" s="76"/>
      <c r="AD4" s="76"/>
      <c r="AE4" s="76"/>
      <c r="AF4" s="77"/>
      <c r="AG4" s="55" t="s">
        <v>37</v>
      </c>
      <c r="AH4" s="56"/>
      <c r="AI4" s="56"/>
      <c r="AJ4" s="56"/>
      <c r="AK4" s="57"/>
      <c r="AL4" s="75" t="s">
        <v>38</v>
      </c>
      <c r="AM4" s="76"/>
      <c r="AN4" s="76"/>
      <c r="AO4" s="76"/>
      <c r="AP4" s="77"/>
      <c r="AQ4" s="55" t="s">
        <v>37</v>
      </c>
      <c r="AR4" s="56"/>
      <c r="AS4" s="56"/>
      <c r="AT4" s="56"/>
      <c r="AU4" s="57"/>
      <c r="AV4" s="75" t="s">
        <v>38</v>
      </c>
      <c r="AW4" s="76"/>
      <c r="AX4" s="76"/>
      <c r="AY4" s="76"/>
      <c r="AZ4" s="77"/>
      <c r="BA4" s="55" t="s">
        <v>37</v>
      </c>
      <c r="BB4" s="56"/>
      <c r="BC4" s="56"/>
      <c r="BD4" s="56"/>
      <c r="BE4" s="57"/>
      <c r="BF4" s="75" t="s">
        <v>38</v>
      </c>
      <c r="BG4" s="76"/>
      <c r="BH4" s="76"/>
      <c r="BI4" s="76"/>
      <c r="BJ4" s="77"/>
      <c r="BK4" s="65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</row>
    <row r="5" spans="1:102" s="25" customFormat="1" ht="15" customHeight="1" x14ac:dyDescent="0.3">
      <c r="A5" s="54"/>
      <c r="B5" s="68"/>
      <c r="C5" s="20">
        <v>1</v>
      </c>
      <c r="D5" s="21">
        <v>2</v>
      </c>
      <c r="E5" s="21">
        <v>3</v>
      </c>
      <c r="F5" s="21">
        <v>4</v>
      </c>
      <c r="G5" s="22">
        <v>5</v>
      </c>
      <c r="H5" s="20">
        <v>1</v>
      </c>
      <c r="I5" s="21">
        <v>2</v>
      </c>
      <c r="J5" s="21">
        <v>3</v>
      </c>
      <c r="K5" s="21">
        <v>4</v>
      </c>
      <c r="L5" s="22">
        <v>5</v>
      </c>
      <c r="M5" s="20">
        <v>1</v>
      </c>
      <c r="N5" s="21">
        <v>2</v>
      </c>
      <c r="O5" s="21">
        <v>3</v>
      </c>
      <c r="P5" s="21">
        <v>4</v>
      </c>
      <c r="Q5" s="22">
        <v>5</v>
      </c>
      <c r="R5" s="20">
        <v>1</v>
      </c>
      <c r="S5" s="21">
        <v>2</v>
      </c>
      <c r="T5" s="21">
        <v>3</v>
      </c>
      <c r="U5" s="21">
        <v>4</v>
      </c>
      <c r="V5" s="22">
        <v>5</v>
      </c>
      <c r="W5" s="20">
        <v>1</v>
      </c>
      <c r="X5" s="21">
        <v>2</v>
      </c>
      <c r="Y5" s="21">
        <v>3</v>
      </c>
      <c r="Z5" s="21">
        <v>4</v>
      </c>
      <c r="AA5" s="22">
        <v>5</v>
      </c>
      <c r="AB5" s="20">
        <v>1</v>
      </c>
      <c r="AC5" s="21">
        <v>2</v>
      </c>
      <c r="AD5" s="21">
        <v>3</v>
      </c>
      <c r="AE5" s="21">
        <v>4</v>
      </c>
      <c r="AF5" s="22">
        <v>5</v>
      </c>
      <c r="AG5" s="20">
        <v>1</v>
      </c>
      <c r="AH5" s="21">
        <v>2</v>
      </c>
      <c r="AI5" s="21">
        <v>3</v>
      </c>
      <c r="AJ5" s="21">
        <v>4</v>
      </c>
      <c r="AK5" s="22">
        <v>5</v>
      </c>
      <c r="AL5" s="20">
        <v>1</v>
      </c>
      <c r="AM5" s="21">
        <v>2</v>
      </c>
      <c r="AN5" s="21">
        <v>3</v>
      </c>
      <c r="AO5" s="21">
        <v>4</v>
      </c>
      <c r="AP5" s="22">
        <v>5</v>
      </c>
      <c r="AQ5" s="20">
        <v>1</v>
      </c>
      <c r="AR5" s="21">
        <v>2</v>
      </c>
      <c r="AS5" s="21">
        <v>3</v>
      </c>
      <c r="AT5" s="21">
        <v>4</v>
      </c>
      <c r="AU5" s="22">
        <v>5</v>
      </c>
      <c r="AV5" s="20">
        <v>1</v>
      </c>
      <c r="AW5" s="21">
        <v>2</v>
      </c>
      <c r="AX5" s="21">
        <v>3</v>
      </c>
      <c r="AY5" s="21">
        <v>4</v>
      </c>
      <c r="AZ5" s="22">
        <v>5</v>
      </c>
      <c r="BA5" s="20">
        <v>1</v>
      </c>
      <c r="BB5" s="21">
        <v>2</v>
      </c>
      <c r="BC5" s="21">
        <v>3</v>
      </c>
      <c r="BD5" s="21">
        <v>4</v>
      </c>
      <c r="BE5" s="22">
        <v>5</v>
      </c>
      <c r="BF5" s="20">
        <v>1</v>
      </c>
      <c r="BG5" s="21">
        <v>2</v>
      </c>
      <c r="BH5" s="21">
        <v>3</v>
      </c>
      <c r="BI5" s="21">
        <v>4</v>
      </c>
      <c r="BJ5" s="22">
        <v>5</v>
      </c>
      <c r="BK5" s="66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</row>
    <row r="6" spans="1:102" x14ac:dyDescent="0.2">
      <c r="A6" s="4" t="s">
        <v>0</v>
      </c>
      <c r="B6" s="26" t="s">
        <v>6</v>
      </c>
      <c r="C6" s="72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4"/>
    </row>
    <row r="7" spans="1:102" x14ac:dyDescent="0.2">
      <c r="A7" s="4" t="s">
        <v>42</v>
      </c>
      <c r="B7" s="28" t="s">
        <v>13</v>
      </c>
      <c r="C7" s="72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4"/>
    </row>
    <row r="8" spans="1:102" s="8" customFormat="1" x14ac:dyDescent="0.2">
      <c r="A8" s="4"/>
      <c r="B8" s="5" t="s">
        <v>61</v>
      </c>
      <c r="C8" s="6">
        <v>0</v>
      </c>
      <c r="D8" s="6">
        <v>19.484453222354798</v>
      </c>
      <c r="E8" s="6">
        <v>358.48423520870892</v>
      </c>
      <c r="F8" s="6">
        <v>0</v>
      </c>
      <c r="G8" s="6">
        <v>0</v>
      </c>
      <c r="H8" s="6">
        <v>1.3748251063535002</v>
      </c>
      <c r="I8" s="6">
        <v>1421.5724277291251</v>
      </c>
      <c r="J8" s="6">
        <v>2166.7065386116387</v>
      </c>
      <c r="K8" s="6">
        <v>0</v>
      </c>
      <c r="L8" s="6">
        <v>81.563568704708388</v>
      </c>
      <c r="M8" s="6">
        <v>0</v>
      </c>
      <c r="N8" s="6">
        <v>0</v>
      </c>
      <c r="O8" s="6">
        <v>16.7755776119354</v>
      </c>
      <c r="P8" s="6">
        <v>0</v>
      </c>
      <c r="Q8" s="6">
        <v>0</v>
      </c>
      <c r="R8" s="6">
        <v>1.0530195048699</v>
      </c>
      <c r="S8" s="6">
        <v>34.798848561451301</v>
      </c>
      <c r="T8" s="6">
        <v>190.82132791745119</v>
      </c>
      <c r="U8" s="6">
        <v>0</v>
      </c>
      <c r="V8" s="6">
        <v>12.53303957987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2.975078304352901</v>
      </c>
      <c r="AC8" s="6">
        <v>60.226820183901992</v>
      </c>
      <c r="AD8" s="6">
        <v>0</v>
      </c>
      <c r="AE8" s="6">
        <v>0</v>
      </c>
      <c r="AF8" s="6">
        <v>29.292216948772797</v>
      </c>
      <c r="AG8" s="6">
        <v>0</v>
      </c>
      <c r="AH8" s="6">
        <v>0</v>
      </c>
      <c r="AI8" s="6">
        <v>1.5485916559032</v>
      </c>
      <c r="AJ8" s="6">
        <v>0</v>
      </c>
      <c r="AK8" s="6">
        <v>0</v>
      </c>
      <c r="AL8" s="6">
        <v>5.5820368070442701</v>
      </c>
      <c r="AM8" s="6">
        <v>11.5071042569993</v>
      </c>
      <c r="AN8" s="6">
        <v>2.8848097771287997</v>
      </c>
      <c r="AO8" s="6">
        <v>0</v>
      </c>
      <c r="AP8" s="6">
        <v>20.704880872063303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2.3618286368021999</v>
      </c>
      <c r="AW8" s="6">
        <v>1063.7681162167682</v>
      </c>
      <c r="AX8" s="6">
        <v>87.532661981322406</v>
      </c>
      <c r="AY8" s="6">
        <v>0</v>
      </c>
      <c r="AZ8" s="6">
        <v>35.717919906061496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0.9138408989968001</v>
      </c>
      <c r="BG8" s="6">
        <v>25.645243695160499</v>
      </c>
      <c r="BH8" s="6">
        <v>10.995664956386898</v>
      </c>
      <c r="BI8" s="6">
        <v>0</v>
      </c>
      <c r="BJ8" s="6">
        <v>10.647302964515301</v>
      </c>
      <c r="BK8" s="6">
        <v>5677.4719798206452</v>
      </c>
      <c r="BN8" s="35"/>
    </row>
    <row r="9" spans="1:102" s="31" customFormat="1" x14ac:dyDescent="0.2">
      <c r="A9" s="4"/>
      <c r="B9" s="11" t="s">
        <v>51</v>
      </c>
      <c r="C9" s="46">
        <f>SUM(C8)</f>
        <v>0</v>
      </c>
      <c r="D9" s="46">
        <f t="shared" ref="D9:BJ9" si="0">SUM(D8)</f>
        <v>19.484453222354798</v>
      </c>
      <c r="E9" s="46">
        <f t="shared" si="0"/>
        <v>358.48423520870892</v>
      </c>
      <c r="F9" s="46">
        <f t="shared" si="0"/>
        <v>0</v>
      </c>
      <c r="G9" s="46">
        <f t="shared" si="0"/>
        <v>0</v>
      </c>
      <c r="H9" s="46">
        <f t="shared" si="0"/>
        <v>1.3748251063535002</v>
      </c>
      <c r="I9" s="46">
        <f t="shared" si="0"/>
        <v>1421.5724277291251</v>
      </c>
      <c r="J9" s="46">
        <f t="shared" si="0"/>
        <v>2166.7065386116387</v>
      </c>
      <c r="K9" s="46">
        <f t="shared" si="0"/>
        <v>0</v>
      </c>
      <c r="L9" s="46">
        <f t="shared" si="0"/>
        <v>81.563568704708388</v>
      </c>
      <c r="M9" s="46">
        <f t="shared" si="0"/>
        <v>0</v>
      </c>
      <c r="N9" s="46">
        <f t="shared" si="0"/>
        <v>0</v>
      </c>
      <c r="O9" s="46">
        <f t="shared" si="0"/>
        <v>16.7755776119354</v>
      </c>
      <c r="P9" s="46">
        <f t="shared" si="0"/>
        <v>0</v>
      </c>
      <c r="Q9" s="46">
        <f t="shared" si="0"/>
        <v>0</v>
      </c>
      <c r="R9" s="46">
        <f t="shared" si="0"/>
        <v>1.0530195048699</v>
      </c>
      <c r="S9" s="46">
        <f t="shared" si="0"/>
        <v>34.798848561451301</v>
      </c>
      <c r="T9" s="46">
        <f t="shared" si="0"/>
        <v>190.82132791745119</v>
      </c>
      <c r="U9" s="46">
        <f t="shared" si="0"/>
        <v>0</v>
      </c>
      <c r="V9" s="46">
        <f t="shared" si="0"/>
        <v>12.53303957987</v>
      </c>
      <c r="W9" s="46">
        <f t="shared" si="0"/>
        <v>0</v>
      </c>
      <c r="X9" s="46">
        <f t="shared" si="0"/>
        <v>0</v>
      </c>
      <c r="Y9" s="46">
        <f t="shared" si="0"/>
        <v>0</v>
      </c>
      <c r="Z9" s="46">
        <f t="shared" si="0"/>
        <v>0</v>
      </c>
      <c r="AA9" s="46">
        <f t="shared" si="0"/>
        <v>0</v>
      </c>
      <c r="AB9" s="46">
        <f t="shared" si="0"/>
        <v>2.975078304352901</v>
      </c>
      <c r="AC9" s="46">
        <f t="shared" si="0"/>
        <v>60.226820183901992</v>
      </c>
      <c r="AD9" s="46">
        <f t="shared" si="0"/>
        <v>0</v>
      </c>
      <c r="AE9" s="46">
        <f t="shared" si="0"/>
        <v>0</v>
      </c>
      <c r="AF9" s="46">
        <f t="shared" si="0"/>
        <v>29.292216948772797</v>
      </c>
      <c r="AG9" s="46">
        <f t="shared" si="0"/>
        <v>0</v>
      </c>
      <c r="AH9" s="46">
        <f t="shared" si="0"/>
        <v>0</v>
      </c>
      <c r="AI9" s="46">
        <f t="shared" si="0"/>
        <v>1.5485916559032</v>
      </c>
      <c r="AJ9" s="46">
        <f t="shared" si="0"/>
        <v>0</v>
      </c>
      <c r="AK9" s="46">
        <f t="shared" si="0"/>
        <v>0</v>
      </c>
      <c r="AL9" s="46">
        <f t="shared" si="0"/>
        <v>5.5820368070442701</v>
      </c>
      <c r="AM9" s="46">
        <f t="shared" si="0"/>
        <v>11.5071042569993</v>
      </c>
      <c r="AN9" s="46">
        <f t="shared" si="0"/>
        <v>2.8848097771287997</v>
      </c>
      <c r="AO9" s="46">
        <f t="shared" si="0"/>
        <v>0</v>
      </c>
      <c r="AP9" s="46">
        <f t="shared" si="0"/>
        <v>20.704880872063303</v>
      </c>
      <c r="AQ9" s="46">
        <f t="shared" si="0"/>
        <v>0</v>
      </c>
      <c r="AR9" s="46">
        <f t="shared" si="0"/>
        <v>0</v>
      </c>
      <c r="AS9" s="46">
        <f t="shared" si="0"/>
        <v>0</v>
      </c>
      <c r="AT9" s="46">
        <f t="shared" si="0"/>
        <v>0</v>
      </c>
      <c r="AU9" s="46">
        <f t="shared" si="0"/>
        <v>0</v>
      </c>
      <c r="AV9" s="46">
        <f t="shared" si="0"/>
        <v>2.3618286368021999</v>
      </c>
      <c r="AW9" s="46">
        <f t="shared" si="0"/>
        <v>1063.7681162167682</v>
      </c>
      <c r="AX9" s="46">
        <f t="shared" si="0"/>
        <v>87.532661981322406</v>
      </c>
      <c r="AY9" s="46">
        <f t="shared" si="0"/>
        <v>0</v>
      </c>
      <c r="AZ9" s="46">
        <f t="shared" si="0"/>
        <v>35.717919906061496</v>
      </c>
      <c r="BA9" s="46">
        <f t="shared" si="0"/>
        <v>0</v>
      </c>
      <c r="BB9" s="46">
        <f t="shared" si="0"/>
        <v>0</v>
      </c>
      <c r="BC9" s="46">
        <f t="shared" si="0"/>
        <v>0</v>
      </c>
      <c r="BD9" s="46">
        <f t="shared" si="0"/>
        <v>0</v>
      </c>
      <c r="BE9" s="46">
        <f t="shared" si="0"/>
        <v>0</v>
      </c>
      <c r="BF9" s="46">
        <f t="shared" si="0"/>
        <v>0.9138408989968001</v>
      </c>
      <c r="BG9" s="46">
        <f t="shared" si="0"/>
        <v>25.645243695160499</v>
      </c>
      <c r="BH9" s="46">
        <f t="shared" si="0"/>
        <v>10.995664956386898</v>
      </c>
      <c r="BI9" s="46">
        <f t="shared" si="0"/>
        <v>0</v>
      </c>
      <c r="BJ9" s="46">
        <f t="shared" si="0"/>
        <v>10.647302964515301</v>
      </c>
      <c r="BK9" s="46">
        <f>BK8</f>
        <v>5677.4719798206452</v>
      </c>
      <c r="BN9" s="33"/>
    </row>
    <row r="10" spans="1:102" x14ac:dyDescent="0.2">
      <c r="A10" s="4" t="s">
        <v>43</v>
      </c>
      <c r="B10" s="32" t="s">
        <v>3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</row>
    <row r="11" spans="1:102" s="8" customFormat="1" x14ac:dyDescent="0.2">
      <c r="A11" s="4"/>
      <c r="B11" s="5" t="s">
        <v>62</v>
      </c>
      <c r="C11" s="6">
        <v>0</v>
      </c>
      <c r="D11" s="6">
        <v>0.42147759054829997</v>
      </c>
      <c r="E11" s="6">
        <v>0</v>
      </c>
      <c r="F11" s="6">
        <v>0</v>
      </c>
      <c r="G11" s="6">
        <v>0</v>
      </c>
      <c r="H11" s="6">
        <v>2.2243639805899999E-2</v>
      </c>
      <c r="I11" s="6">
        <v>17.5845087657741</v>
      </c>
      <c r="J11" s="6">
        <v>0</v>
      </c>
      <c r="K11" s="6">
        <v>0</v>
      </c>
      <c r="L11" s="6">
        <v>2.3528967004192003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4.3375731838599996E-2</v>
      </c>
      <c r="S11" s="6">
        <v>4.9936227125482997</v>
      </c>
      <c r="T11" s="6">
        <v>0</v>
      </c>
      <c r="U11" s="6">
        <v>0</v>
      </c>
      <c r="V11" s="6">
        <v>5.5610582707172141E-3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6.5564807606745994</v>
      </c>
      <c r="AC11" s="6">
        <v>0.27485223725789998</v>
      </c>
      <c r="AD11" s="6">
        <v>0</v>
      </c>
      <c r="AE11" s="6">
        <v>0</v>
      </c>
      <c r="AF11" s="6">
        <v>0.60382409838689999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12.897812537578101</v>
      </c>
      <c r="AM11" s="6">
        <v>0.18571713232239997</v>
      </c>
      <c r="AN11" s="6">
        <v>0</v>
      </c>
      <c r="AO11" s="6">
        <v>0</v>
      </c>
      <c r="AP11" s="6">
        <v>1.1339307267741001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0.42458285602939994</v>
      </c>
      <c r="AW11" s="6">
        <v>7.9349378681934013</v>
      </c>
      <c r="AX11" s="6">
        <v>1.0579506577096001</v>
      </c>
      <c r="AY11" s="6">
        <v>0</v>
      </c>
      <c r="AZ11" s="6">
        <v>0.8462986447095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0.25339432722360006</v>
      </c>
      <c r="BG11" s="6">
        <v>0.3933314491612</v>
      </c>
      <c r="BH11" s="6">
        <v>0</v>
      </c>
      <c r="BI11" s="6">
        <v>0</v>
      </c>
      <c r="BJ11" s="6">
        <v>0</v>
      </c>
      <c r="BK11" s="6">
        <v>57.986799495225839</v>
      </c>
      <c r="BL11" s="35"/>
      <c r="BN11" s="35"/>
    </row>
    <row r="12" spans="1:102" s="31" customFormat="1" x14ac:dyDescent="0.2">
      <c r="A12" s="4"/>
      <c r="B12" s="11" t="s">
        <v>52</v>
      </c>
      <c r="C12" s="46">
        <f t="shared" ref="C12:AH12" si="1">SUM(C11)</f>
        <v>0</v>
      </c>
      <c r="D12" s="46">
        <f t="shared" si="1"/>
        <v>0.42147759054829997</v>
      </c>
      <c r="E12" s="46">
        <f t="shared" si="1"/>
        <v>0</v>
      </c>
      <c r="F12" s="46">
        <f t="shared" si="1"/>
        <v>0</v>
      </c>
      <c r="G12" s="46">
        <f t="shared" si="1"/>
        <v>0</v>
      </c>
      <c r="H12" s="46">
        <f t="shared" si="1"/>
        <v>2.2243639805899999E-2</v>
      </c>
      <c r="I12" s="46">
        <f t="shared" si="1"/>
        <v>17.5845087657741</v>
      </c>
      <c r="J12" s="46">
        <f t="shared" si="1"/>
        <v>0</v>
      </c>
      <c r="K12" s="46">
        <f t="shared" si="1"/>
        <v>0</v>
      </c>
      <c r="L12" s="46">
        <f t="shared" si="1"/>
        <v>2.3528967004192003</v>
      </c>
      <c r="M12" s="46">
        <f t="shared" si="1"/>
        <v>0</v>
      </c>
      <c r="N12" s="46">
        <f t="shared" si="1"/>
        <v>0</v>
      </c>
      <c r="O12" s="46">
        <f t="shared" si="1"/>
        <v>0</v>
      </c>
      <c r="P12" s="46">
        <f t="shared" si="1"/>
        <v>0</v>
      </c>
      <c r="Q12" s="46">
        <f t="shared" si="1"/>
        <v>0</v>
      </c>
      <c r="R12" s="46">
        <f t="shared" si="1"/>
        <v>4.3375731838599996E-2</v>
      </c>
      <c r="S12" s="46">
        <f t="shared" si="1"/>
        <v>4.9936227125482997</v>
      </c>
      <c r="T12" s="46">
        <f t="shared" si="1"/>
        <v>0</v>
      </c>
      <c r="U12" s="46">
        <f t="shared" si="1"/>
        <v>0</v>
      </c>
      <c r="V12" s="46">
        <f t="shared" si="1"/>
        <v>5.5610582707172141E-3</v>
      </c>
      <c r="W12" s="46">
        <f t="shared" si="1"/>
        <v>0</v>
      </c>
      <c r="X12" s="46">
        <f t="shared" si="1"/>
        <v>0</v>
      </c>
      <c r="Y12" s="46">
        <f t="shared" si="1"/>
        <v>0</v>
      </c>
      <c r="Z12" s="46">
        <f t="shared" si="1"/>
        <v>0</v>
      </c>
      <c r="AA12" s="46">
        <f t="shared" si="1"/>
        <v>0</v>
      </c>
      <c r="AB12" s="46">
        <f t="shared" si="1"/>
        <v>6.5564807606745994</v>
      </c>
      <c r="AC12" s="46">
        <f t="shared" si="1"/>
        <v>0.27485223725789998</v>
      </c>
      <c r="AD12" s="46">
        <f t="shared" si="1"/>
        <v>0</v>
      </c>
      <c r="AE12" s="46">
        <f t="shared" si="1"/>
        <v>0</v>
      </c>
      <c r="AF12" s="46">
        <f t="shared" si="1"/>
        <v>0.60382409838689999</v>
      </c>
      <c r="AG12" s="46">
        <f t="shared" si="1"/>
        <v>0</v>
      </c>
      <c r="AH12" s="46">
        <f t="shared" si="1"/>
        <v>0</v>
      </c>
      <c r="AI12" s="46">
        <f t="shared" ref="AI12:BJ12" si="2">SUM(AI11)</f>
        <v>0</v>
      </c>
      <c r="AJ12" s="46">
        <f t="shared" si="2"/>
        <v>0</v>
      </c>
      <c r="AK12" s="46">
        <f t="shared" si="2"/>
        <v>0</v>
      </c>
      <c r="AL12" s="46">
        <f t="shared" si="2"/>
        <v>12.897812537578101</v>
      </c>
      <c r="AM12" s="46">
        <f t="shared" si="2"/>
        <v>0.18571713232239997</v>
      </c>
      <c r="AN12" s="46">
        <f t="shared" si="2"/>
        <v>0</v>
      </c>
      <c r="AO12" s="46">
        <f t="shared" si="2"/>
        <v>0</v>
      </c>
      <c r="AP12" s="46">
        <f t="shared" si="2"/>
        <v>1.1339307267741001</v>
      </c>
      <c r="AQ12" s="46">
        <f t="shared" si="2"/>
        <v>0</v>
      </c>
      <c r="AR12" s="46">
        <f t="shared" si="2"/>
        <v>0</v>
      </c>
      <c r="AS12" s="46">
        <f t="shared" si="2"/>
        <v>0</v>
      </c>
      <c r="AT12" s="46">
        <f t="shared" si="2"/>
        <v>0</v>
      </c>
      <c r="AU12" s="46">
        <f t="shared" si="2"/>
        <v>0</v>
      </c>
      <c r="AV12" s="46">
        <f t="shared" si="2"/>
        <v>0.42458285602939994</v>
      </c>
      <c r="AW12" s="46">
        <f t="shared" si="2"/>
        <v>7.9349378681934013</v>
      </c>
      <c r="AX12" s="46">
        <f t="shared" si="2"/>
        <v>1.0579506577096001</v>
      </c>
      <c r="AY12" s="46">
        <f t="shared" si="2"/>
        <v>0</v>
      </c>
      <c r="AZ12" s="46">
        <f t="shared" si="2"/>
        <v>0.8462986447095</v>
      </c>
      <c r="BA12" s="46">
        <f t="shared" si="2"/>
        <v>0</v>
      </c>
      <c r="BB12" s="46">
        <f t="shared" si="2"/>
        <v>0</v>
      </c>
      <c r="BC12" s="46">
        <f t="shared" si="2"/>
        <v>0</v>
      </c>
      <c r="BD12" s="46">
        <f t="shared" si="2"/>
        <v>0</v>
      </c>
      <c r="BE12" s="46">
        <f t="shared" si="2"/>
        <v>0</v>
      </c>
      <c r="BF12" s="46">
        <f t="shared" si="2"/>
        <v>0.25339432722360006</v>
      </c>
      <c r="BG12" s="46">
        <f t="shared" si="2"/>
        <v>0.3933314491612</v>
      </c>
      <c r="BH12" s="46">
        <f t="shared" si="2"/>
        <v>0</v>
      </c>
      <c r="BI12" s="46">
        <f t="shared" si="2"/>
        <v>0</v>
      </c>
      <c r="BJ12" s="46">
        <f t="shared" si="2"/>
        <v>0</v>
      </c>
      <c r="BK12" s="46">
        <f>BK11</f>
        <v>57.986799495225839</v>
      </c>
      <c r="BL12" s="33"/>
      <c r="BN12" s="33"/>
    </row>
    <row r="13" spans="1:102" x14ac:dyDescent="0.2">
      <c r="A13" s="4" t="s">
        <v>44</v>
      </c>
      <c r="B13" s="32" t="s">
        <v>10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</row>
    <row r="14" spans="1:102" s="8" customFormat="1" x14ac:dyDescent="0.2">
      <c r="A14" s="34"/>
      <c r="B14" s="6" t="s">
        <v>63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4.6671004032100005E-2</v>
      </c>
      <c r="I14" s="6">
        <v>24.9418348325806</v>
      </c>
      <c r="J14" s="6">
        <v>0</v>
      </c>
      <c r="K14" s="6">
        <v>0</v>
      </c>
      <c r="L14" s="6">
        <v>0.24244677419349997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24.275708481291154</v>
      </c>
      <c r="T14" s="6">
        <v>0</v>
      </c>
      <c r="U14" s="6">
        <v>0</v>
      </c>
      <c r="V14" s="6">
        <v>18.428089173032202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1.8136171515999999E-2</v>
      </c>
      <c r="AC14" s="6">
        <v>0</v>
      </c>
      <c r="AD14" s="6">
        <v>0</v>
      </c>
      <c r="AE14" s="6">
        <v>0</v>
      </c>
      <c r="AF14" s="6">
        <v>2.8150697934836999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1.2293547927741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6.0439145161000005E-3</v>
      </c>
      <c r="AW14" s="6">
        <v>0</v>
      </c>
      <c r="AX14" s="6">
        <v>0</v>
      </c>
      <c r="AY14" s="6">
        <v>0</v>
      </c>
      <c r="AZ14" s="6">
        <v>1.4021881677418999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73.405543105161357</v>
      </c>
      <c r="BL14" s="35"/>
    </row>
    <row r="15" spans="1:102" s="8" customFormat="1" x14ac:dyDescent="0.2">
      <c r="A15" s="34"/>
      <c r="B15" s="6" t="s">
        <v>64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</row>
    <row r="16" spans="1:102" s="8" customFormat="1" x14ac:dyDescent="0.2">
      <c r="A16" s="34"/>
      <c r="B16" s="6" t="s">
        <v>65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</row>
    <row r="17" spans="1:65" s="8" customFormat="1" x14ac:dyDescent="0.2">
      <c r="A17" s="34"/>
      <c r="B17" s="6" t="s">
        <v>66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4.29577095161E-2</v>
      </c>
      <c r="I17" s="6">
        <v>0</v>
      </c>
      <c r="J17" s="6">
        <v>2.3538470967741003</v>
      </c>
      <c r="K17" s="6">
        <v>0</v>
      </c>
      <c r="L17" s="6">
        <v>2.1184623870967001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1.1453968388604805E-2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0.1331270839999</v>
      </c>
      <c r="AC17" s="6">
        <v>0.43562873829030002</v>
      </c>
      <c r="AD17" s="6">
        <v>0</v>
      </c>
      <c r="AE17" s="6">
        <v>0</v>
      </c>
      <c r="AF17" s="6">
        <v>1.7597898387095998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1.6654652322500001E-2</v>
      </c>
      <c r="AM17" s="6">
        <v>2.9376277386999997E-2</v>
      </c>
      <c r="AN17" s="6">
        <v>0</v>
      </c>
      <c r="AO17" s="6">
        <v>0</v>
      </c>
      <c r="AP17" s="6">
        <v>0.59162671645149989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0.54382071041909996</v>
      </c>
      <c r="AW17" s="6">
        <v>4.0507632840644998</v>
      </c>
      <c r="AX17" s="6">
        <v>0</v>
      </c>
      <c r="AY17" s="6">
        <v>0</v>
      </c>
      <c r="AZ17" s="6">
        <v>17.292642075967301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2.34638645161E-2</v>
      </c>
      <c r="BG17" s="6">
        <v>0</v>
      </c>
      <c r="BH17" s="6">
        <v>0</v>
      </c>
      <c r="BI17" s="6">
        <v>0</v>
      </c>
      <c r="BJ17" s="6">
        <v>0.1759789838709</v>
      </c>
      <c r="BK17" s="6">
        <v>29.579593387774207</v>
      </c>
    </row>
    <row r="18" spans="1:65" s="8" customFormat="1" x14ac:dyDescent="0.2">
      <c r="A18" s="34"/>
      <c r="B18" s="6" t="s">
        <v>67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0.10535434654829999</v>
      </c>
      <c r="I18" s="6">
        <v>0</v>
      </c>
      <c r="J18" s="6">
        <v>0</v>
      </c>
      <c r="K18" s="6">
        <v>0</v>
      </c>
      <c r="L18" s="6">
        <v>0.46944838564500002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6.3367790322000003E-3</v>
      </c>
      <c r="S18" s="6">
        <v>0</v>
      </c>
      <c r="T18" s="6">
        <v>0</v>
      </c>
      <c r="U18" s="6">
        <v>0</v>
      </c>
      <c r="V18" s="6">
        <v>7.1198032527442408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0.23898046251579999</v>
      </c>
      <c r="AC18" s="6">
        <v>0</v>
      </c>
      <c r="AD18" s="6">
        <v>0</v>
      </c>
      <c r="AE18" s="6">
        <v>0</v>
      </c>
      <c r="AF18" s="6">
        <v>1.328198034258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0.2957930008386</v>
      </c>
      <c r="AM18" s="6">
        <v>6.5300770513869004</v>
      </c>
      <c r="AN18" s="6">
        <v>0</v>
      </c>
      <c r="AO18" s="6">
        <v>0</v>
      </c>
      <c r="AP18" s="6">
        <v>1.7858366022578001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0.16074552254819999</v>
      </c>
      <c r="AW18" s="6">
        <v>6.4532378139677</v>
      </c>
      <c r="AX18" s="6">
        <v>0</v>
      </c>
      <c r="AY18" s="6">
        <v>0</v>
      </c>
      <c r="AZ18" s="6">
        <v>3.4354971276769999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3.16396087417E-2</v>
      </c>
      <c r="BG18" s="6">
        <v>1.3056205738709001</v>
      </c>
      <c r="BH18" s="6">
        <v>0</v>
      </c>
      <c r="BI18" s="6">
        <v>0</v>
      </c>
      <c r="BJ18" s="6">
        <v>0.34046904193540001</v>
      </c>
      <c r="BK18" s="6">
        <v>29.607037603967736</v>
      </c>
    </row>
    <row r="19" spans="1:65" s="8" customFormat="1" x14ac:dyDescent="0.2">
      <c r="A19" s="34"/>
      <c r="B19" s="6" t="s">
        <v>68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0.10732319522856311</v>
      </c>
      <c r="I19" s="6">
        <v>23.528342783064403</v>
      </c>
      <c r="J19" s="6">
        <v>0</v>
      </c>
      <c r="K19" s="6">
        <v>0</v>
      </c>
      <c r="L19" s="6">
        <v>3.6238237145159005</v>
      </c>
      <c r="M19" s="6">
        <v>0</v>
      </c>
      <c r="N19" s="6">
        <v>0</v>
      </c>
      <c r="O19" s="6">
        <v>5.9400177419354003</v>
      </c>
      <c r="P19" s="6">
        <v>0</v>
      </c>
      <c r="Q19" s="6">
        <v>0</v>
      </c>
      <c r="R19" s="6">
        <v>3.6483707612899999E-2</v>
      </c>
      <c r="S19" s="6">
        <v>15.188565987386999</v>
      </c>
      <c r="T19" s="6">
        <v>0</v>
      </c>
      <c r="U19" s="6">
        <v>0</v>
      </c>
      <c r="V19" s="6">
        <v>0.53305719216119996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0.13372308009650002</v>
      </c>
      <c r="AC19" s="6">
        <v>0</v>
      </c>
      <c r="AD19" s="6">
        <v>0</v>
      </c>
      <c r="AE19" s="6">
        <v>0</v>
      </c>
      <c r="AF19" s="6">
        <v>1.0058274538062999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0.35017519325800001</v>
      </c>
      <c r="AM19" s="6">
        <v>0</v>
      </c>
      <c r="AN19" s="6">
        <v>0</v>
      </c>
      <c r="AO19" s="6">
        <v>0</v>
      </c>
      <c r="AP19" s="6">
        <v>1.1908020003868001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0.9698200454510999</v>
      </c>
      <c r="AW19" s="6">
        <v>1.4790866935481999</v>
      </c>
      <c r="AX19" s="6">
        <v>0</v>
      </c>
      <c r="AY19" s="6">
        <v>0</v>
      </c>
      <c r="AZ19" s="6">
        <v>3.2859000807737999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2.3665387096599998E-2</v>
      </c>
      <c r="BG19" s="6">
        <v>0</v>
      </c>
      <c r="BH19" s="6">
        <v>0</v>
      </c>
      <c r="BI19" s="6">
        <v>0</v>
      </c>
      <c r="BJ19" s="6">
        <v>0.11832693548379999</v>
      </c>
      <c r="BK19" s="6">
        <v>57.514941191806479</v>
      </c>
    </row>
    <row r="20" spans="1:65" s="31" customFormat="1" x14ac:dyDescent="0.2">
      <c r="A20" s="4"/>
      <c r="B20" s="11" t="s">
        <v>56</v>
      </c>
      <c r="C20" s="46">
        <f>SUM(C14:C19)</f>
        <v>0</v>
      </c>
      <c r="D20" s="46">
        <f t="shared" ref="D20:BJ20" si="3">SUM(D14:D19)</f>
        <v>0</v>
      </c>
      <c r="E20" s="46">
        <f t="shared" si="3"/>
        <v>0</v>
      </c>
      <c r="F20" s="46">
        <f t="shared" si="3"/>
        <v>0</v>
      </c>
      <c r="G20" s="46">
        <f t="shared" si="3"/>
        <v>0</v>
      </c>
      <c r="H20" s="46">
        <f t="shared" si="3"/>
        <v>0.30230625532506311</v>
      </c>
      <c r="I20" s="46">
        <f t="shared" si="3"/>
        <v>48.470177615644999</v>
      </c>
      <c r="J20" s="46">
        <f t="shared" si="3"/>
        <v>2.3538470967741003</v>
      </c>
      <c r="K20" s="46">
        <f t="shared" si="3"/>
        <v>0</v>
      </c>
      <c r="L20" s="46">
        <f t="shared" si="3"/>
        <v>6.4541812614511009</v>
      </c>
      <c r="M20" s="46">
        <f t="shared" si="3"/>
        <v>0</v>
      </c>
      <c r="N20" s="46">
        <f t="shared" si="3"/>
        <v>0</v>
      </c>
      <c r="O20" s="46">
        <f t="shared" si="3"/>
        <v>5.9400177419354003</v>
      </c>
      <c r="P20" s="46">
        <f t="shared" si="3"/>
        <v>0</v>
      </c>
      <c r="Q20" s="46">
        <f t="shared" si="3"/>
        <v>0</v>
      </c>
      <c r="R20" s="46">
        <f t="shared" si="3"/>
        <v>5.4274455033704802E-2</v>
      </c>
      <c r="S20" s="46">
        <f t="shared" si="3"/>
        <v>39.464274468678155</v>
      </c>
      <c r="T20" s="46">
        <f t="shared" si="3"/>
        <v>0</v>
      </c>
      <c r="U20" s="46">
        <f t="shared" si="3"/>
        <v>0</v>
      </c>
      <c r="V20" s="46">
        <f t="shared" si="3"/>
        <v>26.080949617937641</v>
      </c>
      <c r="W20" s="46">
        <f t="shared" si="3"/>
        <v>0</v>
      </c>
      <c r="X20" s="46">
        <f t="shared" si="3"/>
        <v>0</v>
      </c>
      <c r="Y20" s="46">
        <f t="shared" si="3"/>
        <v>0</v>
      </c>
      <c r="Z20" s="46">
        <f t="shared" si="3"/>
        <v>0</v>
      </c>
      <c r="AA20" s="46">
        <f t="shared" si="3"/>
        <v>0</v>
      </c>
      <c r="AB20" s="46">
        <f t="shared" si="3"/>
        <v>0.52396679812820002</v>
      </c>
      <c r="AC20" s="46">
        <f t="shared" si="3"/>
        <v>0.43562873829030002</v>
      </c>
      <c r="AD20" s="46">
        <f t="shared" si="3"/>
        <v>0</v>
      </c>
      <c r="AE20" s="46">
        <f t="shared" si="3"/>
        <v>0</v>
      </c>
      <c r="AF20" s="46">
        <f t="shared" si="3"/>
        <v>6.9088851202576</v>
      </c>
      <c r="AG20" s="46">
        <f t="shared" si="3"/>
        <v>0</v>
      </c>
      <c r="AH20" s="46">
        <f t="shared" si="3"/>
        <v>0</v>
      </c>
      <c r="AI20" s="46">
        <f t="shared" si="3"/>
        <v>0</v>
      </c>
      <c r="AJ20" s="46">
        <f t="shared" si="3"/>
        <v>0</v>
      </c>
      <c r="AK20" s="46">
        <f t="shared" si="3"/>
        <v>0</v>
      </c>
      <c r="AL20" s="46">
        <f t="shared" si="3"/>
        <v>0.66262284641909996</v>
      </c>
      <c r="AM20" s="46">
        <f t="shared" si="3"/>
        <v>6.5594533287739001</v>
      </c>
      <c r="AN20" s="46">
        <f t="shared" si="3"/>
        <v>0</v>
      </c>
      <c r="AO20" s="46">
        <f t="shared" si="3"/>
        <v>0</v>
      </c>
      <c r="AP20" s="46">
        <f t="shared" si="3"/>
        <v>4.7976201118702004</v>
      </c>
      <c r="AQ20" s="46">
        <f t="shared" si="3"/>
        <v>0</v>
      </c>
      <c r="AR20" s="46">
        <f t="shared" si="3"/>
        <v>0</v>
      </c>
      <c r="AS20" s="46">
        <f t="shared" si="3"/>
        <v>0</v>
      </c>
      <c r="AT20" s="46">
        <f t="shared" si="3"/>
        <v>0</v>
      </c>
      <c r="AU20" s="46">
        <f t="shared" si="3"/>
        <v>0</v>
      </c>
      <c r="AV20" s="46">
        <f t="shared" si="3"/>
        <v>1.6804301929344998</v>
      </c>
      <c r="AW20" s="46">
        <f t="shared" si="3"/>
        <v>11.983087791580399</v>
      </c>
      <c r="AX20" s="46">
        <f t="shared" si="3"/>
        <v>0</v>
      </c>
      <c r="AY20" s="46">
        <f t="shared" si="3"/>
        <v>0</v>
      </c>
      <c r="AZ20" s="46">
        <f t="shared" si="3"/>
        <v>25.416227452160001</v>
      </c>
      <c r="BA20" s="46">
        <f t="shared" si="3"/>
        <v>0</v>
      </c>
      <c r="BB20" s="46">
        <f t="shared" si="3"/>
        <v>0</v>
      </c>
      <c r="BC20" s="46">
        <f t="shared" si="3"/>
        <v>0</v>
      </c>
      <c r="BD20" s="46">
        <f t="shared" si="3"/>
        <v>0</v>
      </c>
      <c r="BE20" s="46">
        <f t="shared" si="3"/>
        <v>0</v>
      </c>
      <c r="BF20" s="46">
        <f t="shared" si="3"/>
        <v>7.8768860354400005E-2</v>
      </c>
      <c r="BG20" s="46">
        <f t="shared" si="3"/>
        <v>1.3056205738709001</v>
      </c>
      <c r="BH20" s="46">
        <f t="shared" si="3"/>
        <v>0</v>
      </c>
      <c r="BI20" s="46">
        <f t="shared" si="3"/>
        <v>0</v>
      </c>
      <c r="BJ20" s="46">
        <f t="shared" si="3"/>
        <v>0.63477496129010003</v>
      </c>
      <c r="BK20" s="46">
        <f>SUM(BK14:BK19)</f>
        <v>190.10711528870979</v>
      </c>
      <c r="BM20" s="33"/>
    </row>
    <row r="21" spans="1:65" x14ac:dyDescent="0.2">
      <c r="A21" s="4" t="s">
        <v>45</v>
      </c>
      <c r="B21" s="32" t="s">
        <v>14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</row>
    <row r="22" spans="1:65" s="8" customFormat="1" x14ac:dyDescent="0.2">
      <c r="A22" s="4"/>
      <c r="B22" s="47"/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35"/>
    </row>
    <row r="23" spans="1:65" s="31" customFormat="1" x14ac:dyDescent="0.2">
      <c r="A23" s="4"/>
      <c r="B23" s="11" t="s">
        <v>55</v>
      </c>
      <c r="C23" s="46">
        <f t="shared" ref="C23:AH23" si="4">SUM(C22:C22)</f>
        <v>0</v>
      </c>
      <c r="D23" s="46">
        <f t="shared" si="4"/>
        <v>0</v>
      </c>
      <c r="E23" s="46">
        <f t="shared" si="4"/>
        <v>0</v>
      </c>
      <c r="F23" s="46">
        <f t="shared" si="4"/>
        <v>0</v>
      </c>
      <c r="G23" s="46">
        <f t="shared" si="4"/>
        <v>0</v>
      </c>
      <c r="H23" s="46">
        <f t="shared" si="4"/>
        <v>0</v>
      </c>
      <c r="I23" s="46">
        <f t="shared" si="4"/>
        <v>0</v>
      </c>
      <c r="J23" s="46">
        <f t="shared" si="4"/>
        <v>0</v>
      </c>
      <c r="K23" s="46">
        <f t="shared" si="4"/>
        <v>0</v>
      </c>
      <c r="L23" s="46">
        <f t="shared" si="4"/>
        <v>0</v>
      </c>
      <c r="M23" s="46">
        <f t="shared" si="4"/>
        <v>0</v>
      </c>
      <c r="N23" s="46">
        <f t="shared" si="4"/>
        <v>0</v>
      </c>
      <c r="O23" s="46">
        <f t="shared" si="4"/>
        <v>0</v>
      </c>
      <c r="P23" s="46">
        <f t="shared" si="4"/>
        <v>0</v>
      </c>
      <c r="Q23" s="46">
        <f t="shared" si="4"/>
        <v>0</v>
      </c>
      <c r="R23" s="46">
        <f t="shared" si="4"/>
        <v>0</v>
      </c>
      <c r="S23" s="46">
        <f t="shared" si="4"/>
        <v>0</v>
      </c>
      <c r="T23" s="46">
        <f t="shared" si="4"/>
        <v>0</v>
      </c>
      <c r="U23" s="46">
        <f t="shared" si="4"/>
        <v>0</v>
      </c>
      <c r="V23" s="46">
        <f t="shared" si="4"/>
        <v>0</v>
      </c>
      <c r="W23" s="46">
        <f t="shared" si="4"/>
        <v>0</v>
      </c>
      <c r="X23" s="46">
        <f t="shared" si="4"/>
        <v>0</v>
      </c>
      <c r="Y23" s="46">
        <f t="shared" si="4"/>
        <v>0</v>
      </c>
      <c r="Z23" s="46">
        <f t="shared" si="4"/>
        <v>0</v>
      </c>
      <c r="AA23" s="46">
        <f t="shared" si="4"/>
        <v>0</v>
      </c>
      <c r="AB23" s="46">
        <f t="shared" si="4"/>
        <v>0</v>
      </c>
      <c r="AC23" s="46">
        <f t="shared" si="4"/>
        <v>0</v>
      </c>
      <c r="AD23" s="46">
        <f t="shared" si="4"/>
        <v>0</v>
      </c>
      <c r="AE23" s="46">
        <f t="shared" si="4"/>
        <v>0</v>
      </c>
      <c r="AF23" s="46">
        <f t="shared" si="4"/>
        <v>0</v>
      </c>
      <c r="AG23" s="46">
        <f t="shared" si="4"/>
        <v>0</v>
      </c>
      <c r="AH23" s="46">
        <f t="shared" si="4"/>
        <v>0</v>
      </c>
      <c r="AI23" s="46">
        <f t="shared" ref="AI23:BK23" si="5">SUM(AI22:AI22)</f>
        <v>0</v>
      </c>
      <c r="AJ23" s="46">
        <f t="shared" si="5"/>
        <v>0</v>
      </c>
      <c r="AK23" s="46">
        <f t="shared" si="5"/>
        <v>0</v>
      </c>
      <c r="AL23" s="46">
        <f t="shared" si="5"/>
        <v>0</v>
      </c>
      <c r="AM23" s="46">
        <f t="shared" si="5"/>
        <v>0</v>
      </c>
      <c r="AN23" s="46">
        <f t="shared" si="5"/>
        <v>0</v>
      </c>
      <c r="AO23" s="46">
        <f t="shared" si="5"/>
        <v>0</v>
      </c>
      <c r="AP23" s="46">
        <f t="shared" si="5"/>
        <v>0</v>
      </c>
      <c r="AQ23" s="46">
        <f t="shared" si="5"/>
        <v>0</v>
      </c>
      <c r="AR23" s="46">
        <f t="shared" si="5"/>
        <v>0</v>
      </c>
      <c r="AS23" s="46">
        <f t="shared" si="5"/>
        <v>0</v>
      </c>
      <c r="AT23" s="46">
        <f t="shared" si="5"/>
        <v>0</v>
      </c>
      <c r="AU23" s="46">
        <f t="shared" si="5"/>
        <v>0</v>
      </c>
      <c r="AV23" s="46">
        <f t="shared" si="5"/>
        <v>0</v>
      </c>
      <c r="AW23" s="46">
        <f t="shared" si="5"/>
        <v>0</v>
      </c>
      <c r="AX23" s="46">
        <f t="shared" si="5"/>
        <v>0</v>
      </c>
      <c r="AY23" s="46">
        <f t="shared" si="5"/>
        <v>0</v>
      </c>
      <c r="AZ23" s="46">
        <f t="shared" si="5"/>
        <v>0</v>
      </c>
      <c r="BA23" s="46">
        <f t="shared" si="5"/>
        <v>0</v>
      </c>
      <c r="BB23" s="46">
        <f t="shared" si="5"/>
        <v>0</v>
      </c>
      <c r="BC23" s="46">
        <f t="shared" si="5"/>
        <v>0</v>
      </c>
      <c r="BD23" s="46">
        <f t="shared" si="5"/>
        <v>0</v>
      </c>
      <c r="BE23" s="46">
        <f t="shared" si="5"/>
        <v>0</v>
      </c>
      <c r="BF23" s="46">
        <f t="shared" si="5"/>
        <v>0</v>
      </c>
      <c r="BG23" s="46">
        <f t="shared" si="5"/>
        <v>0</v>
      </c>
      <c r="BH23" s="46">
        <f t="shared" si="5"/>
        <v>0</v>
      </c>
      <c r="BI23" s="46">
        <f t="shared" si="5"/>
        <v>0</v>
      </c>
      <c r="BJ23" s="46">
        <f t="shared" si="5"/>
        <v>0</v>
      </c>
      <c r="BK23" s="46">
        <f t="shared" si="5"/>
        <v>0</v>
      </c>
    </row>
    <row r="24" spans="1:65" s="8" customFormat="1" x14ac:dyDescent="0.2">
      <c r="A24" s="4" t="s">
        <v>47</v>
      </c>
      <c r="B24" s="10" t="s">
        <v>57</v>
      </c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</row>
    <row r="25" spans="1:65" s="8" customFormat="1" x14ac:dyDescent="0.2">
      <c r="A25" s="4"/>
      <c r="B25" s="5" t="s">
        <v>39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</row>
    <row r="26" spans="1:65" s="31" customFormat="1" x14ac:dyDescent="0.2">
      <c r="A26" s="4"/>
      <c r="B26" s="11" t="s">
        <v>54</v>
      </c>
      <c r="C26" s="9">
        <f t="shared" ref="C26:BJ26" si="6">SUM(C25)</f>
        <v>0</v>
      </c>
      <c r="D26" s="9">
        <f t="shared" si="6"/>
        <v>0</v>
      </c>
      <c r="E26" s="9">
        <f t="shared" si="6"/>
        <v>0</v>
      </c>
      <c r="F26" s="9">
        <f t="shared" si="6"/>
        <v>0</v>
      </c>
      <c r="G26" s="9">
        <f t="shared" si="6"/>
        <v>0</v>
      </c>
      <c r="H26" s="9">
        <f t="shared" si="6"/>
        <v>0</v>
      </c>
      <c r="I26" s="9">
        <f t="shared" si="6"/>
        <v>0</v>
      </c>
      <c r="J26" s="9">
        <f t="shared" si="6"/>
        <v>0</v>
      </c>
      <c r="K26" s="9">
        <f t="shared" si="6"/>
        <v>0</v>
      </c>
      <c r="L26" s="9">
        <f t="shared" si="6"/>
        <v>0</v>
      </c>
      <c r="M26" s="9">
        <f t="shared" si="6"/>
        <v>0</v>
      </c>
      <c r="N26" s="9">
        <f t="shared" si="6"/>
        <v>0</v>
      </c>
      <c r="O26" s="9">
        <f t="shared" si="6"/>
        <v>0</v>
      </c>
      <c r="P26" s="9">
        <f t="shared" si="6"/>
        <v>0</v>
      </c>
      <c r="Q26" s="9">
        <f t="shared" si="6"/>
        <v>0</v>
      </c>
      <c r="R26" s="9">
        <f t="shared" si="6"/>
        <v>0</v>
      </c>
      <c r="S26" s="9">
        <f t="shared" si="6"/>
        <v>0</v>
      </c>
      <c r="T26" s="9">
        <f t="shared" si="6"/>
        <v>0</v>
      </c>
      <c r="U26" s="9">
        <f t="shared" si="6"/>
        <v>0</v>
      </c>
      <c r="V26" s="9">
        <f t="shared" si="6"/>
        <v>0</v>
      </c>
      <c r="W26" s="9">
        <f t="shared" si="6"/>
        <v>0</v>
      </c>
      <c r="X26" s="9">
        <f t="shared" si="6"/>
        <v>0</v>
      </c>
      <c r="Y26" s="9">
        <f t="shared" si="6"/>
        <v>0</v>
      </c>
      <c r="Z26" s="9">
        <f t="shared" si="6"/>
        <v>0</v>
      </c>
      <c r="AA26" s="9">
        <f t="shared" si="6"/>
        <v>0</v>
      </c>
      <c r="AB26" s="9">
        <f t="shared" si="6"/>
        <v>0</v>
      </c>
      <c r="AC26" s="9">
        <f t="shared" si="6"/>
        <v>0</v>
      </c>
      <c r="AD26" s="9">
        <f t="shared" si="6"/>
        <v>0</v>
      </c>
      <c r="AE26" s="9">
        <f t="shared" si="6"/>
        <v>0</v>
      </c>
      <c r="AF26" s="9">
        <f t="shared" si="6"/>
        <v>0</v>
      </c>
      <c r="AG26" s="9">
        <f t="shared" si="6"/>
        <v>0</v>
      </c>
      <c r="AH26" s="9">
        <f t="shared" si="6"/>
        <v>0</v>
      </c>
      <c r="AI26" s="9">
        <f t="shared" si="6"/>
        <v>0</v>
      </c>
      <c r="AJ26" s="9">
        <f t="shared" si="6"/>
        <v>0</v>
      </c>
      <c r="AK26" s="9">
        <f t="shared" si="6"/>
        <v>0</v>
      </c>
      <c r="AL26" s="9">
        <f t="shared" si="6"/>
        <v>0</v>
      </c>
      <c r="AM26" s="9">
        <f t="shared" si="6"/>
        <v>0</v>
      </c>
      <c r="AN26" s="9">
        <f t="shared" si="6"/>
        <v>0</v>
      </c>
      <c r="AO26" s="9">
        <f t="shared" si="6"/>
        <v>0</v>
      </c>
      <c r="AP26" s="9">
        <f t="shared" si="6"/>
        <v>0</v>
      </c>
      <c r="AQ26" s="9">
        <f t="shared" si="6"/>
        <v>0</v>
      </c>
      <c r="AR26" s="9">
        <f t="shared" si="6"/>
        <v>0</v>
      </c>
      <c r="AS26" s="9">
        <f t="shared" si="6"/>
        <v>0</v>
      </c>
      <c r="AT26" s="9">
        <f t="shared" si="6"/>
        <v>0</v>
      </c>
      <c r="AU26" s="9">
        <f t="shared" si="6"/>
        <v>0</v>
      </c>
      <c r="AV26" s="9">
        <f t="shared" si="6"/>
        <v>0</v>
      </c>
      <c r="AW26" s="9">
        <f t="shared" si="6"/>
        <v>0</v>
      </c>
      <c r="AX26" s="9">
        <f t="shared" si="6"/>
        <v>0</v>
      </c>
      <c r="AY26" s="9">
        <f t="shared" si="6"/>
        <v>0</v>
      </c>
      <c r="AZ26" s="9">
        <f t="shared" si="6"/>
        <v>0</v>
      </c>
      <c r="BA26" s="9">
        <f t="shared" si="6"/>
        <v>0</v>
      </c>
      <c r="BB26" s="9">
        <f t="shared" si="6"/>
        <v>0</v>
      </c>
      <c r="BC26" s="9">
        <f t="shared" si="6"/>
        <v>0</v>
      </c>
      <c r="BD26" s="9">
        <f t="shared" si="6"/>
        <v>0</v>
      </c>
      <c r="BE26" s="9">
        <f t="shared" si="6"/>
        <v>0</v>
      </c>
      <c r="BF26" s="9">
        <f t="shared" si="6"/>
        <v>0</v>
      </c>
      <c r="BG26" s="9">
        <f t="shared" si="6"/>
        <v>0</v>
      </c>
      <c r="BH26" s="9">
        <f t="shared" si="6"/>
        <v>0</v>
      </c>
      <c r="BI26" s="9">
        <f t="shared" si="6"/>
        <v>0</v>
      </c>
      <c r="BJ26" s="9">
        <f t="shared" si="6"/>
        <v>0</v>
      </c>
      <c r="BK26" s="9">
        <f>SUM(BK25)</f>
        <v>0</v>
      </c>
    </row>
    <row r="27" spans="1:65" x14ac:dyDescent="0.2">
      <c r="A27" s="4" t="s">
        <v>48</v>
      </c>
      <c r="B27" s="32" t="s">
        <v>15</v>
      </c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</row>
    <row r="28" spans="1:65" s="8" customFormat="1" ht="12.75" customHeight="1" x14ac:dyDescent="0.2">
      <c r="A28" s="4"/>
      <c r="B28" s="47" t="s">
        <v>69</v>
      </c>
      <c r="C28" s="7">
        <v>0</v>
      </c>
      <c r="D28" s="7">
        <v>0.53328278748379998</v>
      </c>
      <c r="E28" s="7">
        <v>0</v>
      </c>
      <c r="F28" s="7">
        <v>0</v>
      </c>
      <c r="G28" s="7">
        <v>0</v>
      </c>
      <c r="H28" s="7">
        <v>0.12215048000647166</v>
      </c>
      <c r="I28" s="7">
        <v>16.566263043354802</v>
      </c>
      <c r="J28" s="7">
        <v>0</v>
      </c>
      <c r="K28" s="7">
        <v>0</v>
      </c>
      <c r="L28" s="7">
        <v>8.4372379193399988E-2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9.0044207031700005E-2</v>
      </c>
      <c r="S28" s="7">
        <v>4.4356899230967004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1.1225730110312999</v>
      </c>
      <c r="AC28" s="7">
        <v>2.3352304615158999</v>
      </c>
      <c r="AD28" s="7">
        <v>0</v>
      </c>
      <c r="AE28" s="7">
        <v>0</v>
      </c>
      <c r="AF28" s="7">
        <v>0.54073657951589993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1.6124567278696003</v>
      </c>
      <c r="AM28" s="7">
        <v>0.32371411516109999</v>
      </c>
      <c r="AN28" s="7">
        <v>0</v>
      </c>
      <c r="AO28" s="7">
        <v>0</v>
      </c>
      <c r="AP28" s="7">
        <v>0.79249743138689999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0.18013073441839997</v>
      </c>
      <c r="AW28" s="7">
        <v>1.1323093927418999</v>
      </c>
      <c r="AX28" s="7">
        <v>0</v>
      </c>
      <c r="AY28" s="7">
        <v>0</v>
      </c>
      <c r="AZ28" s="7">
        <v>2.7514772110640999</v>
      </c>
      <c r="BA28" s="7">
        <v>0</v>
      </c>
      <c r="BB28" s="7">
        <v>0</v>
      </c>
      <c r="BC28" s="7">
        <v>0</v>
      </c>
      <c r="BD28" s="7">
        <v>0</v>
      </c>
      <c r="BE28" s="7">
        <v>0</v>
      </c>
      <c r="BF28" s="7">
        <v>0.15367829454740001</v>
      </c>
      <c r="BG28" s="7">
        <v>0</v>
      </c>
      <c r="BH28" s="7">
        <v>0</v>
      </c>
      <c r="BI28" s="7">
        <v>0</v>
      </c>
      <c r="BJ28" s="7">
        <v>0</v>
      </c>
      <c r="BK28" s="6">
        <v>32.77660677941936</v>
      </c>
    </row>
    <row r="29" spans="1:65" s="8" customFormat="1" x14ac:dyDescent="0.2">
      <c r="A29" s="4"/>
      <c r="B29" s="47" t="s">
        <v>70</v>
      </c>
      <c r="C29" s="7">
        <v>0</v>
      </c>
      <c r="D29" s="7">
        <v>0.74016350722580004</v>
      </c>
      <c r="E29" s="7">
        <v>0</v>
      </c>
      <c r="F29" s="7">
        <v>0</v>
      </c>
      <c r="G29" s="7">
        <v>0</v>
      </c>
      <c r="H29" s="7">
        <v>8.5889603290099995E-2</v>
      </c>
      <c r="I29" s="7">
        <v>0</v>
      </c>
      <c r="J29" s="7">
        <v>0</v>
      </c>
      <c r="K29" s="7">
        <v>0</v>
      </c>
      <c r="L29" s="7">
        <v>0.90071680194968229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9.6413189031900021E-2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0.35220538625800002</v>
      </c>
      <c r="Y29" s="7">
        <v>0</v>
      </c>
      <c r="Z29" s="7">
        <v>0</v>
      </c>
      <c r="AA29" s="7">
        <v>0</v>
      </c>
      <c r="AB29" s="7">
        <v>7.2175370630933005</v>
      </c>
      <c r="AC29" s="7">
        <v>0.24881269793510002</v>
      </c>
      <c r="AD29" s="7">
        <v>0</v>
      </c>
      <c r="AE29" s="7">
        <v>0</v>
      </c>
      <c r="AF29" s="7">
        <v>1.0200092857416001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12.7239006365138</v>
      </c>
      <c r="AM29" s="7">
        <v>1.37665365482E-2</v>
      </c>
      <c r="AN29" s="7">
        <v>0</v>
      </c>
      <c r="AO29" s="7">
        <v>0</v>
      </c>
      <c r="AP29" s="7">
        <v>0.44597790954810002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0.40329885480310002</v>
      </c>
      <c r="AW29" s="7">
        <v>0.72421509441889986</v>
      </c>
      <c r="AX29" s="7">
        <v>0</v>
      </c>
      <c r="AY29" s="7">
        <v>0</v>
      </c>
      <c r="AZ29" s="7">
        <v>0.86849846074159998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0.26806149844919991</v>
      </c>
      <c r="BG29" s="7">
        <v>0</v>
      </c>
      <c r="BH29" s="7">
        <v>0</v>
      </c>
      <c r="BI29" s="7">
        <v>0</v>
      </c>
      <c r="BJ29" s="7">
        <v>1.4439938612899999E-2</v>
      </c>
      <c r="BK29" s="6">
        <v>26.123906464161283</v>
      </c>
    </row>
    <row r="30" spans="1:65" s="8" customFormat="1" x14ac:dyDescent="0.2">
      <c r="A30" s="4"/>
      <c r="B30" s="47" t="s">
        <v>71</v>
      </c>
      <c r="C30" s="7">
        <v>0</v>
      </c>
      <c r="D30" s="7">
        <v>6.7545528806399996E-2</v>
      </c>
      <c r="E30" s="7">
        <v>3.0282571911290002</v>
      </c>
      <c r="F30" s="7">
        <v>0</v>
      </c>
      <c r="G30" s="7">
        <v>0</v>
      </c>
      <c r="H30" s="7">
        <v>2.0561123774E-2</v>
      </c>
      <c r="I30" s="7">
        <v>0</v>
      </c>
      <c r="J30" s="7">
        <v>0</v>
      </c>
      <c r="K30" s="7">
        <v>0</v>
      </c>
      <c r="L30" s="7">
        <v>0.27559519416120004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6.0333379653562891E-2</v>
      </c>
      <c r="S30" s="7">
        <v>0</v>
      </c>
      <c r="T30" s="7">
        <v>0</v>
      </c>
      <c r="U30" s="7">
        <v>0</v>
      </c>
      <c r="V30" s="7">
        <v>0.1590040942257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2.9551973089656993</v>
      </c>
      <c r="AC30" s="7">
        <v>0.59823668067720015</v>
      </c>
      <c r="AD30" s="7">
        <v>0</v>
      </c>
      <c r="AE30" s="7">
        <v>0</v>
      </c>
      <c r="AF30" s="7">
        <v>3.2726695941280997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4.9857112785788011</v>
      </c>
      <c r="AM30" s="7">
        <v>9.2493463225599995E-2</v>
      </c>
      <c r="AN30" s="7">
        <v>0</v>
      </c>
      <c r="AO30" s="7">
        <v>0</v>
      </c>
      <c r="AP30" s="7">
        <v>2.3589258537091999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0.19072602690229998</v>
      </c>
      <c r="AW30" s="7">
        <v>0</v>
      </c>
      <c r="AX30" s="7">
        <v>1.0050412726451001</v>
      </c>
      <c r="AY30" s="7">
        <v>0</v>
      </c>
      <c r="AZ30" s="7">
        <v>8.6182702645000012E-2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0.21932988754759999</v>
      </c>
      <c r="BG30" s="7">
        <v>0.13310890038700002</v>
      </c>
      <c r="BH30" s="7">
        <v>0</v>
      </c>
      <c r="BI30" s="7">
        <v>0</v>
      </c>
      <c r="BJ30" s="7">
        <v>5.2735449364837006</v>
      </c>
      <c r="BK30" s="6">
        <v>24.782464417645166</v>
      </c>
    </row>
    <row r="31" spans="1:65" s="8" customFormat="1" x14ac:dyDescent="0.2">
      <c r="A31" s="4"/>
      <c r="B31" s="47" t="s">
        <v>72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6">
        <v>0</v>
      </c>
    </row>
    <row r="32" spans="1:65" s="8" customFormat="1" x14ac:dyDescent="0.2">
      <c r="A32" s="4"/>
      <c r="B32" s="47" t="s">
        <v>73</v>
      </c>
      <c r="C32" s="7">
        <v>0</v>
      </c>
      <c r="D32" s="7">
        <v>0.22921343341930001</v>
      </c>
      <c r="E32" s="7">
        <v>0</v>
      </c>
      <c r="F32" s="7">
        <v>0</v>
      </c>
      <c r="G32" s="7">
        <v>0</v>
      </c>
      <c r="H32" s="7">
        <v>0.37485169267700003</v>
      </c>
      <c r="I32" s="7">
        <v>7.3308041653225002</v>
      </c>
      <c r="J32" s="7">
        <v>0</v>
      </c>
      <c r="K32" s="7">
        <v>0</v>
      </c>
      <c r="L32" s="7">
        <v>0.58859399099989995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0.35311079378306237</v>
      </c>
      <c r="S32" s="7">
        <v>1.5074620723546999</v>
      </c>
      <c r="T32" s="7">
        <v>0</v>
      </c>
      <c r="U32" s="7">
        <v>0</v>
      </c>
      <c r="V32" s="7">
        <v>0.47565044329010003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1.3238179540635</v>
      </c>
      <c r="AC32" s="7">
        <v>4.6814281789996999</v>
      </c>
      <c r="AD32" s="7">
        <v>0</v>
      </c>
      <c r="AE32" s="7">
        <v>0</v>
      </c>
      <c r="AF32" s="7">
        <v>2.577855280064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2.3918722652888</v>
      </c>
      <c r="AM32" s="7">
        <v>0.17345066709660001</v>
      </c>
      <c r="AN32" s="7">
        <v>0</v>
      </c>
      <c r="AO32" s="7">
        <v>0</v>
      </c>
      <c r="AP32" s="7">
        <v>3.9377021399025005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0.38045511599869991</v>
      </c>
      <c r="AW32" s="7">
        <v>5.0013407162257</v>
      </c>
      <c r="AX32" s="7">
        <v>0</v>
      </c>
      <c r="AY32" s="7">
        <v>0</v>
      </c>
      <c r="AZ32" s="7">
        <v>6.6262674471604006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0.20047227857960001</v>
      </c>
      <c r="BG32" s="7">
        <v>0.88831359061280002</v>
      </c>
      <c r="BH32" s="7">
        <v>0</v>
      </c>
      <c r="BI32" s="7">
        <v>0</v>
      </c>
      <c r="BJ32" s="7">
        <v>10.197790447741799</v>
      </c>
      <c r="BK32" s="6">
        <v>49.240452673580663</v>
      </c>
    </row>
    <row r="33" spans="1:66" s="8" customFormat="1" x14ac:dyDescent="0.2">
      <c r="A33" s="4"/>
      <c r="B33" s="47" t="s">
        <v>74</v>
      </c>
      <c r="C33" s="7">
        <v>0</v>
      </c>
      <c r="D33" s="7">
        <v>0.54571802238699996</v>
      </c>
      <c r="E33" s="7">
        <v>0</v>
      </c>
      <c r="F33" s="7">
        <v>0</v>
      </c>
      <c r="G33" s="7">
        <v>0</v>
      </c>
      <c r="H33" s="7">
        <v>1.7377919300304003</v>
      </c>
      <c r="I33" s="7">
        <v>372.83950650977266</v>
      </c>
      <c r="J33" s="7">
        <v>2.6682919014192001</v>
      </c>
      <c r="K33" s="7">
        <v>98.632477826161207</v>
      </c>
      <c r="L33" s="7">
        <v>22.654201211966701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2.0029328236483015</v>
      </c>
      <c r="S33" s="7">
        <v>18.227637345644499</v>
      </c>
      <c r="T33" s="7">
        <v>11.285450485516099</v>
      </c>
      <c r="U33" s="7">
        <v>0</v>
      </c>
      <c r="V33" s="7">
        <v>24.899646096353802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3.0307790211912002</v>
      </c>
      <c r="AC33" s="7">
        <v>37.14070810890211</v>
      </c>
      <c r="AD33" s="7">
        <v>0</v>
      </c>
      <c r="AE33" s="7">
        <v>0</v>
      </c>
      <c r="AF33" s="7">
        <v>26.354639892482208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8.4303647037067009</v>
      </c>
      <c r="AM33" s="7">
        <v>4.2175384779025</v>
      </c>
      <c r="AN33" s="7">
        <v>0</v>
      </c>
      <c r="AO33" s="7">
        <v>0</v>
      </c>
      <c r="AP33" s="7">
        <v>18.089731101353603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3.7128185019297009</v>
      </c>
      <c r="AW33" s="7">
        <v>264.88932589396507</v>
      </c>
      <c r="AX33" s="7">
        <v>8.5829709599999997E-5</v>
      </c>
      <c r="AY33" s="7">
        <v>0</v>
      </c>
      <c r="AZ33" s="7">
        <v>197.27875689364052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2.2990762831251006</v>
      </c>
      <c r="BG33" s="7">
        <v>48.521806666612498</v>
      </c>
      <c r="BH33" s="7">
        <v>0</v>
      </c>
      <c r="BI33" s="7">
        <v>0</v>
      </c>
      <c r="BJ33" s="7">
        <v>86.729459929385996</v>
      </c>
      <c r="BK33" s="6">
        <v>1256.1887454568064</v>
      </c>
    </row>
    <row r="34" spans="1:66" s="8" customFormat="1" x14ac:dyDescent="0.2">
      <c r="A34" s="4"/>
      <c r="B34" s="47" t="s">
        <v>82</v>
      </c>
      <c r="C34" s="7">
        <v>0</v>
      </c>
      <c r="D34" s="7">
        <v>0.37321328709669999</v>
      </c>
      <c r="E34" s="7">
        <v>0</v>
      </c>
      <c r="F34" s="7">
        <v>0</v>
      </c>
      <c r="G34" s="7">
        <v>0</v>
      </c>
      <c r="H34" s="7">
        <v>0.30731685719290003</v>
      </c>
      <c r="I34" s="7">
        <v>3.7035798875805996</v>
      </c>
      <c r="J34" s="7">
        <v>0</v>
      </c>
      <c r="K34" s="7">
        <v>0</v>
      </c>
      <c r="L34" s="7">
        <v>2.5150726400964998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1.1691125578056998</v>
      </c>
      <c r="S34" s="7">
        <v>1.8468796281611</v>
      </c>
      <c r="T34" s="7">
        <v>1.3466589896129002</v>
      </c>
      <c r="U34" s="7">
        <v>0</v>
      </c>
      <c r="V34" s="7">
        <v>2.4710431571609996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2.8662845889987003</v>
      </c>
      <c r="AC34" s="7">
        <v>2.456393992322</v>
      </c>
      <c r="AD34" s="7">
        <v>0</v>
      </c>
      <c r="AE34" s="7">
        <v>0</v>
      </c>
      <c r="AF34" s="7">
        <v>12.341102417306589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6.6737468855796998</v>
      </c>
      <c r="AM34" s="7">
        <v>0.29275167599980001</v>
      </c>
      <c r="AN34" s="7">
        <v>0</v>
      </c>
      <c r="AO34" s="7">
        <v>0</v>
      </c>
      <c r="AP34" s="7">
        <v>8.8926874983864987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3.7565406271253008</v>
      </c>
      <c r="AW34" s="7">
        <v>15.418294017063902</v>
      </c>
      <c r="AX34" s="7">
        <v>2.1163620200644999</v>
      </c>
      <c r="AY34" s="7">
        <v>0</v>
      </c>
      <c r="AZ34" s="7">
        <v>13.0618405479337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1.3621913920294002</v>
      </c>
      <c r="BG34" s="7">
        <v>5.9012745741285988</v>
      </c>
      <c r="BH34" s="7">
        <v>0</v>
      </c>
      <c r="BI34" s="7">
        <v>0</v>
      </c>
      <c r="BJ34" s="7">
        <v>6.0716644196121008</v>
      </c>
      <c r="BK34" s="6">
        <v>94.944011661258187</v>
      </c>
    </row>
    <row r="35" spans="1:66" s="8" customFormat="1" x14ac:dyDescent="0.2">
      <c r="A35" s="4"/>
      <c r="B35" s="47" t="s">
        <v>83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8.123280345129999E-2</v>
      </c>
      <c r="I35" s="7">
        <v>0</v>
      </c>
      <c r="J35" s="7">
        <v>0</v>
      </c>
      <c r="K35" s="7">
        <v>0</v>
      </c>
      <c r="L35" s="7">
        <v>0.15645950967730002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3.4775079236172457E-2</v>
      </c>
      <c r="S35" s="7">
        <v>0.1955743870967</v>
      </c>
      <c r="T35" s="7">
        <v>0</v>
      </c>
      <c r="U35" s="7">
        <v>0</v>
      </c>
      <c r="V35" s="7">
        <v>0.2738041419353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2.2040689370312996</v>
      </c>
      <c r="AC35" s="7">
        <v>0.1249029935482</v>
      </c>
      <c r="AD35" s="7">
        <v>0</v>
      </c>
      <c r="AE35" s="7">
        <v>0</v>
      </c>
      <c r="AF35" s="7">
        <v>3.7377148491931993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2.9630323936443004</v>
      </c>
      <c r="AM35" s="7">
        <v>0.1729426064515</v>
      </c>
      <c r="AN35" s="7">
        <v>0</v>
      </c>
      <c r="AO35" s="7">
        <v>0</v>
      </c>
      <c r="AP35" s="7">
        <v>1.5584266604835999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1.3894122050613</v>
      </c>
      <c r="AW35" s="7">
        <v>0.48039612903220003</v>
      </c>
      <c r="AX35" s="7">
        <v>0</v>
      </c>
      <c r="AY35" s="7">
        <v>0</v>
      </c>
      <c r="AZ35" s="7">
        <v>3.1048511347734999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1.2882251866428993</v>
      </c>
      <c r="BG35" s="7">
        <v>7.1621262718707994</v>
      </c>
      <c r="BH35" s="7">
        <v>0</v>
      </c>
      <c r="BI35" s="7">
        <v>0</v>
      </c>
      <c r="BJ35" s="7">
        <v>3.4644994987414002</v>
      </c>
      <c r="BK35" s="6">
        <v>28.392444787870971</v>
      </c>
    </row>
    <row r="36" spans="1:66" s="8" customFormat="1" x14ac:dyDescent="0.2">
      <c r="A36" s="4"/>
      <c r="B36" s="5" t="s">
        <v>53</v>
      </c>
      <c r="C36" s="46">
        <f>SUM(C28:C35)</f>
        <v>0</v>
      </c>
      <c r="D36" s="46">
        <f t="shared" ref="D36:BK36" si="7">SUM(D28:D35)</f>
        <v>2.4891365664189999</v>
      </c>
      <c r="E36" s="46">
        <f t="shared" si="7"/>
        <v>3.0282571911290002</v>
      </c>
      <c r="F36" s="46">
        <f t="shared" si="7"/>
        <v>0</v>
      </c>
      <c r="G36" s="46">
        <f t="shared" si="7"/>
        <v>0</v>
      </c>
      <c r="H36" s="46">
        <f t="shared" si="7"/>
        <v>2.7297944904221723</v>
      </c>
      <c r="I36" s="46">
        <f t="shared" si="7"/>
        <v>400.44015360603055</v>
      </c>
      <c r="J36" s="46">
        <f t="shared" si="7"/>
        <v>2.6682919014192001</v>
      </c>
      <c r="K36" s="46">
        <f t="shared" si="7"/>
        <v>98.632477826161207</v>
      </c>
      <c r="L36" s="46">
        <f t="shared" si="7"/>
        <v>27.175011728044684</v>
      </c>
      <c r="M36" s="46">
        <f t="shared" si="7"/>
        <v>0</v>
      </c>
      <c r="N36" s="46">
        <f t="shared" si="7"/>
        <v>0</v>
      </c>
      <c r="O36" s="46">
        <f t="shared" si="7"/>
        <v>0</v>
      </c>
      <c r="P36" s="46">
        <f t="shared" si="7"/>
        <v>0</v>
      </c>
      <c r="Q36" s="46">
        <f t="shared" si="7"/>
        <v>0</v>
      </c>
      <c r="R36" s="46">
        <f t="shared" si="7"/>
        <v>3.8067220301903988</v>
      </c>
      <c r="S36" s="46">
        <f t="shared" si="7"/>
        <v>26.213243356353697</v>
      </c>
      <c r="T36" s="46">
        <f t="shared" si="7"/>
        <v>12.632109475128999</v>
      </c>
      <c r="U36" s="46">
        <f t="shared" si="7"/>
        <v>0</v>
      </c>
      <c r="V36" s="46">
        <f t="shared" si="7"/>
        <v>28.279147932965902</v>
      </c>
      <c r="W36" s="46">
        <f t="shared" si="7"/>
        <v>0</v>
      </c>
      <c r="X36" s="46">
        <f t="shared" si="7"/>
        <v>0.35220538625800002</v>
      </c>
      <c r="Y36" s="46">
        <f t="shared" si="7"/>
        <v>0</v>
      </c>
      <c r="Z36" s="46">
        <f t="shared" si="7"/>
        <v>0</v>
      </c>
      <c r="AA36" s="46">
        <f t="shared" si="7"/>
        <v>0</v>
      </c>
      <c r="AB36" s="46">
        <f t="shared" si="7"/>
        <v>20.720257884374998</v>
      </c>
      <c r="AC36" s="46">
        <f t="shared" si="7"/>
        <v>47.585713113900205</v>
      </c>
      <c r="AD36" s="46">
        <f t="shared" si="7"/>
        <v>0</v>
      </c>
      <c r="AE36" s="46">
        <f t="shared" si="7"/>
        <v>0</v>
      </c>
      <c r="AF36" s="46">
        <f t="shared" si="7"/>
        <v>49.844727898431593</v>
      </c>
      <c r="AG36" s="46">
        <f t="shared" si="7"/>
        <v>0</v>
      </c>
      <c r="AH36" s="46">
        <f t="shared" si="7"/>
        <v>0</v>
      </c>
      <c r="AI36" s="46">
        <f t="shared" si="7"/>
        <v>0</v>
      </c>
      <c r="AJ36" s="46">
        <f t="shared" si="7"/>
        <v>0</v>
      </c>
      <c r="AK36" s="46">
        <f t="shared" si="7"/>
        <v>0</v>
      </c>
      <c r="AL36" s="46">
        <f t="shared" si="7"/>
        <v>39.781084891181699</v>
      </c>
      <c r="AM36" s="46">
        <f t="shared" si="7"/>
        <v>5.2866575423853002</v>
      </c>
      <c r="AN36" s="46">
        <f t="shared" si="7"/>
        <v>0</v>
      </c>
      <c r="AO36" s="46">
        <f t="shared" si="7"/>
        <v>0</v>
      </c>
      <c r="AP36" s="46">
        <f t="shared" si="7"/>
        <v>36.075948594770402</v>
      </c>
      <c r="AQ36" s="46">
        <f t="shared" si="7"/>
        <v>0</v>
      </c>
      <c r="AR36" s="46">
        <f t="shared" si="7"/>
        <v>0</v>
      </c>
      <c r="AS36" s="46">
        <f t="shared" si="7"/>
        <v>0</v>
      </c>
      <c r="AT36" s="46">
        <f t="shared" si="7"/>
        <v>0</v>
      </c>
      <c r="AU36" s="46">
        <f t="shared" si="7"/>
        <v>0</v>
      </c>
      <c r="AV36" s="46">
        <f t="shared" si="7"/>
        <v>10.013382066238801</v>
      </c>
      <c r="AW36" s="46">
        <f t="shared" si="7"/>
        <v>287.64588124344766</v>
      </c>
      <c r="AX36" s="46">
        <f t="shared" si="7"/>
        <v>3.1214891224192001</v>
      </c>
      <c r="AY36" s="46">
        <f t="shared" si="7"/>
        <v>0</v>
      </c>
      <c r="AZ36" s="46">
        <f t="shared" si="7"/>
        <v>223.77787439795884</v>
      </c>
      <c r="BA36" s="46">
        <f t="shared" si="7"/>
        <v>0</v>
      </c>
      <c r="BB36" s="46">
        <f t="shared" si="7"/>
        <v>0</v>
      </c>
      <c r="BC36" s="46">
        <f t="shared" si="7"/>
        <v>0</v>
      </c>
      <c r="BD36" s="46">
        <f t="shared" si="7"/>
        <v>0</v>
      </c>
      <c r="BE36" s="46">
        <f t="shared" si="7"/>
        <v>0</v>
      </c>
      <c r="BF36" s="46">
        <f t="shared" si="7"/>
        <v>5.7910348209211993</v>
      </c>
      <c r="BG36" s="46">
        <f t="shared" si="7"/>
        <v>62.606630003611691</v>
      </c>
      <c r="BH36" s="46">
        <f t="shared" si="7"/>
        <v>0</v>
      </c>
      <c r="BI36" s="46">
        <f t="shared" si="7"/>
        <v>0</v>
      </c>
      <c r="BJ36" s="46">
        <f t="shared" si="7"/>
        <v>111.75139917057791</v>
      </c>
      <c r="BK36" s="46">
        <f t="shared" si="7"/>
        <v>1512.448632240742</v>
      </c>
    </row>
    <row r="37" spans="1:66" s="8" customFormat="1" x14ac:dyDescent="0.2">
      <c r="A37" s="4"/>
      <c r="B37" s="11" t="s">
        <v>46</v>
      </c>
      <c r="C37" s="9">
        <f>C36+C26+C23+C20+C12+C9</f>
        <v>0</v>
      </c>
      <c r="D37" s="9">
        <f t="shared" ref="D37:BK37" si="8">D36+D26+D23+D20+D12+D9</f>
        <v>22.395067379322096</v>
      </c>
      <c r="E37" s="9">
        <f t="shared" si="8"/>
        <v>361.51249239983792</v>
      </c>
      <c r="F37" s="9">
        <f t="shared" si="8"/>
        <v>0</v>
      </c>
      <c r="G37" s="9">
        <f t="shared" si="8"/>
        <v>0</v>
      </c>
      <c r="H37" s="9">
        <f t="shared" si="8"/>
        <v>4.4291694919066353</v>
      </c>
      <c r="I37" s="9">
        <f t="shared" si="8"/>
        <v>1888.0672677165749</v>
      </c>
      <c r="J37" s="9">
        <f t="shared" si="8"/>
        <v>2171.7286776098322</v>
      </c>
      <c r="K37" s="9">
        <f t="shared" si="8"/>
        <v>98.632477826161207</v>
      </c>
      <c r="L37" s="9">
        <f t="shared" si="8"/>
        <v>117.54565839462337</v>
      </c>
      <c r="M37" s="9">
        <f t="shared" si="8"/>
        <v>0</v>
      </c>
      <c r="N37" s="9">
        <f t="shared" si="8"/>
        <v>0</v>
      </c>
      <c r="O37" s="9">
        <f t="shared" si="8"/>
        <v>22.7155953538708</v>
      </c>
      <c r="P37" s="9">
        <f t="shared" si="8"/>
        <v>0</v>
      </c>
      <c r="Q37" s="9">
        <f t="shared" si="8"/>
        <v>0</v>
      </c>
      <c r="R37" s="9">
        <f t="shared" si="8"/>
        <v>4.9573917219326038</v>
      </c>
      <c r="S37" s="9">
        <f t="shared" si="8"/>
        <v>105.46998909903147</v>
      </c>
      <c r="T37" s="9">
        <f t="shared" si="8"/>
        <v>203.45343739258018</v>
      </c>
      <c r="U37" s="9">
        <f t="shared" si="8"/>
        <v>0</v>
      </c>
      <c r="V37" s="9">
        <f t="shared" si="8"/>
        <v>66.898698189044268</v>
      </c>
      <c r="W37" s="9">
        <f t="shared" si="8"/>
        <v>0</v>
      </c>
      <c r="X37" s="9">
        <f t="shared" si="8"/>
        <v>0.35220538625800002</v>
      </c>
      <c r="Y37" s="9">
        <f t="shared" si="8"/>
        <v>0</v>
      </c>
      <c r="Z37" s="9">
        <f t="shared" si="8"/>
        <v>0</v>
      </c>
      <c r="AA37" s="9">
        <f t="shared" si="8"/>
        <v>0</v>
      </c>
      <c r="AB37" s="9">
        <f t="shared" si="8"/>
        <v>30.775783747530699</v>
      </c>
      <c r="AC37" s="9">
        <f t="shared" si="8"/>
        <v>108.5230142733504</v>
      </c>
      <c r="AD37" s="9">
        <f t="shared" si="8"/>
        <v>0</v>
      </c>
      <c r="AE37" s="9">
        <f t="shared" si="8"/>
        <v>0</v>
      </c>
      <c r="AF37" s="9">
        <f t="shared" si="8"/>
        <v>86.649654065848893</v>
      </c>
      <c r="AG37" s="9">
        <f t="shared" si="8"/>
        <v>0</v>
      </c>
      <c r="AH37" s="9">
        <f t="shared" si="8"/>
        <v>0</v>
      </c>
      <c r="AI37" s="9">
        <f t="shared" si="8"/>
        <v>1.5485916559032</v>
      </c>
      <c r="AJ37" s="9">
        <f t="shared" si="8"/>
        <v>0</v>
      </c>
      <c r="AK37" s="9">
        <f t="shared" si="8"/>
        <v>0</v>
      </c>
      <c r="AL37" s="9">
        <f t="shared" si="8"/>
        <v>58.923557082223162</v>
      </c>
      <c r="AM37" s="9">
        <f t="shared" si="8"/>
        <v>23.538932260480902</v>
      </c>
      <c r="AN37" s="9">
        <f t="shared" si="8"/>
        <v>2.8848097771287997</v>
      </c>
      <c r="AO37" s="9">
        <f t="shared" si="8"/>
        <v>0</v>
      </c>
      <c r="AP37" s="9">
        <f t="shared" si="8"/>
        <v>62.712380305478007</v>
      </c>
      <c r="AQ37" s="9">
        <f t="shared" si="8"/>
        <v>0</v>
      </c>
      <c r="AR37" s="9">
        <f t="shared" si="8"/>
        <v>0</v>
      </c>
      <c r="AS37" s="9">
        <f t="shared" si="8"/>
        <v>0</v>
      </c>
      <c r="AT37" s="9">
        <f t="shared" si="8"/>
        <v>0</v>
      </c>
      <c r="AU37" s="9">
        <f t="shared" si="8"/>
        <v>0</v>
      </c>
      <c r="AV37" s="9">
        <f t="shared" si="8"/>
        <v>14.4802237520049</v>
      </c>
      <c r="AW37" s="9">
        <f t="shared" si="8"/>
        <v>1371.3320231199896</v>
      </c>
      <c r="AX37" s="9">
        <f t="shared" si="8"/>
        <v>91.712101761451208</v>
      </c>
      <c r="AY37" s="9">
        <f t="shared" si="8"/>
        <v>0</v>
      </c>
      <c r="AZ37" s="9">
        <f t="shared" si="8"/>
        <v>285.75832040088983</v>
      </c>
      <c r="BA37" s="9">
        <f t="shared" si="8"/>
        <v>0</v>
      </c>
      <c r="BB37" s="9">
        <f t="shared" si="8"/>
        <v>0</v>
      </c>
      <c r="BC37" s="9">
        <f t="shared" si="8"/>
        <v>0</v>
      </c>
      <c r="BD37" s="9">
        <f t="shared" si="8"/>
        <v>0</v>
      </c>
      <c r="BE37" s="9">
        <f t="shared" si="8"/>
        <v>0</v>
      </c>
      <c r="BF37" s="9">
        <f t="shared" si="8"/>
        <v>7.037038907496</v>
      </c>
      <c r="BG37" s="9">
        <f t="shared" si="8"/>
        <v>89.950825721804293</v>
      </c>
      <c r="BH37" s="9">
        <f t="shared" si="8"/>
        <v>10.995664956386898</v>
      </c>
      <c r="BI37" s="9">
        <f t="shared" si="8"/>
        <v>0</v>
      </c>
      <c r="BJ37" s="9">
        <f t="shared" si="8"/>
        <v>123.03347709638332</v>
      </c>
      <c r="BK37" s="9">
        <f t="shared" si="8"/>
        <v>7438.0145268453225</v>
      </c>
      <c r="BM37" s="35"/>
    </row>
    <row r="38" spans="1:66" ht="3.75" customHeight="1" x14ac:dyDescent="0.2">
      <c r="A38" s="4"/>
      <c r="B38" s="36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</row>
    <row r="39" spans="1:66" s="8" customFormat="1" x14ac:dyDescent="0.2">
      <c r="A39" s="4" t="s">
        <v>1</v>
      </c>
      <c r="B39" s="37" t="s">
        <v>7</v>
      </c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</row>
    <row r="40" spans="1:66" s="31" customFormat="1" x14ac:dyDescent="0.2">
      <c r="A40" s="4" t="s">
        <v>42</v>
      </c>
      <c r="B40" s="32" t="s">
        <v>2</v>
      </c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</row>
    <row r="41" spans="1:66" s="31" customFormat="1" x14ac:dyDescent="0.2">
      <c r="A41" s="4"/>
      <c r="B41" s="47" t="s">
        <v>75</v>
      </c>
      <c r="C41" s="46">
        <v>0</v>
      </c>
      <c r="D41" s="46">
        <v>0.25396700325799998</v>
      </c>
      <c r="E41" s="46">
        <v>0</v>
      </c>
      <c r="F41" s="46">
        <v>0</v>
      </c>
      <c r="G41" s="46">
        <v>0</v>
      </c>
      <c r="H41" s="6">
        <v>0.1916051982567</v>
      </c>
      <c r="I41" s="6">
        <v>0.64383969622579995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0.54977477585949153</v>
      </c>
      <c r="S41" s="6">
        <v>0</v>
      </c>
      <c r="T41" s="6">
        <v>0</v>
      </c>
      <c r="U41" s="6">
        <v>0</v>
      </c>
      <c r="V41" s="6">
        <v>1.45416094193E-2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12.600491103802007</v>
      </c>
      <c r="AC41" s="6">
        <v>0.4589893197096</v>
      </c>
      <c r="AD41" s="6">
        <v>0</v>
      </c>
      <c r="AE41" s="6">
        <v>0</v>
      </c>
      <c r="AF41" s="6">
        <v>0.36944858922509999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16.273481179479198</v>
      </c>
      <c r="AM41" s="6">
        <v>9.1154722579999993E-3</v>
      </c>
      <c r="AN41" s="6">
        <v>0</v>
      </c>
      <c r="AO41" s="6">
        <v>0</v>
      </c>
      <c r="AP41" s="6">
        <v>0.56606011222540009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5.5966551947208023</v>
      </c>
      <c r="AW41" s="6">
        <v>1.9412295245158999</v>
      </c>
      <c r="AX41" s="6">
        <v>0</v>
      </c>
      <c r="AY41" s="6">
        <v>0</v>
      </c>
      <c r="AZ41" s="6">
        <v>1.1845898675477002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4.5304074583363994</v>
      </c>
      <c r="BG41" s="6">
        <v>1.8047254999900002E-2</v>
      </c>
      <c r="BH41" s="6">
        <v>0</v>
      </c>
      <c r="BI41" s="6">
        <v>0</v>
      </c>
      <c r="BJ41" s="6">
        <v>0.39876275893490004</v>
      </c>
      <c r="BK41" s="6">
        <v>45.601006118774194</v>
      </c>
      <c r="BN41" s="33"/>
    </row>
    <row r="42" spans="1:66" s="31" customFormat="1" x14ac:dyDescent="0.2">
      <c r="A42" s="4"/>
      <c r="B42" s="5" t="s">
        <v>51</v>
      </c>
      <c r="C42" s="9">
        <f t="shared" ref="C42:AH42" si="9">SUM(C41)</f>
        <v>0</v>
      </c>
      <c r="D42" s="9">
        <f t="shared" si="9"/>
        <v>0.25396700325799998</v>
      </c>
      <c r="E42" s="9">
        <f t="shared" si="9"/>
        <v>0</v>
      </c>
      <c r="F42" s="9">
        <f t="shared" si="9"/>
        <v>0</v>
      </c>
      <c r="G42" s="9">
        <f t="shared" si="9"/>
        <v>0</v>
      </c>
      <c r="H42" s="9">
        <f t="shared" si="9"/>
        <v>0.1916051982567</v>
      </c>
      <c r="I42" s="9">
        <f t="shared" si="9"/>
        <v>0.64383969622579995</v>
      </c>
      <c r="J42" s="9">
        <f t="shared" si="9"/>
        <v>0</v>
      </c>
      <c r="K42" s="9">
        <f t="shared" si="9"/>
        <v>0</v>
      </c>
      <c r="L42" s="9">
        <f t="shared" si="9"/>
        <v>0</v>
      </c>
      <c r="M42" s="9">
        <f t="shared" si="9"/>
        <v>0</v>
      </c>
      <c r="N42" s="9">
        <f t="shared" si="9"/>
        <v>0</v>
      </c>
      <c r="O42" s="9">
        <f t="shared" si="9"/>
        <v>0</v>
      </c>
      <c r="P42" s="9">
        <f t="shared" si="9"/>
        <v>0</v>
      </c>
      <c r="Q42" s="9">
        <f t="shared" si="9"/>
        <v>0</v>
      </c>
      <c r="R42" s="9">
        <f t="shared" si="9"/>
        <v>0.54977477585949153</v>
      </c>
      <c r="S42" s="9">
        <f t="shared" si="9"/>
        <v>0</v>
      </c>
      <c r="T42" s="9">
        <f t="shared" si="9"/>
        <v>0</v>
      </c>
      <c r="U42" s="9">
        <f t="shared" si="9"/>
        <v>0</v>
      </c>
      <c r="V42" s="9">
        <f t="shared" si="9"/>
        <v>1.45416094193E-2</v>
      </c>
      <c r="W42" s="9">
        <f t="shared" si="9"/>
        <v>0</v>
      </c>
      <c r="X42" s="9">
        <f t="shared" si="9"/>
        <v>0</v>
      </c>
      <c r="Y42" s="9">
        <f t="shared" si="9"/>
        <v>0</v>
      </c>
      <c r="Z42" s="9">
        <f t="shared" si="9"/>
        <v>0</v>
      </c>
      <c r="AA42" s="9">
        <f t="shared" si="9"/>
        <v>0</v>
      </c>
      <c r="AB42" s="9">
        <f t="shared" si="9"/>
        <v>12.600491103802007</v>
      </c>
      <c r="AC42" s="9">
        <f t="shared" si="9"/>
        <v>0.4589893197096</v>
      </c>
      <c r="AD42" s="9">
        <f t="shared" si="9"/>
        <v>0</v>
      </c>
      <c r="AE42" s="9">
        <f t="shared" si="9"/>
        <v>0</v>
      </c>
      <c r="AF42" s="9">
        <f t="shared" si="9"/>
        <v>0.36944858922509999</v>
      </c>
      <c r="AG42" s="9">
        <f t="shared" si="9"/>
        <v>0</v>
      </c>
      <c r="AH42" s="9">
        <f t="shared" si="9"/>
        <v>0</v>
      </c>
      <c r="AI42" s="9">
        <f t="shared" ref="AI42:BJ42" si="10">SUM(AI41)</f>
        <v>0</v>
      </c>
      <c r="AJ42" s="9">
        <f t="shared" si="10"/>
        <v>0</v>
      </c>
      <c r="AK42" s="9">
        <f t="shared" si="10"/>
        <v>0</v>
      </c>
      <c r="AL42" s="9">
        <f t="shared" si="10"/>
        <v>16.273481179479198</v>
      </c>
      <c r="AM42" s="9">
        <f t="shared" si="10"/>
        <v>9.1154722579999993E-3</v>
      </c>
      <c r="AN42" s="9">
        <f t="shared" si="10"/>
        <v>0</v>
      </c>
      <c r="AO42" s="9">
        <f t="shared" si="10"/>
        <v>0</v>
      </c>
      <c r="AP42" s="9">
        <f t="shared" si="10"/>
        <v>0.56606011222540009</v>
      </c>
      <c r="AQ42" s="9">
        <f t="shared" si="10"/>
        <v>0</v>
      </c>
      <c r="AR42" s="9">
        <f t="shared" si="10"/>
        <v>0</v>
      </c>
      <c r="AS42" s="9">
        <f t="shared" si="10"/>
        <v>0</v>
      </c>
      <c r="AT42" s="9">
        <f t="shared" si="10"/>
        <v>0</v>
      </c>
      <c r="AU42" s="9">
        <f t="shared" si="10"/>
        <v>0</v>
      </c>
      <c r="AV42" s="9">
        <f t="shared" si="10"/>
        <v>5.5966551947208023</v>
      </c>
      <c r="AW42" s="9">
        <f t="shared" si="10"/>
        <v>1.9412295245158999</v>
      </c>
      <c r="AX42" s="9">
        <f t="shared" si="10"/>
        <v>0</v>
      </c>
      <c r="AY42" s="9">
        <f t="shared" si="10"/>
        <v>0</v>
      </c>
      <c r="AZ42" s="9">
        <f t="shared" si="10"/>
        <v>1.1845898675477002</v>
      </c>
      <c r="BA42" s="9">
        <f t="shared" si="10"/>
        <v>0</v>
      </c>
      <c r="BB42" s="9">
        <f t="shared" si="10"/>
        <v>0</v>
      </c>
      <c r="BC42" s="9">
        <f t="shared" si="10"/>
        <v>0</v>
      </c>
      <c r="BD42" s="9">
        <f t="shared" si="10"/>
        <v>0</v>
      </c>
      <c r="BE42" s="9">
        <f t="shared" si="10"/>
        <v>0</v>
      </c>
      <c r="BF42" s="9">
        <f t="shared" si="10"/>
        <v>4.5304074583363994</v>
      </c>
      <c r="BG42" s="9">
        <f t="shared" si="10"/>
        <v>1.8047254999900002E-2</v>
      </c>
      <c r="BH42" s="9">
        <f t="shared" si="10"/>
        <v>0</v>
      </c>
      <c r="BI42" s="9">
        <f t="shared" si="10"/>
        <v>0</v>
      </c>
      <c r="BJ42" s="9">
        <f t="shared" si="10"/>
        <v>0.39876275893490004</v>
      </c>
      <c r="BK42" s="9">
        <f>BK41</f>
        <v>45.601006118774194</v>
      </c>
      <c r="BL42" s="33"/>
    </row>
    <row r="43" spans="1:66" x14ac:dyDescent="0.2">
      <c r="A43" s="4" t="s">
        <v>43</v>
      </c>
      <c r="B43" s="32" t="s">
        <v>16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30"/>
    </row>
    <row r="44" spans="1:66" x14ac:dyDescent="0.2">
      <c r="A44" s="4"/>
      <c r="B44" s="32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</row>
    <row r="45" spans="1:66" s="8" customFormat="1" ht="25.5" x14ac:dyDescent="0.2">
      <c r="A45" s="4"/>
      <c r="B45" s="47" t="s">
        <v>76</v>
      </c>
      <c r="C45" s="6">
        <v>0</v>
      </c>
      <c r="D45" s="6">
        <v>0.30178677032250001</v>
      </c>
      <c r="E45" s="6">
        <v>0</v>
      </c>
      <c r="F45" s="6">
        <v>0</v>
      </c>
      <c r="G45" s="6">
        <v>0</v>
      </c>
      <c r="H45" s="6">
        <v>5.9133103547899996E-2</v>
      </c>
      <c r="I45" s="6">
        <v>0</v>
      </c>
      <c r="J45" s="6">
        <v>0</v>
      </c>
      <c r="K45" s="6">
        <v>0</v>
      </c>
      <c r="L45" s="6">
        <v>2.3223353741700002E-2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0.14987222254750002</v>
      </c>
      <c r="S45" s="6">
        <v>0</v>
      </c>
      <c r="T45" s="6">
        <v>0</v>
      </c>
      <c r="U45" s="6">
        <v>0</v>
      </c>
      <c r="V45" s="6">
        <v>6.9645099677000007E-3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10.951060195029202</v>
      </c>
      <c r="AC45" s="6">
        <v>1.3788789086770001</v>
      </c>
      <c r="AD45" s="6">
        <v>0</v>
      </c>
      <c r="AE45" s="6">
        <v>0</v>
      </c>
      <c r="AF45" s="6">
        <v>0.51089712393520015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16.431766076739098</v>
      </c>
      <c r="AM45" s="6">
        <v>0.846806453096</v>
      </c>
      <c r="AN45" s="6">
        <v>0.13329957193539999</v>
      </c>
      <c r="AO45" s="6">
        <v>0</v>
      </c>
      <c r="AP45" s="6">
        <v>0.2844753075159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0.5080602295314024</v>
      </c>
      <c r="AW45" s="6">
        <v>5.9772756580599995E-2</v>
      </c>
      <c r="AX45" s="6">
        <v>0</v>
      </c>
      <c r="AY45" s="6">
        <v>0</v>
      </c>
      <c r="AZ45" s="6">
        <v>0.35701435325749997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0.76492191770449991</v>
      </c>
      <c r="BG45" s="6">
        <v>0</v>
      </c>
      <c r="BH45" s="6">
        <v>0</v>
      </c>
      <c r="BI45" s="6">
        <v>0</v>
      </c>
      <c r="BJ45" s="6">
        <v>9.3488799713225017</v>
      </c>
      <c r="BK45" s="6">
        <v>42.116812825451603</v>
      </c>
    </row>
    <row r="46" spans="1:66" s="8" customFormat="1" x14ac:dyDescent="0.2">
      <c r="A46" s="4"/>
      <c r="B46" s="47" t="s">
        <v>77</v>
      </c>
      <c r="C46" s="6">
        <v>0</v>
      </c>
      <c r="D46" s="6">
        <v>0.46316555999999998</v>
      </c>
      <c r="E46" s="6">
        <v>15.950906918612901</v>
      </c>
      <c r="F46" s="6">
        <v>0</v>
      </c>
      <c r="G46" s="6">
        <v>0</v>
      </c>
      <c r="H46" s="6">
        <v>1.0085284977405</v>
      </c>
      <c r="I46" s="6">
        <v>10.0592686035159</v>
      </c>
      <c r="J46" s="6">
        <v>0</v>
      </c>
      <c r="K46" s="6">
        <v>0</v>
      </c>
      <c r="L46" s="6">
        <v>0.2354171978705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1.1014973657402001</v>
      </c>
      <c r="S46" s="6">
        <v>0.26023723325789994</v>
      </c>
      <c r="T46" s="6">
        <v>0</v>
      </c>
      <c r="U46" s="6">
        <v>0</v>
      </c>
      <c r="V46" s="6">
        <v>9.0728311193300007E-2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51.134086672703397</v>
      </c>
      <c r="AC46" s="6">
        <v>6.3680909532567984</v>
      </c>
      <c r="AD46" s="6">
        <v>0</v>
      </c>
      <c r="AE46" s="6">
        <v>0</v>
      </c>
      <c r="AF46" s="6">
        <v>9.0393880736760988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104.17010549060706</v>
      </c>
      <c r="AM46" s="6">
        <v>0.32903725406389994</v>
      </c>
      <c r="AN46" s="6">
        <v>0</v>
      </c>
      <c r="AO46" s="6">
        <v>0</v>
      </c>
      <c r="AP46" s="6">
        <v>7.0160239679993008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14.218593324744891</v>
      </c>
      <c r="AW46" s="6">
        <v>5.8189504038705993</v>
      </c>
      <c r="AX46" s="6">
        <v>0</v>
      </c>
      <c r="AY46" s="6">
        <v>0</v>
      </c>
      <c r="AZ46" s="6">
        <v>2.4321745347730999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16.723925972601329</v>
      </c>
      <c r="BG46" s="6">
        <v>1.1561684434834001</v>
      </c>
      <c r="BH46" s="6">
        <v>0</v>
      </c>
      <c r="BI46" s="6">
        <v>0</v>
      </c>
      <c r="BJ46" s="6">
        <v>3.6757726033537006</v>
      </c>
      <c r="BK46" s="6">
        <v>251.25206738306477</v>
      </c>
    </row>
    <row r="47" spans="1:66" s="8" customFormat="1" x14ac:dyDescent="0.2">
      <c r="A47" s="4"/>
      <c r="B47" s="47" t="s">
        <v>78</v>
      </c>
      <c r="C47" s="6">
        <v>0</v>
      </c>
      <c r="D47" s="6">
        <v>0.19707427448379999</v>
      </c>
      <c r="E47" s="6">
        <v>0</v>
      </c>
      <c r="F47" s="6">
        <v>0</v>
      </c>
      <c r="G47" s="6">
        <v>0</v>
      </c>
      <c r="H47" s="6">
        <v>1.5068370483700001E-2</v>
      </c>
      <c r="I47" s="6">
        <v>0</v>
      </c>
      <c r="J47" s="6">
        <v>0</v>
      </c>
      <c r="K47" s="6">
        <v>0</v>
      </c>
      <c r="L47" s="6">
        <v>1.6615977410000001E-4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7.5067963064100005E-2</v>
      </c>
      <c r="S47" s="6">
        <v>0</v>
      </c>
      <c r="T47" s="6">
        <v>0</v>
      </c>
      <c r="U47" s="6">
        <v>0</v>
      </c>
      <c r="V47" s="6">
        <v>2.1002457902299099E-3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6.2520852326740997</v>
      </c>
      <c r="AC47" s="6">
        <v>0.64232743693470007</v>
      </c>
      <c r="AD47" s="6">
        <v>0</v>
      </c>
      <c r="AE47" s="6">
        <v>0</v>
      </c>
      <c r="AF47" s="6">
        <v>1.5041562802253001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6.1969235287714994</v>
      </c>
      <c r="AM47" s="6">
        <v>0.20792500970909999</v>
      </c>
      <c r="AN47" s="6">
        <v>0</v>
      </c>
      <c r="AO47" s="6">
        <v>0</v>
      </c>
      <c r="AP47" s="6">
        <v>0.33411843932230001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0.3846650394479999</v>
      </c>
      <c r="AW47" s="6">
        <v>4.2700699999000001E-3</v>
      </c>
      <c r="AX47" s="6">
        <v>0</v>
      </c>
      <c r="AY47" s="6">
        <v>0</v>
      </c>
      <c r="AZ47" s="6">
        <v>2.9755020032099996E-2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0.27517010664199992</v>
      </c>
      <c r="BG47" s="6">
        <v>0.31001700635480001</v>
      </c>
      <c r="BH47" s="6">
        <v>0</v>
      </c>
      <c r="BI47" s="6">
        <v>0</v>
      </c>
      <c r="BJ47" s="6">
        <v>0.19777802887089999</v>
      </c>
      <c r="BK47" s="6">
        <v>16.628668212580632</v>
      </c>
    </row>
    <row r="48" spans="1:66" s="8" customFormat="1" x14ac:dyDescent="0.2">
      <c r="A48" s="4"/>
      <c r="B48" s="47" t="s">
        <v>79</v>
      </c>
      <c r="C48" s="6">
        <v>0</v>
      </c>
      <c r="D48" s="6">
        <v>0.39843538712900001</v>
      </c>
      <c r="E48" s="6">
        <v>0</v>
      </c>
      <c r="F48" s="6">
        <v>0</v>
      </c>
      <c r="G48" s="6">
        <v>0</v>
      </c>
      <c r="H48" s="6">
        <v>7.7152559515499999E-2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2.3136124402145516E-2</v>
      </c>
      <c r="S48" s="6">
        <v>0</v>
      </c>
      <c r="T48" s="6">
        <v>0</v>
      </c>
      <c r="U48" s="6">
        <v>0</v>
      </c>
      <c r="V48" s="6">
        <v>1.4896725483000001E-3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5.865884645900902</v>
      </c>
      <c r="AC48" s="6">
        <v>4.4570949619669999</v>
      </c>
      <c r="AD48" s="6">
        <v>3.245E-2</v>
      </c>
      <c r="AE48" s="6">
        <v>0</v>
      </c>
      <c r="AF48" s="6">
        <v>1.7168256754511002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4.7256470988367001</v>
      </c>
      <c r="AM48" s="6">
        <v>1.0469460583865999</v>
      </c>
      <c r="AN48" s="6">
        <v>0</v>
      </c>
      <c r="AO48" s="6">
        <v>0</v>
      </c>
      <c r="AP48" s="6">
        <v>0.7950857936125999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1.5643780937055993</v>
      </c>
      <c r="AW48" s="6">
        <v>1.2716628545160999</v>
      </c>
      <c r="AX48" s="6">
        <v>2.2715000000000001</v>
      </c>
      <c r="AY48" s="6">
        <v>0</v>
      </c>
      <c r="AZ48" s="6">
        <v>0.99208148977370003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0.54273145993229999</v>
      </c>
      <c r="BG48" s="6">
        <v>3.6971275322499997E-2</v>
      </c>
      <c r="BH48" s="6">
        <v>6.4899999999999999E-2</v>
      </c>
      <c r="BI48" s="6">
        <v>0</v>
      </c>
      <c r="BJ48" s="6">
        <v>6.7332454967700003E-2</v>
      </c>
      <c r="BK48" s="6">
        <v>25.951705605967749</v>
      </c>
    </row>
    <row r="49" spans="1:66" s="8" customFormat="1" x14ac:dyDescent="0.2">
      <c r="A49" s="4"/>
      <c r="B49" s="47" t="s">
        <v>81</v>
      </c>
      <c r="C49" s="6">
        <v>0</v>
      </c>
      <c r="D49" s="6">
        <v>0</v>
      </c>
      <c r="E49" s="6">
        <v>4.7503225806450997</v>
      </c>
      <c r="F49" s="6">
        <v>0</v>
      </c>
      <c r="G49" s="6">
        <v>0</v>
      </c>
      <c r="H49" s="6">
        <v>0.24670554577309997</v>
      </c>
      <c r="I49" s="6">
        <v>1.9001290322499999E-2</v>
      </c>
      <c r="J49" s="6">
        <v>0</v>
      </c>
      <c r="K49" s="6">
        <v>0</v>
      </c>
      <c r="L49" s="6">
        <v>1.7357678709675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0.48600080457989997</v>
      </c>
      <c r="S49" s="6">
        <v>5.7003870967599998E-2</v>
      </c>
      <c r="T49" s="6">
        <v>0</v>
      </c>
      <c r="U49" s="6">
        <v>0</v>
      </c>
      <c r="V49" s="6">
        <v>0.16124719916400512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4.1159548658371001</v>
      </c>
      <c r="AC49" s="6">
        <v>2.6995566015803001</v>
      </c>
      <c r="AD49" s="6">
        <v>0</v>
      </c>
      <c r="AE49" s="6">
        <v>0</v>
      </c>
      <c r="AF49" s="6">
        <v>6.1880459019669001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5.6965050208366987</v>
      </c>
      <c r="AM49" s="6">
        <v>1.1448333225700002E-2</v>
      </c>
      <c r="AN49" s="6">
        <v>0</v>
      </c>
      <c r="AO49" s="6">
        <v>0</v>
      </c>
      <c r="AP49" s="6">
        <v>4.1908014945801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6.3097201742750162</v>
      </c>
      <c r="AW49" s="6">
        <v>1.1248958070641</v>
      </c>
      <c r="AX49" s="6">
        <v>0</v>
      </c>
      <c r="AY49" s="6">
        <v>0</v>
      </c>
      <c r="AZ49" s="6">
        <v>10.619490968095104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3.0875472041522003</v>
      </c>
      <c r="BG49" s="6">
        <v>0.13972741935479999</v>
      </c>
      <c r="BH49" s="6">
        <v>0</v>
      </c>
      <c r="BI49" s="6">
        <v>0</v>
      </c>
      <c r="BJ49" s="6">
        <v>6.2175218709994002</v>
      </c>
      <c r="BK49" s="6">
        <v>57.857264824387123</v>
      </c>
    </row>
    <row r="50" spans="1:66" s="8" customFormat="1" x14ac:dyDescent="0.2">
      <c r="A50" s="4"/>
      <c r="B50" s="5" t="s">
        <v>52</v>
      </c>
      <c r="C50" s="46">
        <f>SUM(C45:C49)</f>
        <v>0</v>
      </c>
      <c r="D50" s="46">
        <f t="shared" ref="D50:BK50" si="11">SUM(D45:D49)</f>
        <v>1.3604619919353</v>
      </c>
      <c r="E50" s="46">
        <f t="shared" si="11"/>
        <v>20.701229499258002</v>
      </c>
      <c r="F50" s="46">
        <f t="shared" si="11"/>
        <v>0</v>
      </c>
      <c r="G50" s="46">
        <f t="shared" si="11"/>
        <v>0</v>
      </c>
      <c r="H50" s="46">
        <f t="shared" si="11"/>
        <v>1.4065880770607</v>
      </c>
      <c r="I50" s="46">
        <f t="shared" si="11"/>
        <v>10.078269893838399</v>
      </c>
      <c r="J50" s="46">
        <f t="shared" si="11"/>
        <v>0</v>
      </c>
      <c r="K50" s="46">
        <f t="shared" si="11"/>
        <v>0</v>
      </c>
      <c r="L50" s="46">
        <f t="shared" si="11"/>
        <v>1.9945745823537999</v>
      </c>
      <c r="M50" s="46">
        <f t="shared" si="11"/>
        <v>0</v>
      </c>
      <c r="N50" s="46">
        <f t="shared" si="11"/>
        <v>0</v>
      </c>
      <c r="O50" s="46">
        <f t="shared" si="11"/>
        <v>0</v>
      </c>
      <c r="P50" s="46">
        <f t="shared" si="11"/>
        <v>0</v>
      </c>
      <c r="Q50" s="46">
        <f t="shared" si="11"/>
        <v>0</v>
      </c>
      <c r="R50" s="46">
        <f t="shared" si="11"/>
        <v>1.8355744803338456</v>
      </c>
      <c r="S50" s="46">
        <f t="shared" si="11"/>
        <v>0.31724110422549995</v>
      </c>
      <c r="T50" s="46">
        <f t="shared" si="11"/>
        <v>0</v>
      </c>
      <c r="U50" s="46">
        <f t="shared" si="11"/>
        <v>0</v>
      </c>
      <c r="V50" s="46">
        <f t="shared" si="11"/>
        <v>0.26252993866353502</v>
      </c>
      <c r="W50" s="46">
        <f t="shared" si="11"/>
        <v>0</v>
      </c>
      <c r="X50" s="46">
        <f t="shared" si="11"/>
        <v>0</v>
      </c>
      <c r="Y50" s="46">
        <f t="shared" si="11"/>
        <v>0</v>
      </c>
      <c r="Z50" s="46">
        <f t="shared" si="11"/>
        <v>0</v>
      </c>
      <c r="AA50" s="46">
        <f t="shared" si="11"/>
        <v>0</v>
      </c>
      <c r="AB50" s="46">
        <f t="shared" si="11"/>
        <v>78.319071612144697</v>
      </c>
      <c r="AC50" s="46">
        <f t="shared" si="11"/>
        <v>15.545948862415798</v>
      </c>
      <c r="AD50" s="46">
        <f t="shared" si="11"/>
        <v>3.245E-2</v>
      </c>
      <c r="AE50" s="46">
        <f t="shared" si="11"/>
        <v>0</v>
      </c>
      <c r="AF50" s="46">
        <f t="shared" si="11"/>
        <v>18.959313055254597</v>
      </c>
      <c r="AG50" s="46">
        <f t="shared" si="11"/>
        <v>0</v>
      </c>
      <c r="AH50" s="46">
        <f t="shared" si="11"/>
        <v>0</v>
      </c>
      <c r="AI50" s="46">
        <f t="shared" si="11"/>
        <v>0</v>
      </c>
      <c r="AJ50" s="46">
        <f t="shared" si="11"/>
        <v>0</v>
      </c>
      <c r="AK50" s="46">
        <f t="shared" si="11"/>
        <v>0</v>
      </c>
      <c r="AL50" s="46">
        <f t="shared" si="11"/>
        <v>137.22094721579106</v>
      </c>
      <c r="AM50" s="46">
        <f t="shared" si="11"/>
        <v>2.4421631084813002</v>
      </c>
      <c r="AN50" s="46">
        <f t="shared" si="11"/>
        <v>0.13329957193539999</v>
      </c>
      <c r="AO50" s="46">
        <f t="shared" si="11"/>
        <v>0</v>
      </c>
      <c r="AP50" s="46">
        <f t="shared" si="11"/>
        <v>12.620505003030202</v>
      </c>
      <c r="AQ50" s="46">
        <f t="shared" si="11"/>
        <v>0</v>
      </c>
      <c r="AR50" s="46">
        <f t="shared" si="11"/>
        <v>0</v>
      </c>
      <c r="AS50" s="46">
        <f t="shared" si="11"/>
        <v>0</v>
      </c>
      <c r="AT50" s="46">
        <f t="shared" si="11"/>
        <v>0</v>
      </c>
      <c r="AU50" s="46">
        <f t="shared" si="11"/>
        <v>0</v>
      </c>
      <c r="AV50" s="46">
        <f t="shared" si="11"/>
        <v>22.985416861704906</v>
      </c>
      <c r="AW50" s="46">
        <f t="shared" si="11"/>
        <v>8.2795518920312983</v>
      </c>
      <c r="AX50" s="46">
        <f t="shared" si="11"/>
        <v>2.2715000000000001</v>
      </c>
      <c r="AY50" s="46">
        <f t="shared" si="11"/>
        <v>0</v>
      </c>
      <c r="AZ50" s="46">
        <f t="shared" si="11"/>
        <v>14.430516365931503</v>
      </c>
      <c r="BA50" s="46">
        <f t="shared" si="11"/>
        <v>0</v>
      </c>
      <c r="BB50" s="46">
        <f t="shared" si="11"/>
        <v>0</v>
      </c>
      <c r="BC50" s="46">
        <f t="shared" si="11"/>
        <v>0</v>
      </c>
      <c r="BD50" s="46">
        <f t="shared" si="11"/>
        <v>0</v>
      </c>
      <c r="BE50" s="46">
        <f t="shared" si="11"/>
        <v>0</v>
      </c>
      <c r="BF50" s="46">
        <f t="shared" si="11"/>
        <v>21.394296661032328</v>
      </c>
      <c r="BG50" s="46">
        <f t="shared" si="11"/>
        <v>1.6428841445155</v>
      </c>
      <c r="BH50" s="46">
        <f t="shared" si="11"/>
        <v>6.4899999999999999E-2</v>
      </c>
      <c r="BI50" s="46">
        <f t="shared" si="11"/>
        <v>0</v>
      </c>
      <c r="BJ50" s="46">
        <f t="shared" si="11"/>
        <v>19.507284929514203</v>
      </c>
      <c r="BK50" s="46">
        <f t="shared" si="11"/>
        <v>393.80651885145187</v>
      </c>
      <c r="BN50" s="33"/>
    </row>
    <row r="51" spans="1:66" s="8" customFormat="1" x14ac:dyDescent="0.2">
      <c r="A51" s="4"/>
      <c r="B51" s="11" t="s">
        <v>50</v>
      </c>
      <c r="C51" s="46">
        <f>C50+C42</f>
        <v>0</v>
      </c>
      <c r="D51" s="46">
        <f t="shared" ref="D51:BJ51" si="12">D50+D42</f>
        <v>1.6144289951933</v>
      </c>
      <c r="E51" s="46">
        <f t="shared" si="12"/>
        <v>20.701229499258002</v>
      </c>
      <c r="F51" s="46">
        <f t="shared" si="12"/>
        <v>0</v>
      </c>
      <c r="G51" s="46">
        <f t="shared" si="12"/>
        <v>0</v>
      </c>
      <c r="H51" s="46">
        <f t="shared" si="12"/>
        <v>1.5981932753174</v>
      </c>
      <c r="I51" s="46">
        <f t="shared" si="12"/>
        <v>10.7221095900642</v>
      </c>
      <c r="J51" s="46">
        <f t="shared" si="12"/>
        <v>0</v>
      </c>
      <c r="K51" s="46">
        <f t="shared" si="12"/>
        <v>0</v>
      </c>
      <c r="L51" s="46">
        <f t="shared" si="12"/>
        <v>1.9945745823537999</v>
      </c>
      <c r="M51" s="46">
        <f t="shared" si="12"/>
        <v>0</v>
      </c>
      <c r="N51" s="46">
        <f t="shared" si="12"/>
        <v>0</v>
      </c>
      <c r="O51" s="46">
        <f t="shared" si="12"/>
        <v>0</v>
      </c>
      <c r="P51" s="46">
        <f t="shared" si="12"/>
        <v>0</v>
      </c>
      <c r="Q51" s="46">
        <f t="shared" si="12"/>
        <v>0</v>
      </c>
      <c r="R51" s="46">
        <f t="shared" si="12"/>
        <v>2.3853492561933374</v>
      </c>
      <c r="S51" s="46">
        <f t="shared" si="12"/>
        <v>0.31724110422549995</v>
      </c>
      <c r="T51" s="46">
        <f t="shared" si="12"/>
        <v>0</v>
      </c>
      <c r="U51" s="46">
        <f t="shared" si="12"/>
        <v>0</v>
      </c>
      <c r="V51" s="46">
        <f t="shared" si="12"/>
        <v>0.27707154808283502</v>
      </c>
      <c r="W51" s="46">
        <f t="shared" si="12"/>
        <v>0</v>
      </c>
      <c r="X51" s="46">
        <f t="shared" si="12"/>
        <v>0</v>
      </c>
      <c r="Y51" s="46">
        <f t="shared" si="12"/>
        <v>0</v>
      </c>
      <c r="Z51" s="46">
        <f t="shared" si="12"/>
        <v>0</v>
      </c>
      <c r="AA51" s="46">
        <f t="shared" si="12"/>
        <v>0</v>
      </c>
      <c r="AB51" s="46">
        <f t="shared" si="12"/>
        <v>90.919562715946711</v>
      </c>
      <c r="AC51" s="46">
        <f t="shared" si="12"/>
        <v>16.0049381821254</v>
      </c>
      <c r="AD51" s="46">
        <f t="shared" si="12"/>
        <v>3.245E-2</v>
      </c>
      <c r="AE51" s="46">
        <f t="shared" si="12"/>
        <v>0</v>
      </c>
      <c r="AF51" s="46">
        <f t="shared" si="12"/>
        <v>19.328761644479698</v>
      </c>
      <c r="AG51" s="46">
        <f t="shared" si="12"/>
        <v>0</v>
      </c>
      <c r="AH51" s="46">
        <f t="shared" si="12"/>
        <v>0</v>
      </c>
      <c r="AI51" s="46">
        <f t="shared" si="12"/>
        <v>0</v>
      </c>
      <c r="AJ51" s="46">
        <f t="shared" si="12"/>
        <v>0</v>
      </c>
      <c r="AK51" s="46">
        <f t="shared" si="12"/>
        <v>0</v>
      </c>
      <c r="AL51" s="46">
        <f t="shared" si="12"/>
        <v>153.49442839527026</v>
      </c>
      <c r="AM51" s="46">
        <f t="shared" si="12"/>
        <v>2.4512785807393001</v>
      </c>
      <c r="AN51" s="46">
        <f t="shared" si="12"/>
        <v>0.13329957193539999</v>
      </c>
      <c r="AO51" s="46">
        <f t="shared" si="12"/>
        <v>0</v>
      </c>
      <c r="AP51" s="46">
        <f t="shared" si="12"/>
        <v>13.186565115255602</v>
      </c>
      <c r="AQ51" s="46">
        <f t="shared" si="12"/>
        <v>0</v>
      </c>
      <c r="AR51" s="46">
        <f t="shared" si="12"/>
        <v>0</v>
      </c>
      <c r="AS51" s="46">
        <f t="shared" si="12"/>
        <v>0</v>
      </c>
      <c r="AT51" s="46">
        <f t="shared" si="12"/>
        <v>0</v>
      </c>
      <c r="AU51" s="46">
        <f t="shared" si="12"/>
        <v>0</v>
      </c>
      <c r="AV51" s="46">
        <f t="shared" si="12"/>
        <v>28.582072056425709</v>
      </c>
      <c r="AW51" s="46">
        <f t="shared" si="12"/>
        <v>10.220781416547197</v>
      </c>
      <c r="AX51" s="46">
        <f t="shared" si="12"/>
        <v>2.2715000000000001</v>
      </c>
      <c r="AY51" s="46">
        <f t="shared" si="12"/>
        <v>0</v>
      </c>
      <c r="AZ51" s="46">
        <f t="shared" si="12"/>
        <v>15.615106233479203</v>
      </c>
      <c r="BA51" s="46">
        <f t="shared" si="12"/>
        <v>0</v>
      </c>
      <c r="BB51" s="46">
        <f t="shared" si="12"/>
        <v>0</v>
      </c>
      <c r="BC51" s="46">
        <f t="shared" si="12"/>
        <v>0</v>
      </c>
      <c r="BD51" s="46">
        <f t="shared" si="12"/>
        <v>0</v>
      </c>
      <c r="BE51" s="46">
        <f t="shared" si="12"/>
        <v>0</v>
      </c>
      <c r="BF51" s="46">
        <f t="shared" si="12"/>
        <v>25.924704119368727</v>
      </c>
      <c r="BG51" s="46">
        <f t="shared" si="12"/>
        <v>1.6609313995154</v>
      </c>
      <c r="BH51" s="46">
        <f t="shared" si="12"/>
        <v>6.4899999999999999E-2</v>
      </c>
      <c r="BI51" s="46">
        <f t="shared" si="12"/>
        <v>0</v>
      </c>
      <c r="BJ51" s="46">
        <f t="shared" si="12"/>
        <v>19.906047688449103</v>
      </c>
      <c r="BK51" s="46">
        <f>BK50+BK42</f>
        <v>439.40752497022606</v>
      </c>
    </row>
    <row r="52" spans="1:66" ht="3" customHeight="1" x14ac:dyDescent="0.2">
      <c r="A52" s="4"/>
      <c r="B52" s="32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</row>
    <row r="53" spans="1:66" x14ac:dyDescent="0.2">
      <c r="A53" s="4" t="s">
        <v>17</v>
      </c>
      <c r="B53" s="37" t="s">
        <v>8</v>
      </c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</row>
    <row r="54" spans="1:66" x14ac:dyDescent="0.2">
      <c r="A54" s="4" t="s">
        <v>42</v>
      </c>
      <c r="B54" s="32" t="s">
        <v>18</v>
      </c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</row>
    <row r="55" spans="1:66" s="8" customFormat="1" x14ac:dyDescent="0.2">
      <c r="A55" s="4"/>
      <c r="B55" s="47" t="s">
        <v>80</v>
      </c>
      <c r="C55" s="6">
        <v>0</v>
      </c>
      <c r="D55" s="6">
        <v>0.19796813322580001</v>
      </c>
      <c r="E55" s="6">
        <v>0</v>
      </c>
      <c r="F55" s="6">
        <v>0</v>
      </c>
      <c r="G55" s="6">
        <v>0</v>
      </c>
      <c r="H55" s="6">
        <v>0.19362323061189995</v>
      </c>
      <c r="I55" s="6">
        <v>0.77513400467730009</v>
      </c>
      <c r="J55" s="6">
        <v>0</v>
      </c>
      <c r="K55" s="6">
        <v>0</v>
      </c>
      <c r="L55" s="6">
        <v>0.12097110503210001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0.47403285419220004</v>
      </c>
      <c r="S55" s="6">
        <v>1.0947760196128999</v>
      </c>
      <c r="T55" s="6">
        <v>0</v>
      </c>
      <c r="U55" s="6">
        <v>0</v>
      </c>
      <c r="V55" s="6">
        <v>0.27673091503200004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7.4187948998989999</v>
      </c>
      <c r="AC55" s="6">
        <v>0.91699160180590011</v>
      </c>
      <c r="AD55" s="6">
        <v>0</v>
      </c>
      <c r="AE55" s="6">
        <v>0</v>
      </c>
      <c r="AF55" s="6">
        <v>3.6887928346441994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17.058125814286797</v>
      </c>
      <c r="AM55" s="6">
        <v>0.18457989551580001</v>
      </c>
      <c r="AN55" s="6">
        <v>0</v>
      </c>
      <c r="AO55" s="6">
        <v>0</v>
      </c>
      <c r="AP55" s="6">
        <v>2.0057043012570994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3.839542940063545</v>
      </c>
      <c r="AW55" s="6">
        <v>330.66796084667448</v>
      </c>
      <c r="AX55" s="6">
        <v>0</v>
      </c>
      <c r="AY55" s="6">
        <v>0</v>
      </c>
      <c r="AZ55" s="6">
        <v>171.79453755377148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2.1324968688606001</v>
      </c>
      <c r="BG55" s="6">
        <v>8.2490264373867994</v>
      </c>
      <c r="BH55" s="6">
        <v>0</v>
      </c>
      <c r="BI55" s="6">
        <v>0</v>
      </c>
      <c r="BJ55" s="6">
        <v>98.909816689708606</v>
      </c>
      <c r="BK55" s="6">
        <v>649.99960694625838</v>
      </c>
      <c r="BN55" s="33"/>
    </row>
    <row r="56" spans="1:66" s="8" customFormat="1" x14ac:dyDescent="0.2">
      <c r="A56" s="4"/>
      <c r="B56" s="11" t="s">
        <v>49</v>
      </c>
      <c r="C56" s="9">
        <f t="shared" ref="C56:AH56" si="13">SUM(C55)</f>
        <v>0</v>
      </c>
      <c r="D56" s="9">
        <f t="shared" si="13"/>
        <v>0.19796813322580001</v>
      </c>
      <c r="E56" s="9">
        <f t="shared" si="13"/>
        <v>0</v>
      </c>
      <c r="F56" s="9">
        <f t="shared" si="13"/>
        <v>0</v>
      </c>
      <c r="G56" s="9">
        <f t="shared" si="13"/>
        <v>0</v>
      </c>
      <c r="H56" s="9">
        <f t="shared" si="13"/>
        <v>0.19362323061189995</v>
      </c>
      <c r="I56" s="9">
        <f t="shared" si="13"/>
        <v>0.77513400467730009</v>
      </c>
      <c r="J56" s="9">
        <f t="shared" si="13"/>
        <v>0</v>
      </c>
      <c r="K56" s="9">
        <f t="shared" si="13"/>
        <v>0</v>
      </c>
      <c r="L56" s="9">
        <f t="shared" si="13"/>
        <v>0.12097110503210001</v>
      </c>
      <c r="M56" s="9">
        <f t="shared" si="13"/>
        <v>0</v>
      </c>
      <c r="N56" s="9">
        <f t="shared" si="13"/>
        <v>0</v>
      </c>
      <c r="O56" s="9">
        <f t="shared" si="13"/>
        <v>0</v>
      </c>
      <c r="P56" s="9">
        <f t="shared" si="13"/>
        <v>0</v>
      </c>
      <c r="Q56" s="9">
        <f t="shared" si="13"/>
        <v>0</v>
      </c>
      <c r="R56" s="9">
        <f t="shared" si="13"/>
        <v>0.47403285419220004</v>
      </c>
      <c r="S56" s="9">
        <f t="shared" si="13"/>
        <v>1.0947760196128999</v>
      </c>
      <c r="T56" s="9">
        <f t="shared" si="13"/>
        <v>0</v>
      </c>
      <c r="U56" s="9">
        <f t="shared" si="13"/>
        <v>0</v>
      </c>
      <c r="V56" s="9">
        <f t="shared" si="13"/>
        <v>0.27673091503200004</v>
      </c>
      <c r="W56" s="9">
        <f t="shared" si="13"/>
        <v>0</v>
      </c>
      <c r="X56" s="9">
        <f t="shared" si="13"/>
        <v>0</v>
      </c>
      <c r="Y56" s="9">
        <f t="shared" si="13"/>
        <v>0</v>
      </c>
      <c r="Z56" s="9">
        <f t="shared" si="13"/>
        <v>0</v>
      </c>
      <c r="AA56" s="9">
        <f t="shared" si="13"/>
        <v>0</v>
      </c>
      <c r="AB56" s="9">
        <f t="shared" si="13"/>
        <v>7.4187948998989999</v>
      </c>
      <c r="AC56" s="9">
        <f t="shared" si="13"/>
        <v>0.91699160180590011</v>
      </c>
      <c r="AD56" s="9">
        <f t="shared" si="13"/>
        <v>0</v>
      </c>
      <c r="AE56" s="9">
        <f t="shared" si="13"/>
        <v>0</v>
      </c>
      <c r="AF56" s="9">
        <f t="shared" si="13"/>
        <v>3.6887928346441994</v>
      </c>
      <c r="AG56" s="9">
        <f t="shared" si="13"/>
        <v>0</v>
      </c>
      <c r="AH56" s="9">
        <f t="shared" si="13"/>
        <v>0</v>
      </c>
      <c r="AI56" s="9">
        <f t="shared" ref="AI56:BJ56" si="14">SUM(AI55)</f>
        <v>0</v>
      </c>
      <c r="AJ56" s="9">
        <f t="shared" si="14"/>
        <v>0</v>
      </c>
      <c r="AK56" s="9">
        <f t="shared" si="14"/>
        <v>0</v>
      </c>
      <c r="AL56" s="9">
        <f t="shared" si="14"/>
        <v>17.058125814286797</v>
      </c>
      <c r="AM56" s="9">
        <f t="shared" si="14"/>
        <v>0.18457989551580001</v>
      </c>
      <c r="AN56" s="9">
        <f t="shared" si="14"/>
        <v>0</v>
      </c>
      <c r="AO56" s="9">
        <f t="shared" si="14"/>
        <v>0</v>
      </c>
      <c r="AP56" s="9">
        <f t="shared" si="14"/>
        <v>2.0057043012570994</v>
      </c>
      <c r="AQ56" s="9">
        <f t="shared" si="14"/>
        <v>0</v>
      </c>
      <c r="AR56" s="9">
        <f t="shared" si="14"/>
        <v>0</v>
      </c>
      <c r="AS56" s="9">
        <f t="shared" si="14"/>
        <v>0</v>
      </c>
      <c r="AT56" s="9">
        <f t="shared" si="14"/>
        <v>0</v>
      </c>
      <c r="AU56" s="9">
        <f t="shared" si="14"/>
        <v>0</v>
      </c>
      <c r="AV56" s="9">
        <f t="shared" si="14"/>
        <v>3.839542940063545</v>
      </c>
      <c r="AW56" s="9">
        <f t="shared" si="14"/>
        <v>330.66796084667448</v>
      </c>
      <c r="AX56" s="9">
        <f t="shared" si="14"/>
        <v>0</v>
      </c>
      <c r="AY56" s="9">
        <f t="shared" si="14"/>
        <v>0</v>
      </c>
      <c r="AZ56" s="9">
        <f t="shared" si="14"/>
        <v>171.79453755377148</v>
      </c>
      <c r="BA56" s="9">
        <f t="shared" si="14"/>
        <v>0</v>
      </c>
      <c r="BB56" s="9">
        <f t="shared" si="14"/>
        <v>0</v>
      </c>
      <c r="BC56" s="9">
        <f t="shared" si="14"/>
        <v>0</v>
      </c>
      <c r="BD56" s="9">
        <f t="shared" si="14"/>
        <v>0</v>
      </c>
      <c r="BE56" s="9">
        <f t="shared" si="14"/>
        <v>0</v>
      </c>
      <c r="BF56" s="9">
        <f t="shared" si="14"/>
        <v>2.1324968688606001</v>
      </c>
      <c r="BG56" s="9">
        <f t="shared" si="14"/>
        <v>8.2490264373867994</v>
      </c>
      <c r="BH56" s="9">
        <f t="shared" si="14"/>
        <v>0</v>
      </c>
      <c r="BI56" s="9">
        <f t="shared" si="14"/>
        <v>0</v>
      </c>
      <c r="BJ56" s="9">
        <f t="shared" si="14"/>
        <v>98.909816689708606</v>
      </c>
      <c r="BK56" s="9">
        <f>BK55</f>
        <v>649.99960694625838</v>
      </c>
    </row>
    <row r="57" spans="1:66" ht="2.25" customHeight="1" x14ac:dyDescent="0.2">
      <c r="A57" s="4"/>
      <c r="B57" s="32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</row>
    <row r="58" spans="1:66" x14ac:dyDescent="0.2">
      <c r="A58" s="4" t="s">
        <v>4</v>
      </c>
      <c r="B58" s="37" t="s">
        <v>9</v>
      </c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</row>
    <row r="59" spans="1:66" x14ac:dyDescent="0.2">
      <c r="A59" s="4" t="s">
        <v>42</v>
      </c>
      <c r="B59" s="32" t="s">
        <v>19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</row>
    <row r="60" spans="1:66" s="8" customFormat="1" x14ac:dyDescent="0.2">
      <c r="A60" s="4"/>
      <c r="B60" s="5" t="s">
        <v>39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7">
        <v>0</v>
      </c>
      <c r="AU60" s="7">
        <v>0</v>
      </c>
      <c r="AV60" s="7">
        <v>0</v>
      </c>
      <c r="AW60" s="7">
        <v>0</v>
      </c>
      <c r="AX60" s="7">
        <v>0</v>
      </c>
      <c r="AY60" s="7">
        <v>0</v>
      </c>
      <c r="AZ60" s="7">
        <v>0</v>
      </c>
      <c r="BA60" s="7">
        <v>0</v>
      </c>
      <c r="BB60" s="7">
        <v>0</v>
      </c>
      <c r="BC60" s="7">
        <v>0</v>
      </c>
      <c r="BD60" s="7">
        <v>0</v>
      </c>
      <c r="BE60" s="7">
        <v>0</v>
      </c>
      <c r="BF60" s="7">
        <v>0</v>
      </c>
      <c r="BG60" s="7">
        <v>0</v>
      </c>
      <c r="BH60" s="7">
        <v>0</v>
      </c>
      <c r="BI60" s="7">
        <v>0</v>
      </c>
      <c r="BJ60" s="7">
        <v>0</v>
      </c>
      <c r="BK60" s="7">
        <v>0</v>
      </c>
    </row>
    <row r="61" spans="1:66" s="8" customFormat="1" x14ac:dyDescent="0.2">
      <c r="A61" s="4"/>
      <c r="B61" s="5" t="s">
        <v>51</v>
      </c>
      <c r="C61" s="9">
        <f t="shared" ref="C61:AH61" si="15">SUM(C60)</f>
        <v>0</v>
      </c>
      <c r="D61" s="9">
        <f t="shared" si="15"/>
        <v>0</v>
      </c>
      <c r="E61" s="9">
        <f t="shared" si="15"/>
        <v>0</v>
      </c>
      <c r="F61" s="9">
        <f t="shared" si="15"/>
        <v>0</v>
      </c>
      <c r="G61" s="9">
        <f t="shared" si="15"/>
        <v>0</v>
      </c>
      <c r="H61" s="9">
        <f t="shared" si="15"/>
        <v>0</v>
      </c>
      <c r="I61" s="9">
        <f t="shared" si="15"/>
        <v>0</v>
      </c>
      <c r="J61" s="9">
        <f t="shared" si="15"/>
        <v>0</v>
      </c>
      <c r="K61" s="9">
        <f t="shared" si="15"/>
        <v>0</v>
      </c>
      <c r="L61" s="9">
        <f t="shared" si="15"/>
        <v>0</v>
      </c>
      <c r="M61" s="9">
        <f t="shared" si="15"/>
        <v>0</v>
      </c>
      <c r="N61" s="9">
        <f t="shared" si="15"/>
        <v>0</v>
      </c>
      <c r="O61" s="9">
        <f t="shared" si="15"/>
        <v>0</v>
      </c>
      <c r="P61" s="9">
        <f t="shared" si="15"/>
        <v>0</v>
      </c>
      <c r="Q61" s="9">
        <f t="shared" si="15"/>
        <v>0</v>
      </c>
      <c r="R61" s="9">
        <f t="shared" si="15"/>
        <v>0</v>
      </c>
      <c r="S61" s="9">
        <f t="shared" si="15"/>
        <v>0</v>
      </c>
      <c r="T61" s="9">
        <f t="shared" si="15"/>
        <v>0</v>
      </c>
      <c r="U61" s="9">
        <f t="shared" si="15"/>
        <v>0</v>
      </c>
      <c r="V61" s="9">
        <f t="shared" si="15"/>
        <v>0</v>
      </c>
      <c r="W61" s="9">
        <f t="shared" si="15"/>
        <v>0</v>
      </c>
      <c r="X61" s="9">
        <f t="shared" si="15"/>
        <v>0</v>
      </c>
      <c r="Y61" s="9">
        <f t="shared" si="15"/>
        <v>0</v>
      </c>
      <c r="Z61" s="9">
        <f t="shared" si="15"/>
        <v>0</v>
      </c>
      <c r="AA61" s="9">
        <f t="shared" si="15"/>
        <v>0</v>
      </c>
      <c r="AB61" s="9">
        <f t="shared" si="15"/>
        <v>0</v>
      </c>
      <c r="AC61" s="9">
        <f t="shared" si="15"/>
        <v>0</v>
      </c>
      <c r="AD61" s="9">
        <f t="shared" si="15"/>
        <v>0</v>
      </c>
      <c r="AE61" s="9">
        <f t="shared" si="15"/>
        <v>0</v>
      </c>
      <c r="AF61" s="9">
        <f t="shared" si="15"/>
        <v>0</v>
      </c>
      <c r="AG61" s="9">
        <f t="shared" si="15"/>
        <v>0</v>
      </c>
      <c r="AH61" s="9">
        <f t="shared" si="15"/>
        <v>0</v>
      </c>
      <c r="AI61" s="9">
        <f t="shared" ref="AI61:BK61" si="16">SUM(AI60)</f>
        <v>0</v>
      </c>
      <c r="AJ61" s="9">
        <f t="shared" si="16"/>
        <v>0</v>
      </c>
      <c r="AK61" s="9">
        <f t="shared" si="16"/>
        <v>0</v>
      </c>
      <c r="AL61" s="9">
        <f t="shared" si="16"/>
        <v>0</v>
      </c>
      <c r="AM61" s="9">
        <f t="shared" si="16"/>
        <v>0</v>
      </c>
      <c r="AN61" s="9">
        <f t="shared" si="16"/>
        <v>0</v>
      </c>
      <c r="AO61" s="9">
        <f t="shared" si="16"/>
        <v>0</v>
      </c>
      <c r="AP61" s="9">
        <f t="shared" si="16"/>
        <v>0</v>
      </c>
      <c r="AQ61" s="9">
        <f t="shared" si="16"/>
        <v>0</v>
      </c>
      <c r="AR61" s="9">
        <f t="shared" si="16"/>
        <v>0</v>
      </c>
      <c r="AS61" s="9">
        <f t="shared" si="16"/>
        <v>0</v>
      </c>
      <c r="AT61" s="9">
        <f t="shared" si="16"/>
        <v>0</v>
      </c>
      <c r="AU61" s="9">
        <f t="shared" si="16"/>
        <v>0</v>
      </c>
      <c r="AV61" s="9">
        <f t="shared" si="16"/>
        <v>0</v>
      </c>
      <c r="AW61" s="9">
        <f t="shared" si="16"/>
        <v>0</v>
      </c>
      <c r="AX61" s="9">
        <f t="shared" si="16"/>
        <v>0</v>
      </c>
      <c r="AY61" s="9">
        <f t="shared" si="16"/>
        <v>0</v>
      </c>
      <c r="AZ61" s="9">
        <f t="shared" si="16"/>
        <v>0</v>
      </c>
      <c r="BA61" s="9">
        <f t="shared" si="16"/>
        <v>0</v>
      </c>
      <c r="BB61" s="9">
        <f t="shared" si="16"/>
        <v>0</v>
      </c>
      <c r="BC61" s="9">
        <f t="shared" si="16"/>
        <v>0</v>
      </c>
      <c r="BD61" s="9">
        <f t="shared" si="16"/>
        <v>0</v>
      </c>
      <c r="BE61" s="9">
        <f t="shared" si="16"/>
        <v>0</v>
      </c>
      <c r="BF61" s="9">
        <f t="shared" si="16"/>
        <v>0</v>
      </c>
      <c r="BG61" s="9">
        <f t="shared" si="16"/>
        <v>0</v>
      </c>
      <c r="BH61" s="9">
        <f t="shared" si="16"/>
        <v>0</v>
      </c>
      <c r="BI61" s="9">
        <f t="shared" si="16"/>
        <v>0</v>
      </c>
      <c r="BJ61" s="9">
        <f t="shared" si="16"/>
        <v>0</v>
      </c>
      <c r="BK61" s="9">
        <f t="shared" si="16"/>
        <v>0</v>
      </c>
    </row>
    <row r="62" spans="1:66" s="8" customFormat="1" x14ac:dyDescent="0.2">
      <c r="A62" s="4" t="s">
        <v>43</v>
      </c>
      <c r="B62" s="10" t="s">
        <v>20</v>
      </c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</row>
    <row r="63" spans="1:66" s="8" customFormat="1" x14ac:dyDescent="0.2">
      <c r="A63" s="4"/>
      <c r="B63" s="5" t="s">
        <v>39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7">
        <v>0</v>
      </c>
      <c r="AU63" s="7">
        <v>0</v>
      </c>
      <c r="AV63" s="7">
        <v>0</v>
      </c>
      <c r="AW63" s="7">
        <v>0</v>
      </c>
      <c r="AX63" s="7">
        <v>0</v>
      </c>
      <c r="AY63" s="7">
        <v>0</v>
      </c>
      <c r="AZ63" s="7">
        <v>0</v>
      </c>
      <c r="BA63" s="7">
        <v>0</v>
      </c>
      <c r="BB63" s="7">
        <v>0</v>
      </c>
      <c r="BC63" s="7">
        <v>0</v>
      </c>
      <c r="BD63" s="7">
        <v>0</v>
      </c>
      <c r="BE63" s="7">
        <v>0</v>
      </c>
      <c r="BF63" s="7">
        <v>0</v>
      </c>
      <c r="BG63" s="7">
        <v>0</v>
      </c>
      <c r="BH63" s="7">
        <v>0</v>
      </c>
      <c r="BI63" s="7">
        <v>0</v>
      </c>
      <c r="BJ63" s="7">
        <v>0</v>
      </c>
      <c r="BK63" s="7">
        <v>0</v>
      </c>
    </row>
    <row r="64" spans="1:66" s="8" customFormat="1" x14ac:dyDescent="0.2">
      <c r="A64" s="4"/>
      <c r="B64" s="5" t="s">
        <v>52</v>
      </c>
      <c r="C64" s="9">
        <f t="shared" ref="C64:AH64" si="17">SUM(C63)</f>
        <v>0</v>
      </c>
      <c r="D64" s="9">
        <f t="shared" si="17"/>
        <v>0</v>
      </c>
      <c r="E64" s="9">
        <f t="shared" si="17"/>
        <v>0</v>
      </c>
      <c r="F64" s="9">
        <f t="shared" si="17"/>
        <v>0</v>
      </c>
      <c r="G64" s="9">
        <f t="shared" si="17"/>
        <v>0</v>
      </c>
      <c r="H64" s="9">
        <f t="shared" si="17"/>
        <v>0</v>
      </c>
      <c r="I64" s="9">
        <f t="shared" si="17"/>
        <v>0</v>
      </c>
      <c r="J64" s="9">
        <f t="shared" si="17"/>
        <v>0</v>
      </c>
      <c r="K64" s="9">
        <f t="shared" si="17"/>
        <v>0</v>
      </c>
      <c r="L64" s="9">
        <f t="shared" si="17"/>
        <v>0</v>
      </c>
      <c r="M64" s="9">
        <f t="shared" si="17"/>
        <v>0</v>
      </c>
      <c r="N64" s="9">
        <f t="shared" si="17"/>
        <v>0</v>
      </c>
      <c r="O64" s="9">
        <f t="shared" si="17"/>
        <v>0</v>
      </c>
      <c r="P64" s="9">
        <f t="shared" si="17"/>
        <v>0</v>
      </c>
      <c r="Q64" s="9">
        <f t="shared" si="17"/>
        <v>0</v>
      </c>
      <c r="R64" s="9">
        <f t="shared" si="17"/>
        <v>0</v>
      </c>
      <c r="S64" s="9">
        <f t="shared" si="17"/>
        <v>0</v>
      </c>
      <c r="T64" s="9">
        <f t="shared" si="17"/>
        <v>0</v>
      </c>
      <c r="U64" s="9">
        <f t="shared" si="17"/>
        <v>0</v>
      </c>
      <c r="V64" s="9">
        <f t="shared" si="17"/>
        <v>0</v>
      </c>
      <c r="W64" s="9">
        <f t="shared" si="17"/>
        <v>0</v>
      </c>
      <c r="X64" s="9">
        <f t="shared" si="17"/>
        <v>0</v>
      </c>
      <c r="Y64" s="9">
        <f t="shared" si="17"/>
        <v>0</v>
      </c>
      <c r="Z64" s="9">
        <f t="shared" si="17"/>
        <v>0</v>
      </c>
      <c r="AA64" s="9">
        <f t="shared" si="17"/>
        <v>0</v>
      </c>
      <c r="AB64" s="9">
        <f t="shared" si="17"/>
        <v>0</v>
      </c>
      <c r="AC64" s="9">
        <f t="shared" si="17"/>
        <v>0</v>
      </c>
      <c r="AD64" s="9">
        <f t="shared" si="17"/>
        <v>0</v>
      </c>
      <c r="AE64" s="9">
        <f t="shared" si="17"/>
        <v>0</v>
      </c>
      <c r="AF64" s="9">
        <f t="shared" si="17"/>
        <v>0</v>
      </c>
      <c r="AG64" s="9">
        <f t="shared" si="17"/>
        <v>0</v>
      </c>
      <c r="AH64" s="9">
        <f t="shared" si="17"/>
        <v>0</v>
      </c>
      <c r="AI64" s="9">
        <f t="shared" ref="AI64:BK64" si="18">SUM(AI63)</f>
        <v>0</v>
      </c>
      <c r="AJ64" s="9">
        <f t="shared" si="18"/>
        <v>0</v>
      </c>
      <c r="AK64" s="9">
        <f t="shared" si="18"/>
        <v>0</v>
      </c>
      <c r="AL64" s="9">
        <f t="shared" si="18"/>
        <v>0</v>
      </c>
      <c r="AM64" s="9">
        <f t="shared" si="18"/>
        <v>0</v>
      </c>
      <c r="AN64" s="9">
        <f t="shared" si="18"/>
        <v>0</v>
      </c>
      <c r="AO64" s="9">
        <f t="shared" si="18"/>
        <v>0</v>
      </c>
      <c r="AP64" s="9">
        <f t="shared" si="18"/>
        <v>0</v>
      </c>
      <c r="AQ64" s="9">
        <f t="shared" si="18"/>
        <v>0</v>
      </c>
      <c r="AR64" s="9">
        <f t="shared" si="18"/>
        <v>0</v>
      </c>
      <c r="AS64" s="9">
        <f t="shared" si="18"/>
        <v>0</v>
      </c>
      <c r="AT64" s="9">
        <f t="shared" si="18"/>
        <v>0</v>
      </c>
      <c r="AU64" s="9">
        <f t="shared" si="18"/>
        <v>0</v>
      </c>
      <c r="AV64" s="9">
        <f t="shared" si="18"/>
        <v>0</v>
      </c>
      <c r="AW64" s="9">
        <f t="shared" si="18"/>
        <v>0</v>
      </c>
      <c r="AX64" s="9">
        <f t="shared" si="18"/>
        <v>0</v>
      </c>
      <c r="AY64" s="9">
        <f t="shared" si="18"/>
        <v>0</v>
      </c>
      <c r="AZ64" s="9">
        <f t="shared" si="18"/>
        <v>0</v>
      </c>
      <c r="BA64" s="9">
        <f t="shared" si="18"/>
        <v>0</v>
      </c>
      <c r="BB64" s="9">
        <f t="shared" si="18"/>
        <v>0</v>
      </c>
      <c r="BC64" s="9">
        <f t="shared" si="18"/>
        <v>0</v>
      </c>
      <c r="BD64" s="9">
        <f t="shared" si="18"/>
        <v>0</v>
      </c>
      <c r="BE64" s="9">
        <f t="shared" si="18"/>
        <v>0</v>
      </c>
      <c r="BF64" s="9">
        <f t="shared" si="18"/>
        <v>0</v>
      </c>
      <c r="BG64" s="9">
        <f t="shared" si="18"/>
        <v>0</v>
      </c>
      <c r="BH64" s="9">
        <f t="shared" si="18"/>
        <v>0</v>
      </c>
      <c r="BI64" s="9">
        <f t="shared" si="18"/>
        <v>0</v>
      </c>
      <c r="BJ64" s="9">
        <f t="shared" si="18"/>
        <v>0</v>
      </c>
      <c r="BK64" s="9">
        <f t="shared" si="18"/>
        <v>0</v>
      </c>
    </row>
    <row r="65" spans="1:67" s="8" customFormat="1" x14ac:dyDescent="0.2">
      <c r="A65" s="4"/>
      <c r="B65" s="11" t="s">
        <v>50</v>
      </c>
      <c r="C65" s="12">
        <f>C61+C64</f>
        <v>0</v>
      </c>
      <c r="D65" s="12">
        <f t="shared" ref="D65:BK65" si="19">D61+D64</f>
        <v>0</v>
      </c>
      <c r="E65" s="12">
        <f t="shared" si="19"/>
        <v>0</v>
      </c>
      <c r="F65" s="12">
        <f t="shared" si="19"/>
        <v>0</v>
      </c>
      <c r="G65" s="12">
        <f t="shared" si="19"/>
        <v>0</v>
      </c>
      <c r="H65" s="12">
        <f t="shared" si="19"/>
        <v>0</v>
      </c>
      <c r="I65" s="12">
        <f t="shared" si="19"/>
        <v>0</v>
      </c>
      <c r="J65" s="12">
        <f t="shared" si="19"/>
        <v>0</v>
      </c>
      <c r="K65" s="12">
        <f t="shared" si="19"/>
        <v>0</v>
      </c>
      <c r="L65" s="12">
        <f t="shared" si="19"/>
        <v>0</v>
      </c>
      <c r="M65" s="12">
        <f t="shared" si="19"/>
        <v>0</v>
      </c>
      <c r="N65" s="12">
        <f t="shared" si="19"/>
        <v>0</v>
      </c>
      <c r="O65" s="12">
        <f t="shared" si="19"/>
        <v>0</v>
      </c>
      <c r="P65" s="12">
        <f t="shared" si="19"/>
        <v>0</v>
      </c>
      <c r="Q65" s="12">
        <f t="shared" si="19"/>
        <v>0</v>
      </c>
      <c r="R65" s="12">
        <f t="shared" si="19"/>
        <v>0</v>
      </c>
      <c r="S65" s="12">
        <f t="shared" si="19"/>
        <v>0</v>
      </c>
      <c r="T65" s="12">
        <f t="shared" si="19"/>
        <v>0</v>
      </c>
      <c r="U65" s="12">
        <f t="shared" si="19"/>
        <v>0</v>
      </c>
      <c r="V65" s="12">
        <f t="shared" si="19"/>
        <v>0</v>
      </c>
      <c r="W65" s="12">
        <f t="shared" si="19"/>
        <v>0</v>
      </c>
      <c r="X65" s="12">
        <f t="shared" si="19"/>
        <v>0</v>
      </c>
      <c r="Y65" s="12">
        <f t="shared" si="19"/>
        <v>0</v>
      </c>
      <c r="Z65" s="12">
        <f t="shared" si="19"/>
        <v>0</v>
      </c>
      <c r="AA65" s="12">
        <f t="shared" si="19"/>
        <v>0</v>
      </c>
      <c r="AB65" s="12">
        <f t="shared" si="19"/>
        <v>0</v>
      </c>
      <c r="AC65" s="12">
        <f t="shared" si="19"/>
        <v>0</v>
      </c>
      <c r="AD65" s="12">
        <f t="shared" si="19"/>
        <v>0</v>
      </c>
      <c r="AE65" s="12">
        <f t="shared" si="19"/>
        <v>0</v>
      </c>
      <c r="AF65" s="12">
        <f t="shared" si="19"/>
        <v>0</v>
      </c>
      <c r="AG65" s="12">
        <f t="shared" si="19"/>
        <v>0</v>
      </c>
      <c r="AH65" s="12">
        <f t="shared" si="19"/>
        <v>0</v>
      </c>
      <c r="AI65" s="12">
        <f t="shared" si="19"/>
        <v>0</v>
      </c>
      <c r="AJ65" s="12">
        <f t="shared" si="19"/>
        <v>0</v>
      </c>
      <c r="AK65" s="12">
        <f t="shared" si="19"/>
        <v>0</v>
      </c>
      <c r="AL65" s="12">
        <f t="shared" si="19"/>
        <v>0</v>
      </c>
      <c r="AM65" s="12">
        <f t="shared" si="19"/>
        <v>0</v>
      </c>
      <c r="AN65" s="12">
        <f t="shared" si="19"/>
        <v>0</v>
      </c>
      <c r="AO65" s="12">
        <f t="shared" si="19"/>
        <v>0</v>
      </c>
      <c r="AP65" s="12">
        <f t="shared" si="19"/>
        <v>0</v>
      </c>
      <c r="AQ65" s="12">
        <f t="shared" si="19"/>
        <v>0</v>
      </c>
      <c r="AR65" s="12">
        <f t="shared" si="19"/>
        <v>0</v>
      </c>
      <c r="AS65" s="12">
        <f t="shared" si="19"/>
        <v>0</v>
      </c>
      <c r="AT65" s="12">
        <f t="shared" si="19"/>
        <v>0</v>
      </c>
      <c r="AU65" s="12">
        <f t="shared" si="19"/>
        <v>0</v>
      </c>
      <c r="AV65" s="12">
        <f t="shared" si="19"/>
        <v>0</v>
      </c>
      <c r="AW65" s="12">
        <f t="shared" si="19"/>
        <v>0</v>
      </c>
      <c r="AX65" s="12">
        <f t="shared" si="19"/>
        <v>0</v>
      </c>
      <c r="AY65" s="12">
        <f t="shared" si="19"/>
        <v>0</v>
      </c>
      <c r="AZ65" s="12">
        <f t="shared" si="19"/>
        <v>0</v>
      </c>
      <c r="BA65" s="12">
        <f t="shared" si="19"/>
        <v>0</v>
      </c>
      <c r="BB65" s="12">
        <f t="shared" si="19"/>
        <v>0</v>
      </c>
      <c r="BC65" s="12">
        <f t="shared" si="19"/>
        <v>0</v>
      </c>
      <c r="BD65" s="12">
        <f t="shared" si="19"/>
        <v>0</v>
      </c>
      <c r="BE65" s="12">
        <f t="shared" si="19"/>
        <v>0</v>
      </c>
      <c r="BF65" s="12">
        <f t="shared" si="19"/>
        <v>0</v>
      </c>
      <c r="BG65" s="12">
        <f t="shared" si="19"/>
        <v>0</v>
      </c>
      <c r="BH65" s="12">
        <f t="shared" si="19"/>
        <v>0</v>
      </c>
      <c r="BI65" s="12">
        <f t="shared" si="19"/>
        <v>0</v>
      </c>
      <c r="BJ65" s="12">
        <f t="shared" si="19"/>
        <v>0</v>
      </c>
      <c r="BK65" s="12">
        <f t="shared" si="19"/>
        <v>0</v>
      </c>
    </row>
    <row r="66" spans="1:67" ht="4.5" customHeight="1" x14ac:dyDescent="0.2">
      <c r="A66" s="4"/>
      <c r="B66" s="32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</row>
    <row r="67" spans="1:67" x14ac:dyDescent="0.2">
      <c r="A67" s="4" t="s">
        <v>21</v>
      </c>
      <c r="B67" s="37" t="s">
        <v>22</v>
      </c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</row>
    <row r="68" spans="1:67" x14ac:dyDescent="0.2">
      <c r="A68" s="4" t="s">
        <v>42</v>
      </c>
      <c r="B68" s="32" t="s">
        <v>23</v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</row>
    <row r="69" spans="1:67" s="8" customFormat="1" x14ac:dyDescent="0.2">
      <c r="A69" s="4"/>
      <c r="B69" s="5" t="s">
        <v>39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6">
        <v>0</v>
      </c>
      <c r="AS69" s="6">
        <v>0</v>
      </c>
      <c r="AT69" s="7">
        <v>0</v>
      </c>
      <c r="AU69" s="7">
        <v>0</v>
      </c>
      <c r="AV69" s="7">
        <v>0</v>
      </c>
      <c r="AW69" s="7">
        <v>0</v>
      </c>
      <c r="AX69" s="7">
        <v>0</v>
      </c>
      <c r="AY69" s="7">
        <v>0</v>
      </c>
      <c r="AZ69" s="7">
        <v>0</v>
      </c>
      <c r="BA69" s="7">
        <v>0</v>
      </c>
      <c r="BB69" s="7">
        <v>0</v>
      </c>
      <c r="BC69" s="7">
        <v>0</v>
      </c>
      <c r="BD69" s="7">
        <v>0</v>
      </c>
      <c r="BE69" s="7">
        <v>0</v>
      </c>
      <c r="BF69" s="7">
        <v>0</v>
      </c>
      <c r="BG69" s="7">
        <v>0</v>
      </c>
      <c r="BH69" s="7">
        <v>0</v>
      </c>
      <c r="BI69" s="7">
        <v>0</v>
      </c>
      <c r="BJ69" s="7">
        <v>0</v>
      </c>
      <c r="BK69" s="7">
        <v>0</v>
      </c>
    </row>
    <row r="70" spans="1:67" s="8" customFormat="1" x14ac:dyDescent="0.2">
      <c r="A70" s="4"/>
      <c r="B70" s="11" t="s">
        <v>49</v>
      </c>
      <c r="C70" s="9">
        <f t="shared" ref="C70:AH70" si="20">SUM(C69)</f>
        <v>0</v>
      </c>
      <c r="D70" s="9">
        <f t="shared" si="20"/>
        <v>0</v>
      </c>
      <c r="E70" s="9">
        <f t="shared" si="20"/>
        <v>0</v>
      </c>
      <c r="F70" s="9">
        <f t="shared" si="20"/>
        <v>0</v>
      </c>
      <c r="G70" s="9">
        <f t="shared" si="20"/>
        <v>0</v>
      </c>
      <c r="H70" s="9">
        <f t="shared" si="20"/>
        <v>0</v>
      </c>
      <c r="I70" s="9">
        <f t="shared" si="20"/>
        <v>0</v>
      </c>
      <c r="J70" s="9">
        <f t="shared" si="20"/>
        <v>0</v>
      </c>
      <c r="K70" s="9">
        <f t="shared" si="20"/>
        <v>0</v>
      </c>
      <c r="L70" s="9">
        <f t="shared" si="20"/>
        <v>0</v>
      </c>
      <c r="M70" s="9">
        <f t="shared" si="20"/>
        <v>0</v>
      </c>
      <c r="N70" s="9">
        <f t="shared" si="20"/>
        <v>0</v>
      </c>
      <c r="O70" s="9">
        <f t="shared" si="20"/>
        <v>0</v>
      </c>
      <c r="P70" s="9">
        <f t="shared" si="20"/>
        <v>0</v>
      </c>
      <c r="Q70" s="9">
        <f t="shared" si="20"/>
        <v>0</v>
      </c>
      <c r="R70" s="9">
        <f t="shared" si="20"/>
        <v>0</v>
      </c>
      <c r="S70" s="9">
        <f t="shared" si="20"/>
        <v>0</v>
      </c>
      <c r="T70" s="9">
        <f t="shared" si="20"/>
        <v>0</v>
      </c>
      <c r="U70" s="9">
        <f t="shared" si="20"/>
        <v>0</v>
      </c>
      <c r="V70" s="9">
        <f t="shared" si="20"/>
        <v>0</v>
      </c>
      <c r="W70" s="9">
        <f t="shared" si="20"/>
        <v>0</v>
      </c>
      <c r="X70" s="9">
        <f t="shared" si="20"/>
        <v>0</v>
      </c>
      <c r="Y70" s="9">
        <f t="shared" si="20"/>
        <v>0</v>
      </c>
      <c r="Z70" s="9">
        <f t="shared" si="20"/>
        <v>0</v>
      </c>
      <c r="AA70" s="9">
        <f t="shared" si="20"/>
        <v>0</v>
      </c>
      <c r="AB70" s="9">
        <f t="shared" si="20"/>
        <v>0</v>
      </c>
      <c r="AC70" s="9">
        <f t="shared" si="20"/>
        <v>0</v>
      </c>
      <c r="AD70" s="9">
        <f t="shared" si="20"/>
        <v>0</v>
      </c>
      <c r="AE70" s="9">
        <f t="shared" si="20"/>
        <v>0</v>
      </c>
      <c r="AF70" s="9">
        <f t="shared" si="20"/>
        <v>0</v>
      </c>
      <c r="AG70" s="9">
        <f t="shared" si="20"/>
        <v>0</v>
      </c>
      <c r="AH70" s="9">
        <f t="shared" si="20"/>
        <v>0</v>
      </c>
      <c r="AI70" s="9">
        <f t="shared" ref="AI70:BK70" si="21">SUM(AI69)</f>
        <v>0</v>
      </c>
      <c r="AJ70" s="9">
        <f t="shared" si="21"/>
        <v>0</v>
      </c>
      <c r="AK70" s="9">
        <f t="shared" si="21"/>
        <v>0</v>
      </c>
      <c r="AL70" s="9">
        <f t="shared" si="21"/>
        <v>0</v>
      </c>
      <c r="AM70" s="9">
        <f t="shared" si="21"/>
        <v>0</v>
      </c>
      <c r="AN70" s="9">
        <f t="shared" si="21"/>
        <v>0</v>
      </c>
      <c r="AO70" s="9">
        <f t="shared" si="21"/>
        <v>0</v>
      </c>
      <c r="AP70" s="9">
        <f t="shared" si="21"/>
        <v>0</v>
      </c>
      <c r="AQ70" s="9">
        <f t="shared" si="21"/>
        <v>0</v>
      </c>
      <c r="AR70" s="9">
        <f t="shared" si="21"/>
        <v>0</v>
      </c>
      <c r="AS70" s="9">
        <f t="shared" si="21"/>
        <v>0</v>
      </c>
      <c r="AT70" s="9">
        <f t="shared" si="21"/>
        <v>0</v>
      </c>
      <c r="AU70" s="9">
        <f t="shared" si="21"/>
        <v>0</v>
      </c>
      <c r="AV70" s="9">
        <f t="shared" si="21"/>
        <v>0</v>
      </c>
      <c r="AW70" s="9">
        <f t="shared" si="21"/>
        <v>0</v>
      </c>
      <c r="AX70" s="9">
        <f t="shared" si="21"/>
        <v>0</v>
      </c>
      <c r="AY70" s="9">
        <f t="shared" si="21"/>
        <v>0</v>
      </c>
      <c r="AZ70" s="9">
        <f t="shared" si="21"/>
        <v>0</v>
      </c>
      <c r="BA70" s="9">
        <f t="shared" si="21"/>
        <v>0</v>
      </c>
      <c r="BB70" s="9">
        <f t="shared" si="21"/>
        <v>0</v>
      </c>
      <c r="BC70" s="9">
        <f t="shared" si="21"/>
        <v>0</v>
      </c>
      <c r="BD70" s="9">
        <f t="shared" si="21"/>
        <v>0</v>
      </c>
      <c r="BE70" s="9">
        <f t="shared" si="21"/>
        <v>0</v>
      </c>
      <c r="BF70" s="9">
        <f t="shared" si="21"/>
        <v>0</v>
      </c>
      <c r="BG70" s="9">
        <f t="shared" si="21"/>
        <v>0</v>
      </c>
      <c r="BH70" s="9">
        <f t="shared" si="21"/>
        <v>0</v>
      </c>
      <c r="BI70" s="9">
        <f t="shared" si="21"/>
        <v>0</v>
      </c>
      <c r="BJ70" s="9">
        <f t="shared" si="21"/>
        <v>0</v>
      </c>
      <c r="BK70" s="9">
        <f t="shared" si="21"/>
        <v>0</v>
      </c>
    </row>
    <row r="71" spans="1:67" ht="4.5" customHeight="1" x14ac:dyDescent="0.2">
      <c r="A71" s="4"/>
      <c r="B71" s="38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</row>
    <row r="72" spans="1:67" s="31" customFormat="1" x14ac:dyDescent="0.2">
      <c r="A72" s="4"/>
      <c r="B72" s="39" t="s">
        <v>59</v>
      </c>
      <c r="C72" s="13">
        <f>C37+C51+C56+C65</f>
        <v>0</v>
      </c>
      <c r="D72" s="13">
        <f t="shared" ref="D72:BJ72" si="22">D37+D51+D56+D65</f>
        <v>24.207464507741197</v>
      </c>
      <c r="E72" s="13">
        <f t="shared" si="22"/>
        <v>382.2137218990959</v>
      </c>
      <c r="F72" s="13">
        <f t="shared" si="22"/>
        <v>0</v>
      </c>
      <c r="G72" s="13">
        <f t="shared" si="22"/>
        <v>0</v>
      </c>
      <c r="H72" s="13">
        <f t="shared" si="22"/>
        <v>6.2209859978359354</v>
      </c>
      <c r="I72" s="13">
        <f t="shared" si="22"/>
        <v>1899.5645113113164</v>
      </c>
      <c r="J72" s="13">
        <f t="shared" si="22"/>
        <v>2171.7286776098322</v>
      </c>
      <c r="K72" s="13">
        <f t="shared" si="22"/>
        <v>98.632477826161207</v>
      </c>
      <c r="L72" s="13">
        <f t="shared" si="22"/>
        <v>119.66120408200928</v>
      </c>
      <c r="M72" s="13">
        <f t="shared" si="22"/>
        <v>0</v>
      </c>
      <c r="N72" s="13">
        <f t="shared" si="22"/>
        <v>0</v>
      </c>
      <c r="O72" s="13">
        <f t="shared" si="22"/>
        <v>22.7155953538708</v>
      </c>
      <c r="P72" s="13">
        <f t="shared" si="22"/>
        <v>0</v>
      </c>
      <c r="Q72" s="13">
        <f t="shared" si="22"/>
        <v>0</v>
      </c>
      <c r="R72" s="13">
        <f t="shared" si="22"/>
        <v>7.816773832318141</v>
      </c>
      <c r="S72" s="13">
        <f t="shared" si="22"/>
        <v>106.88200622286986</v>
      </c>
      <c r="T72" s="13">
        <f t="shared" si="22"/>
        <v>203.45343739258018</v>
      </c>
      <c r="U72" s="13">
        <f t="shared" si="22"/>
        <v>0</v>
      </c>
      <c r="V72" s="13">
        <f t="shared" si="22"/>
        <v>67.452500652159102</v>
      </c>
      <c r="W72" s="13">
        <f t="shared" si="22"/>
        <v>0</v>
      </c>
      <c r="X72" s="13">
        <f t="shared" si="22"/>
        <v>0.35220538625800002</v>
      </c>
      <c r="Y72" s="13">
        <f t="shared" si="22"/>
        <v>0</v>
      </c>
      <c r="Z72" s="13">
        <f t="shared" si="22"/>
        <v>0</v>
      </c>
      <c r="AA72" s="13">
        <f t="shared" si="22"/>
        <v>0</v>
      </c>
      <c r="AB72" s="13">
        <f t="shared" si="22"/>
        <v>129.1141413633764</v>
      </c>
      <c r="AC72" s="13">
        <f t="shared" si="22"/>
        <v>125.4449440572817</v>
      </c>
      <c r="AD72" s="13">
        <f t="shared" si="22"/>
        <v>3.245E-2</v>
      </c>
      <c r="AE72" s="13">
        <f t="shared" si="22"/>
        <v>0</v>
      </c>
      <c r="AF72" s="13">
        <f t="shared" si="22"/>
        <v>109.66720854497279</v>
      </c>
      <c r="AG72" s="13">
        <f t="shared" si="22"/>
        <v>0</v>
      </c>
      <c r="AH72" s="13">
        <f t="shared" si="22"/>
        <v>0</v>
      </c>
      <c r="AI72" s="13">
        <f t="shared" si="22"/>
        <v>1.5485916559032</v>
      </c>
      <c r="AJ72" s="13">
        <f t="shared" si="22"/>
        <v>0</v>
      </c>
      <c r="AK72" s="13">
        <f t="shared" si="22"/>
        <v>0</v>
      </c>
      <c r="AL72" s="13">
        <f t="shared" si="22"/>
        <v>229.47611129178023</v>
      </c>
      <c r="AM72" s="13">
        <f t="shared" si="22"/>
        <v>26.174790736736</v>
      </c>
      <c r="AN72" s="13">
        <f t="shared" si="22"/>
        <v>3.0181093490641997</v>
      </c>
      <c r="AO72" s="13">
        <f t="shared" si="22"/>
        <v>0</v>
      </c>
      <c r="AP72" s="13">
        <f t="shared" si="22"/>
        <v>77.904649721990708</v>
      </c>
      <c r="AQ72" s="13">
        <f t="shared" si="22"/>
        <v>0</v>
      </c>
      <c r="AR72" s="13">
        <f t="shared" si="22"/>
        <v>0</v>
      </c>
      <c r="AS72" s="13">
        <f t="shared" si="22"/>
        <v>0</v>
      </c>
      <c r="AT72" s="13">
        <f t="shared" si="22"/>
        <v>0</v>
      </c>
      <c r="AU72" s="13">
        <f t="shared" si="22"/>
        <v>0</v>
      </c>
      <c r="AV72" s="13">
        <f t="shared" si="22"/>
        <v>46.90183874849415</v>
      </c>
      <c r="AW72" s="13">
        <f t="shared" si="22"/>
        <v>1712.2207653832113</v>
      </c>
      <c r="AX72" s="13">
        <f t="shared" si="22"/>
        <v>93.983601761451212</v>
      </c>
      <c r="AY72" s="13">
        <f t="shared" si="22"/>
        <v>0</v>
      </c>
      <c r="AZ72" s="13">
        <f t="shared" si="22"/>
        <v>473.1679641881405</v>
      </c>
      <c r="BA72" s="13">
        <f t="shared" si="22"/>
        <v>0</v>
      </c>
      <c r="BB72" s="13">
        <f t="shared" si="22"/>
        <v>0</v>
      </c>
      <c r="BC72" s="13">
        <f t="shared" si="22"/>
        <v>0</v>
      </c>
      <c r="BD72" s="13">
        <f t="shared" si="22"/>
        <v>0</v>
      </c>
      <c r="BE72" s="13">
        <f t="shared" si="22"/>
        <v>0</v>
      </c>
      <c r="BF72" s="13">
        <f t="shared" si="22"/>
        <v>35.094239895725323</v>
      </c>
      <c r="BG72" s="13">
        <f t="shared" si="22"/>
        <v>99.860783558706501</v>
      </c>
      <c r="BH72" s="13">
        <f t="shared" si="22"/>
        <v>11.060564956386898</v>
      </c>
      <c r="BI72" s="13">
        <f t="shared" si="22"/>
        <v>0</v>
      </c>
      <c r="BJ72" s="13">
        <f t="shared" si="22"/>
        <v>241.84934147454103</v>
      </c>
      <c r="BK72" s="13">
        <f>BK56+BK51+BK37</f>
        <v>8527.4216587618066</v>
      </c>
      <c r="BM72" s="40"/>
      <c r="BN72" s="48"/>
      <c r="BO72" s="33"/>
    </row>
    <row r="73" spans="1:67" ht="4.5" customHeight="1" x14ac:dyDescent="0.2">
      <c r="A73" s="4"/>
      <c r="B73" s="39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</row>
    <row r="74" spans="1:67" ht="14.25" customHeight="1" x14ac:dyDescent="0.3">
      <c r="A74" s="4" t="s">
        <v>5</v>
      </c>
      <c r="B74" s="41" t="s">
        <v>25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</row>
    <row r="75" spans="1:67" x14ac:dyDescent="0.2">
      <c r="A75" s="4"/>
      <c r="B75" s="29" t="s">
        <v>39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</row>
    <row r="76" spans="1:67" ht="13.5" thickBot="1" x14ac:dyDescent="0.25">
      <c r="A76" s="42"/>
      <c r="B76" s="11" t="s">
        <v>49</v>
      </c>
      <c r="C76" s="3">
        <f t="shared" ref="C76:AH76" si="23">SUM(C75)</f>
        <v>0</v>
      </c>
      <c r="D76" s="3">
        <f t="shared" si="23"/>
        <v>0</v>
      </c>
      <c r="E76" s="3">
        <f t="shared" si="23"/>
        <v>0</v>
      </c>
      <c r="F76" s="3">
        <f t="shared" si="23"/>
        <v>0</v>
      </c>
      <c r="G76" s="3">
        <f t="shared" si="23"/>
        <v>0</v>
      </c>
      <c r="H76" s="3">
        <f t="shared" si="23"/>
        <v>0</v>
      </c>
      <c r="I76" s="3">
        <f t="shared" si="23"/>
        <v>0</v>
      </c>
      <c r="J76" s="3">
        <f t="shared" si="23"/>
        <v>0</v>
      </c>
      <c r="K76" s="3">
        <f t="shared" si="23"/>
        <v>0</v>
      </c>
      <c r="L76" s="3">
        <f t="shared" si="23"/>
        <v>0</v>
      </c>
      <c r="M76" s="3">
        <f t="shared" si="23"/>
        <v>0</v>
      </c>
      <c r="N76" s="3">
        <f t="shared" si="23"/>
        <v>0</v>
      </c>
      <c r="O76" s="3">
        <f t="shared" si="23"/>
        <v>0</v>
      </c>
      <c r="P76" s="3">
        <f t="shared" si="23"/>
        <v>0</v>
      </c>
      <c r="Q76" s="3">
        <f t="shared" si="23"/>
        <v>0</v>
      </c>
      <c r="R76" s="3">
        <f t="shared" si="23"/>
        <v>0</v>
      </c>
      <c r="S76" s="3">
        <f t="shared" si="23"/>
        <v>0</v>
      </c>
      <c r="T76" s="3">
        <f t="shared" si="23"/>
        <v>0</v>
      </c>
      <c r="U76" s="3">
        <f t="shared" si="23"/>
        <v>0</v>
      </c>
      <c r="V76" s="3">
        <f t="shared" si="23"/>
        <v>0</v>
      </c>
      <c r="W76" s="3">
        <f t="shared" si="23"/>
        <v>0</v>
      </c>
      <c r="X76" s="3">
        <f t="shared" si="23"/>
        <v>0</v>
      </c>
      <c r="Y76" s="3">
        <f t="shared" si="23"/>
        <v>0</v>
      </c>
      <c r="Z76" s="3">
        <f t="shared" si="23"/>
        <v>0</v>
      </c>
      <c r="AA76" s="3">
        <f t="shared" si="23"/>
        <v>0</v>
      </c>
      <c r="AB76" s="3">
        <f t="shared" si="23"/>
        <v>0</v>
      </c>
      <c r="AC76" s="3">
        <f t="shared" si="23"/>
        <v>0</v>
      </c>
      <c r="AD76" s="3">
        <f t="shared" si="23"/>
        <v>0</v>
      </c>
      <c r="AE76" s="3">
        <f t="shared" si="23"/>
        <v>0</v>
      </c>
      <c r="AF76" s="3">
        <f t="shared" si="23"/>
        <v>0</v>
      </c>
      <c r="AG76" s="3">
        <f t="shared" si="23"/>
        <v>0</v>
      </c>
      <c r="AH76" s="3">
        <f t="shared" si="23"/>
        <v>0</v>
      </c>
      <c r="AI76" s="3">
        <f t="shared" ref="AI76:BK76" si="24">SUM(AI75)</f>
        <v>0</v>
      </c>
      <c r="AJ76" s="3">
        <f t="shared" si="24"/>
        <v>0</v>
      </c>
      <c r="AK76" s="3">
        <f t="shared" si="24"/>
        <v>0</v>
      </c>
      <c r="AL76" s="3">
        <f t="shared" si="24"/>
        <v>0</v>
      </c>
      <c r="AM76" s="3">
        <f t="shared" si="24"/>
        <v>0</v>
      </c>
      <c r="AN76" s="3">
        <f t="shared" si="24"/>
        <v>0</v>
      </c>
      <c r="AO76" s="3">
        <f t="shared" si="24"/>
        <v>0</v>
      </c>
      <c r="AP76" s="3">
        <f t="shared" si="24"/>
        <v>0</v>
      </c>
      <c r="AQ76" s="3">
        <f t="shared" si="24"/>
        <v>0</v>
      </c>
      <c r="AR76" s="3">
        <f t="shared" si="24"/>
        <v>0</v>
      </c>
      <c r="AS76" s="3">
        <f t="shared" si="24"/>
        <v>0</v>
      </c>
      <c r="AT76" s="3">
        <f t="shared" si="24"/>
        <v>0</v>
      </c>
      <c r="AU76" s="3">
        <f t="shared" si="24"/>
        <v>0</v>
      </c>
      <c r="AV76" s="3">
        <f t="shared" si="24"/>
        <v>0</v>
      </c>
      <c r="AW76" s="3">
        <f t="shared" si="24"/>
        <v>0</v>
      </c>
      <c r="AX76" s="3">
        <f t="shared" si="24"/>
        <v>0</v>
      </c>
      <c r="AY76" s="3">
        <f t="shared" si="24"/>
        <v>0</v>
      </c>
      <c r="AZ76" s="3">
        <f t="shared" si="24"/>
        <v>0</v>
      </c>
      <c r="BA76" s="3">
        <f t="shared" si="24"/>
        <v>0</v>
      </c>
      <c r="BB76" s="3">
        <f t="shared" si="24"/>
        <v>0</v>
      </c>
      <c r="BC76" s="3">
        <f t="shared" si="24"/>
        <v>0</v>
      </c>
      <c r="BD76" s="3">
        <f t="shared" si="24"/>
        <v>0</v>
      </c>
      <c r="BE76" s="3">
        <f t="shared" si="24"/>
        <v>0</v>
      </c>
      <c r="BF76" s="3">
        <f t="shared" si="24"/>
        <v>0</v>
      </c>
      <c r="BG76" s="3">
        <f t="shared" si="24"/>
        <v>0</v>
      </c>
      <c r="BH76" s="3">
        <f t="shared" si="24"/>
        <v>0</v>
      </c>
      <c r="BI76" s="3">
        <f t="shared" si="24"/>
        <v>0</v>
      </c>
      <c r="BJ76" s="3">
        <f t="shared" si="24"/>
        <v>0</v>
      </c>
      <c r="BK76" s="3">
        <f t="shared" si="24"/>
        <v>0</v>
      </c>
    </row>
    <row r="77" spans="1:67" ht="6" customHeight="1" x14ac:dyDescent="0.2">
      <c r="A77" s="31"/>
      <c r="B77" s="43"/>
    </row>
    <row r="78" spans="1:67" x14ac:dyDescent="0.2">
      <c r="A78" s="31"/>
      <c r="B78" s="31" t="s">
        <v>28</v>
      </c>
      <c r="L78" s="44" t="s">
        <v>40</v>
      </c>
    </row>
    <row r="79" spans="1:67" x14ac:dyDescent="0.2">
      <c r="A79" s="31"/>
      <c r="B79" s="31" t="s">
        <v>29</v>
      </c>
      <c r="L79" s="31" t="s">
        <v>32</v>
      </c>
    </row>
    <row r="80" spans="1:67" x14ac:dyDescent="0.2">
      <c r="L80" s="31" t="s">
        <v>33</v>
      </c>
    </row>
    <row r="81" spans="2:63" x14ac:dyDescent="0.2">
      <c r="B81" s="31" t="s">
        <v>35</v>
      </c>
      <c r="L81" s="31" t="s">
        <v>58</v>
      </c>
      <c r="BK81" s="30"/>
    </row>
    <row r="82" spans="2:63" x14ac:dyDescent="0.2">
      <c r="B82" s="31" t="s">
        <v>36</v>
      </c>
      <c r="L82" s="31" t="s">
        <v>60</v>
      </c>
      <c r="BK82" s="45"/>
    </row>
    <row r="83" spans="2:63" x14ac:dyDescent="0.2">
      <c r="B83" s="31"/>
      <c r="L83" s="31" t="s">
        <v>34</v>
      </c>
    </row>
    <row r="91" spans="2:63" x14ac:dyDescent="0.2">
      <c r="B91" s="31"/>
    </row>
  </sheetData>
  <mergeCells count="49">
    <mergeCell ref="C7:BK7"/>
    <mergeCell ref="C6:BK6"/>
    <mergeCell ref="C3:L3"/>
    <mergeCell ref="H4:L4"/>
    <mergeCell ref="R4:V4"/>
    <mergeCell ref="AG4:AK4"/>
    <mergeCell ref="AQ3:AZ3"/>
    <mergeCell ref="BF4:BJ4"/>
    <mergeCell ref="AV4:AZ4"/>
    <mergeCell ref="C4:G4"/>
    <mergeCell ref="M4:Q4"/>
    <mergeCell ref="AG3:AP3"/>
    <mergeCell ref="AL4:AP4"/>
    <mergeCell ref="AQ4:AU4"/>
    <mergeCell ref="AB4:AF4"/>
    <mergeCell ref="BA4:BE4"/>
    <mergeCell ref="C13:BK13"/>
    <mergeCell ref="C21:BK21"/>
    <mergeCell ref="C24:BK24"/>
    <mergeCell ref="C27:BK27"/>
    <mergeCell ref="A1:A5"/>
    <mergeCell ref="W4:AA4"/>
    <mergeCell ref="C1:BK1"/>
    <mergeCell ref="BA3:BJ3"/>
    <mergeCell ref="BK2:BK5"/>
    <mergeCell ref="W3:AF3"/>
    <mergeCell ref="M3:V3"/>
    <mergeCell ref="B1:B5"/>
    <mergeCell ref="C2:V2"/>
    <mergeCell ref="W2:AP2"/>
    <mergeCell ref="AQ2:BJ2"/>
    <mergeCell ref="C10:BK10"/>
    <mergeCell ref="C54:BK54"/>
    <mergeCell ref="C73:BK73"/>
    <mergeCell ref="C40:BK40"/>
    <mergeCell ref="C38:BK38"/>
    <mergeCell ref="C43:BK43"/>
    <mergeCell ref="C52:BK52"/>
    <mergeCell ref="C53:BK53"/>
    <mergeCell ref="C57:BK57"/>
    <mergeCell ref="C39:BK39"/>
    <mergeCell ref="C74:BK74"/>
    <mergeCell ref="C58:BK58"/>
    <mergeCell ref="C59:BK59"/>
    <mergeCell ref="C62:BK62"/>
    <mergeCell ref="C66:BK66"/>
    <mergeCell ref="C67:BK67"/>
    <mergeCell ref="C68:BK68"/>
    <mergeCell ref="C71:BK71"/>
  </mergeCells>
  <pageMargins left="0.7" right="0.7" top="0.37" bottom="0.37" header="0.3" footer="0.3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6D760F11ECA4D8458BFBF09B3B930" ma:contentTypeVersion="2" ma:contentTypeDescription="Create a new document." ma:contentTypeScope="" ma:versionID="2609ad59179e8678863e91b9121ff7ac">
  <xsd:schema xmlns:xsd="http://www.w3.org/2001/XMLSchema" xmlns:xs="http://www.w3.org/2001/XMLSchema" xmlns:p="http://schemas.microsoft.com/office/2006/metadata/properties" xmlns:ns2="4cfc3341-e067-47d8-9572-ba714e8c267c" targetNamespace="http://schemas.microsoft.com/office/2006/metadata/properties" ma:root="true" ma:fieldsID="a0d18f0d83acda10c3941b00d6ff66c7" ns2:_="">
    <xsd:import namespace="4cfc3341-e067-47d8-9572-ba714e8c267c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fc3341-e067-47d8-9572-ba714e8c267c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internalName="Year">
      <xsd:simpleType>
        <xsd:restriction base="dms:Text"/>
      </xsd:simpleType>
    </xsd:element>
    <xsd:element name="Date" ma:index="9" nillable="true" ma:displayName="Date" ma:default="[today]" ma:description="" ma:format="DateOnly" ma:internalName="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ear xmlns="4cfc3341-e067-47d8-9572-ba714e8c267c">2016</Year>
    <Date xmlns="4cfc3341-e067-47d8-9572-ba714e8c267c">2016-04-10T18:30:00+00:00</Date>
  </documentManagement>
</p:properties>
</file>

<file path=customXml/itemProps1.xml><?xml version="1.0" encoding="utf-8"?>
<ds:datastoreItem xmlns:ds="http://schemas.openxmlformats.org/officeDocument/2006/customXml" ds:itemID="{5FAFF567-07C8-4DB1-8E18-DE188E374334}"/>
</file>

<file path=customXml/itemProps2.xml><?xml version="1.0" encoding="utf-8"?>
<ds:datastoreItem xmlns:ds="http://schemas.openxmlformats.org/officeDocument/2006/customXml" ds:itemID="{D71D027F-94E0-4808-9B46-3062B7133E6F}"/>
</file>

<file path=customXml/itemProps3.xml><?xml version="1.0" encoding="utf-8"?>
<ds:datastoreItem xmlns:ds="http://schemas.openxmlformats.org/officeDocument/2006/customXml" ds:itemID="{277CD11A-6854-4641-B1E5-F0023F86B0C2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Anex A1 Frmt for AUM disclosure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Average Assets Under Management - Mar'16</dc:title>
  <dc:creator>Vimal Bhatter</dc:creator>
  <cp:lastModifiedBy>Rajvi</cp:lastModifiedBy>
  <cp:lastPrinted>2014-03-24T10:58:12Z</cp:lastPrinted>
  <dcterms:created xsi:type="dcterms:W3CDTF">2014-01-06T04:43:23Z</dcterms:created>
  <dcterms:modified xsi:type="dcterms:W3CDTF">2016-04-11T06:29:24Z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0x010100E146D760F11ECA4D8458BFBF09B3B930</vt:lpwstr>
  </property>
</Properties>
</file>