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2755" windowHeight="14085" tabRatio="796" activeTab="5"/>
  </bookViews>
  <sheets>
    <sheet name="ELSS " sheetId="1" r:id="rId1"/>
    <sheet name="GROWTH" sheetId="2" r:id="rId2"/>
    <sheet name="INFRASTRUCTURE" sheetId="10" r:id="rId3"/>
    <sheet name="PSU EQUITY" sheetId="12" r:id="rId4"/>
    <sheet name="Banking and Fin Serv" sheetId="13" r:id="rId5"/>
    <sheet name="Equity Trigger Fund -SR I" sheetId="21" r:id="rId6"/>
    <sheet name="BALANCE" sheetId="3" r:id="rId7"/>
    <sheet name="MIP" sheetId="4" r:id="rId8"/>
    <sheet name="GILT" sheetId="5" r:id="rId9"/>
    <sheet name="INCOME" sheetId="6" r:id="rId10"/>
    <sheet name="PSU BOND" sheetId="9" r:id="rId11"/>
    <sheet name="SHORT TERM " sheetId="11" r:id="rId12"/>
    <sheet name="Dynamic Bond" sheetId="14" r:id="rId13"/>
    <sheet name="Credit Opportunities Fund" sheetId="22" r:id="rId14"/>
    <sheet name="LIQUID " sheetId="7" r:id="rId15"/>
    <sheet name="TREASURY " sheetId="8" r:id="rId16"/>
    <sheet name="FMP- SR E" sheetId="15" r:id="rId17"/>
    <sheet name="FMP- SR J" sheetId="16" r:id="rId18"/>
    <sheet name="FMP- SR K" sheetId="17" r:id="rId19"/>
    <sheet name="FMP- SR L" sheetId="18" r:id="rId20"/>
    <sheet name="FMP- SR M" sheetId="19" r:id="rId21"/>
    <sheet name="FMP- SR N" sheetId="20" r:id="rId22"/>
  </sheets>
  <calcPr calcId="145621"/>
</workbook>
</file>

<file path=xl/calcChain.xml><?xml version="1.0" encoding="utf-8"?>
<calcChain xmlns="http://schemas.openxmlformats.org/spreadsheetml/2006/main">
  <c r="G57" i="2" l="1"/>
  <c r="F39" i="13" l="1"/>
  <c r="G39" i="13"/>
  <c r="G32" i="22" l="1"/>
  <c r="F32" i="22"/>
  <c r="G28" i="22"/>
  <c r="F28" i="22"/>
  <c r="G25" i="22"/>
  <c r="F25" i="22"/>
  <c r="G17" i="22"/>
  <c r="F17" i="22"/>
  <c r="G13" i="22"/>
  <c r="F13" i="22"/>
  <c r="G80" i="21"/>
  <c r="F80" i="21"/>
  <c r="G76" i="21"/>
  <c r="F76" i="21"/>
  <c r="F81" i="21" s="1"/>
  <c r="G73" i="21"/>
  <c r="G81" i="21" s="1"/>
  <c r="F73" i="21"/>
  <c r="G21" i="20"/>
  <c r="F21" i="20"/>
  <c r="G17" i="20"/>
  <c r="F17" i="20"/>
  <c r="G14" i="20"/>
  <c r="F14" i="20"/>
  <c r="G21" i="19"/>
  <c r="F21" i="19"/>
  <c r="G17" i="19"/>
  <c r="F17" i="19"/>
  <c r="F22" i="19" s="1"/>
  <c r="G14" i="19"/>
  <c r="G22" i="19" s="1"/>
  <c r="F14" i="19"/>
  <c r="G20" i="18"/>
  <c r="F20" i="18"/>
  <c r="G16" i="18"/>
  <c r="F16" i="18"/>
  <c r="G13" i="18"/>
  <c r="F13" i="18"/>
  <c r="G24" i="17"/>
  <c r="F24" i="17"/>
  <c r="G20" i="17"/>
  <c r="F20" i="17"/>
  <c r="G17" i="17"/>
  <c r="F17" i="17"/>
  <c r="G13" i="17"/>
  <c r="F13" i="17"/>
  <c r="F25" i="17" s="1"/>
  <c r="G23" i="16"/>
  <c r="F23" i="16"/>
  <c r="G19" i="16"/>
  <c r="F19" i="16"/>
  <c r="G16" i="16"/>
  <c r="F16" i="16"/>
  <c r="G22" i="15"/>
  <c r="F22" i="15"/>
  <c r="G18" i="15"/>
  <c r="G23" i="15" s="1"/>
  <c r="F18" i="15"/>
  <c r="G15" i="15"/>
  <c r="F15" i="15"/>
  <c r="F23" i="15" s="1"/>
  <c r="G25" i="14"/>
  <c r="F25" i="14"/>
  <c r="G21" i="14"/>
  <c r="F21" i="14"/>
  <c r="G18" i="14"/>
  <c r="F18" i="14"/>
  <c r="G13" i="14"/>
  <c r="G26" i="14" s="1"/>
  <c r="F13" i="14"/>
  <c r="G38" i="13"/>
  <c r="F38" i="13"/>
  <c r="G34" i="13"/>
  <c r="F34" i="13"/>
  <c r="G31" i="13"/>
  <c r="F31" i="13"/>
  <c r="G46" i="12"/>
  <c r="F46" i="12"/>
  <c r="G42" i="12"/>
  <c r="F42" i="12"/>
  <c r="G39" i="12"/>
  <c r="F39" i="12"/>
  <c r="G34" i="11"/>
  <c r="F34" i="11"/>
  <c r="G30" i="11"/>
  <c r="F30" i="11"/>
  <c r="G27" i="11"/>
  <c r="F27" i="11"/>
  <c r="G15" i="11"/>
  <c r="F15" i="11"/>
  <c r="F35" i="11" s="1"/>
  <c r="G10" i="11"/>
  <c r="G35" i="11" s="1"/>
  <c r="F10" i="11"/>
  <c r="G51" i="10"/>
  <c r="F51" i="10"/>
  <c r="G47" i="10"/>
  <c r="F47" i="10"/>
  <c r="G44" i="10"/>
  <c r="F44" i="10"/>
  <c r="G35" i="9"/>
  <c r="F35" i="9"/>
  <c r="G31" i="9"/>
  <c r="F31" i="9"/>
  <c r="G28" i="9"/>
  <c r="F28" i="9"/>
  <c r="G17" i="9"/>
  <c r="F17" i="9"/>
  <c r="F36" i="9" s="1"/>
  <c r="G11" i="9"/>
  <c r="F11" i="9"/>
  <c r="G66" i="8"/>
  <c r="F66" i="8"/>
  <c r="G62" i="8"/>
  <c r="F62" i="8"/>
  <c r="G59" i="8"/>
  <c r="F59" i="8"/>
  <c r="G53" i="8"/>
  <c r="F53" i="8"/>
  <c r="G32" i="8"/>
  <c r="F32" i="8"/>
  <c r="G19" i="8"/>
  <c r="F19" i="8"/>
  <c r="F67" i="8" s="1"/>
  <c r="G66" i="7"/>
  <c r="F66" i="7"/>
  <c r="G62" i="7"/>
  <c r="F62" i="7"/>
  <c r="G59" i="7"/>
  <c r="F59" i="7"/>
  <c r="G51" i="7"/>
  <c r="F51" i="7"/>
  <c r="G46" i="7"/>
  <c r="F46" i="7"/>
  <c r="G25" i="7"/>
  <c r="F25" i="7"/>
  <c r="G35" i="6"/>
  <c r="F35" i="6"/>
  <c r="G31" i="6"/>
  <c r="F31" i="6"/>
  <c r="G28" i="6"/>
  <c r="F28" i="6"/>
  <c r="G19" i="6"/>
  <c r="F19" i="6"/>
  <c r="G10" i="6"/>
  <c r="F10" i="6"/>
  <c r="G22" i="5"/>
  <c r="F22" i="5"/>
  <c r="G18" i="5"/>
  <c r="F18" i="5"/>
  <c r="F23" i="5" s="1"/>
  <c r="G15" i="5"/>
  <c r="F15" i="5"/>
  <c r="G72" i="4"/>
  <c r="F72" i="4"/>
  <c r="G68" i="4"/>
  <c r="F68" i="4"/>
  <c r="G65" i="4"/>
  <c r="F65" i="4"/>
  <c r="G56" i="4"/>
  <c r="F56" i="4"/>
  <c r="G50" i="4"/>
  <c r="F50" i="4"/>
  <c r="G45" i="4"/>
  <c r="G73" i="4" s="1"/>
  <c r="F45" i="4"/>
  <c r="G145" i="3"/>
  <c r="F145" i="3"/>
  <c r="G141" i="3"/>
  <c r="F141" i="3"/>
  <c r="G138" i="3"/>
  <c r="F138" i="3"/>
  <c r="G126" i="3"/>
  <c r="F126" i="3"/>
  <c r="G120" i="3"/>
  <c r="F120" i="3"/>
  <c r="G116" i="3"/>
  <c r="F116" i="3"/>
  <c r="G110" i="3"/>
  <c r="F110" i="3"/>
  <c r="F146" i="3" s="1"/>
  <c r="G69" i="2"/>
  <c r="F69" i="2"/>
  <c r="G65" i="2"/>
  <c r="F65" i="2"/>
  <c r="G62" i="2"/>
  <c r="F62" i="2"/>
  <c r="G70" i="2"/>
  <c r="F57" i="2"/>
  <c r="F70" i="2" s="1"/>
  <c r="G73" i="1"/>
  <c r="F73" i="1"/>
  <c r="G69" i="1"/>
  <c r="F69" i="1"/>
  <c r="G66" i="1"/>
  <c r="F66" i="1"/>
  <c r="G61" i="1"/>
  <c r="F61" i="1"/>
  <c r="F74" i="1" s="1"/>
  <c r="G33" i="22" l="1"/>
  <c r="F33" i="22"/>
  <c r="G22" i="20"/>
  <c r="F22" i="20"/>
  <c r="G21" i="18"/>
  <c r="F21" i="18"/>
  <c r="G25" i="17"/>
  <c r="G24" i="16"/>
  <c r="F24" i="16"/>
  <c r="F26" i="14"/>
  <c r="G47" i="12"/>
  <c r="F47" i="12"/>
  <c r="G52" i="10"/>
  <c r="F52" i="10"/>
  <c r="G36" i="9"/>
  <c r="G67" i="8"/>
  <c r="F67" i="7"/>
  <c r="G67" i="7"/>
  <c r="G36" i="6"/>
  <c r="F36" i="6"/>
  <c r="G23" i="5"/>
  <c r="F73" i="4"/>
  <c r="G146" i="3"/>
  <c r="G74" i="1"/>
</calcChain>
</file>

<file path=xl/sharedStrings.xml><?xml version="1.0" encoding="utf-8"?>
<sst xmlns="http://schemas.openxmlformats.org/spreadsheetml/2006/main" count="2599" uniqueCount="598">
  <si>
    <t>BARODA PIONEER ELSS96 FUND</t>
  </si>
  <si>
    <t xml:space="preserve">  </t>
  </si>
  <si>
    <t>Portfolio as on January 31, 2015</t>
  </si>
  <si>
    <t>Sr. No.</t>
  </si>
  <si>
    <t>Name of Instrument</t>
  </si>
  <si>
    <t>Rating / Industry</t>
  </si>
  <si>
    <t>Market value (Rs. In lakhs)</t>
  </si>
  <si>
    <t>% to Net Assets</t>
  </si>
  <si>
    <t>ISIN</t>
  </si>
  <si>
    <t>EQUITY &amp; EQUITY RELATED</t>
  </si>
  <si>
    <t>Listed / awaiting listing on the stock exchanges</t>
  </si>
  <si>
    <t>HDFC Bank Limited</t>
  </si>
  <si>
    <t>Banks</t>
  </si>
  <si>
    <t>INE040A01026</t>
  </si>
  <si>
    <t>Infosys Limited</t>
  </si>
  <si>
    <t>Software</t>
  </si>
  <si>
    <t>Sector / Rating</t>
  </si>
  <si>
    <t>Percent</t>
  </si>
  <si>
    <t>INE009A01021</t>
  </si>
  <si>
    <t>Tech Mahindra Limited</t>
  </si>
  <si>
    <t>INE669C01028</t>
  </si>
  <si>
    <t>Sun Pharmaceuticals Industries Limited</t>
  </si>
  <si>
    <t>Pharmaceuticals</t>
  </si>
  <si>
    <t>INE044A01036</t>
  </si>
  <si>
    <t>IndusInd Bank Limited</t>
  </si>
  <si>
    <t>Auto</t>
  </si>
  <si>
    <t>INE095A01012</t>
  </si>
  <si>
    <t>Tata Consultancy Services Limited</t>
  </si>
  <si>
    <t>Consumer Non Durables</t>
  </si>
  <si>
    <t>INE467B01029</t>
  </si>
  <si>
    <t>Eicher Motors Limited</t>
  </si>
  <si>
    <t>Industrial Capital Goods</t>
  </si>
  <si>
    <t>INE066A01013</t>
  </si>
  <si>
    <t>ITC Limited</t>
  </si>
  <si>
    <t>Industrial Products</t>
  </si>
  <si>
    <t>INE154A01025</t>
  </si>
  <si>
    <t>Maruti Suzuki India Limited</t>
  </si>
  <si>
    <t>INE585B01010</t>
  </si>
  <si>
    <t>Yes Bank Limited</t>
  </si>
  <si>
    <t>Auto Ancillaries</t>
  </si>
  <si>
    <t>INE528G01019</t>
  </si>
  <si>
    <t>Alstom T&amp;D India Limited</t>
  </si>
  <si>
    <t>Finance</t>
  </si>
  <si>
    <t>INE200A01026</t>
  </si>
  <si>
    <t>The Federal Bank Limited</t>
  </si>
  <si>
    <t>Chemicals</t>
  </si>
  <si>
    <t>INE171A01029</t>
  </si>
  <si>
    <t>TD Power Systems Limited</t>
  </si>
  <si>
    <t>Construction Project</t>
  </si>
  <si>
    <t>INE419M01019</t>
  </si>
  <si>
    <t>Britannia Industries Limited</t>
  </si>
  <si>
    <t>Consumer Durables</t>
  </si>
  <si>
    <t>INE216A01022</t>
  </si>
  <si>
    <t>Tata Motors Limited</t>
  </si>
  <si>
    <t>Telecom - Services</t>
  </si>
  <si>
    <t>INE155A01022</t>
  </si>
  <si>
    <t>State Bank of India</t>
  </si>
  <si>
    <t>Oil</t>
  </si>
  <si>
    <t>INE062A01020</t>
  </si>
  <si>
    <t>Astral Poly Technik Limited</t>
  </si>
  <si>
    <t>Transportation</t>
  </si>
  <si>
    <t>INE006I01046</t>
  </si>
  <si>
    <t>Karur Vysya Bank Limited</t>
  </si>
  <si>
    <t>Cement</t>
  </si>
  <si>
    <t>INE036D01010</t>
  </si>
  <si>
    <t>Cummins India Limited</t>
  </si>
  <si>
    <t>INE298A01020</t>
  </si>
  <si>
    <t>Multi Commodity Exchange of India Limited</t>
  </si>
  <si>
    <t>Petroleum Products</t>
  </si>
  <si>
    <t>INE745G01035</t>
  </si>
  <si>
    <t>Divi's Laboratories Limited</t>
  </si>
  <si>
    <t>Power</t>
  </si>
  <si>
    <t>INE361B01024</t>
  </si>
  <si>
    <t>Motherson Sumi Systems Limited</t>
  </si>
  <si>
    <t>Textile Products</t>
  </si>
  <si>
    <t>INE775A01035</t>
  </si>
  <si>
    <t>Pidilite Industries Limited</t>
  </si>
  <si>
    <t>Engineering Services</t>
  </si>
  <si>
    <t>INE318A01026</t>
  </si>
  <si>
    <t>Larsen &amp; Toubro Limited</t>
  </si>
  <si>
    <t>Media &amp; Entertainment</t>
  </si>
  <si>
    <t>INE018A01030</t>
  </si>
  <si>
    <t>Blue Star Limited</t>
  </si>
  <si>
    <t>IT Enabled Services</t>
  </si>
  <si>
    <t>INE472A01039</t>
  </si>
  <si>
    <t>Tata Communications Limited</t>
  </si>
  <si>
    <t>Cash &amp; Equivalent</t>
  </si>
  <si>
    <t>INE151A01013</t>
  </si>
  <si>
    <t>WABCO India Limited</t>
  </si>
  <si>
    <t>INE342J01019</t>
  </si>
  <si>
    <t>FAG Bearings India Limited</t>
  </si>
  <si>
    <t>INE513A01014</t>
  </si>
  <si>
    <t>Marico Limited</t>
  </si>
  <si>
    <t>INE196A01026</t>
  </si>
  <si>
    <t>ICICI Bank Limited</t>
  </si>
  <si>
    <t>INE090A01021</t>
  </si>
  <si>
    <t>HCL Technologies Limited</t>
  </si>
  <si>
    <t>INE860A01027</t>
  </si>
  <si>
    <t>Oil &amp; Natural Gas Corporation Limited</t>
  </si>
  <si>
    <t>INE213A01029</t>
  </si>
  <si>
    <t>Container Corporation of India Limited</t>
  </si>
  <si>
    <t>INE111A01017</t>
  </si>
  <si>
    <t>Alstom India Limited</t>
  </si>
  <si>
    <t>INE878A01011</t>
  </si>
  <si>
    <t>Wipro Limited</t>
  </si>
  <si>
    <t>INE075A01022</t>
  </si>
  <si>
    <t>Hero MotoCorp Limited</t>
  </si>
  <si>
    <t>INE158A01026</t>
  </si>
  <si>
    <t>Berger Paints (I) Limited</t>
  </si>
  <si>
    <t>INE463A01038</t>
  </si>
  <si>
    <t>Axis Bank Limited</t>
  </si>
  <si>
    <t>INE238A01034</t>
  </si>
  <si>
    <t>JK Cement Limited</t>
  </si>
  <si>
    <t>INE823G01014</t>
  </si>
  <si>
    <t>Monte Carlo Fashions Limited</t>
  </si>
  <si>
    <t>INE950M01013</t>
  </si>
  <si>
    <t>LIC Housing Finance Limited</t>
  </si>
  <si>
    <t>INE115A01026</t>
  </si>
  <si>
    <t>Bosch Limited</t>
  </si>
  <si>
    <t>INE323A01026</t>
  </si>
  <si>
    <t>Castrol India Limited</t>
  </si>
  <si>
    <t>INE172A01027</t>
  </si>
  <si>
    <t>Tata Chemicals Limited</t>
  </si>
  <si>
    <t>INE092A01019</t>
  </si>
  <si>
    <t>NCC Limited</t>
  </si>
  <si>
    <t>INE868B01028</t>
  </si>
  <si>
    <t>CESC Limited</t>
  </si>
  <si>
    <t>INE486A01013</t>
  </si>
  <si>
    <t>Arvind Limited</t>
  </si>
  <si>
    <t>INE034A01011</t>
  </si>
  <si>
    <t>VA Tech Wabag Limited</t>
  </si>
  <si>
    <t>INE956G01038</t>
  </si>
  <si>
    <t>IDFC Limited</t>
  </si>
  <si>
    <t>INE043D01016</t>
  </si>
  <si>
    <t>Persistent Systems Limited</t>
  </si>
  <si>
    <t>INE262H01013</t>
  </si>
  <si>
    <t>Bajaj Corp Limited</t>
  </si>
  <si>
    <t>INE933K01021</t>
  </si>
  <si>
    <t>Mahindra &amp; Mahindra Financial Services Limited</t>
  </si>
  <si>
    <t>INE774D01024</t>
  </si>
  <si>
    <t>Total</t>
  </si>
  <si>
    <t>PREFERENCE SHARES</t>
  </si>
  <si>
    <t>Zee Entertainment Enterprises Limited - Preference shares</t>
  </si>
  <si>
    <t>INE256A04014</t>
  </si>
  <si>
    <t>MONEY MARKET INSTRUMENT</t>
  </si>
  <si>
    <t>CBLO / Reverse Repo Investments</t>
  </si>
  <si>
    <t>Cash &amp; Cash Equivalents</t>
  </si>
  <si>
    <t>Net Receivable/Payable</t>
  </si>
  <si>
    <t>Grand Total</t>
  </si>
  <si>
    <t>BARODA PIONEER GROWTH FUND</t>
  </si>
  <si>
    <t>Amara Raja Batteries Limited</t>
  </si>
  <si>
    <t>INE885A01032</t>
  </si>
  <si>
    <t>Non - Ferrous Metals</t>
  </si>
  <si>
    <t>Retailing</t>
  </si>
  <si>
    <t>Diversified Chemicals</t>
  </si>
  <si>
    <t>Reliance Industries Limited</t>
  </si>
  <si>
    <t>INE002A01018</t>
  </si>
  <si>
    <t>Torrent Power Limited</t>
  </si>
  <si>
    <t>Health Care Facilities</t>
  </si>
  <si>
    <t>INE813H01021</t>
  </si>
  <si>
    <t>Kotak Mahindra Bank Limited</t>
  </si>
  <si>
    <t>Textiles - Synthetic</t>
  </si>
  <si>
    <t>INE237A01028</t>
  </si>
  <si>
    <t>Environmental Services</t>
  </si>
  <si>
    <t>GlaxoSmithKline Consumer Healthcare Limited</t>
  </si>
  <si>
    <t>INE264A01014</t>
  </si>
  <si>
    <t>Shree Cements Limited</t>
  </si>
  <si>
    <t>INE070A01015</t>
  </si>
  <si>
    <t>D.B.Corp Limited</t>
  </si>
  <si>
    <t>INE950I01011</t>
  </si>
  <si>
    <t>Carborundum Universal Limited</t>
  </si>
  <si>
    <t>INE120A01034</t>
  </si>
  <si>
    <t>Bharat Petroleum Corporation Limited</t>
  </si>
  <si>
    <t>INE029A01011</t>
  </si>
  <si>
    <t>Bharti Airtel Limited</t>
  </si>
  <si>
    <t>INE397D01024</t>
  </si>
  <si>
    <t>Oriental Bank of Commerce</t>
  </si>
  <si>
    <t>INE141A01014</t>
  </si>
  <si>
    <t>The Ramco Cements Limited</t>
  </si>
  <si>
    <t>INE331A01037</t>
  </si>
  <si>
    <t>Shemaroo Entertainment Limited</t>
  </si>
  <si>
    <t>INE363M01019</t>
  </si>
  <si>
    <t>Hindustan Zinc Limited</t>
  </si>
  <si>
    <t>INE267A01025</t>
  </si>
  <si>
    <t>BARODA PIONEER BALANCE FUND</t>
  </si>
  <si>
    <t>SOV</t>
  </si>
  <si>
    <t>Housing Development Finance Corporation Limited</t>
  </si>
  <si>
    <t>INE001A01036</t>
  </si>
  <si>
    <t>CARE A1+</t>
  </si>
  <si>
    <t>CRISIL AAA</t>
  </si>
  <si>
    <t>Lupin Limited</t>
  </si>
  <si>
    <t>INE326A01037</t>
  </si>
  <si>
    <t>Mahindra &amp; Mahindra Limited</t>
  </si>
  <si>
    <t>INE101A01026</t>
  </si>
  <si>
    <t>Gas</t>
  </si>
  <si>
    <t>Ashok Leyland Limited</t>
  </si>
  <si>
    <t>INE208A01029</t>
  </si>
  <si>
    <t>Dr. Reddy's Laboratories Limited</t>
  </si>
  <si>
    <t>Minerals/Mining</t>
  </si>
  <si>
    <t>INE089A01023</t>
  </si>
  <si>
    <t>Asian Paints Limited</t>
  </si>
  <si>
    <t>Ferrous Metals</t>
  </si>
  <si>
    <t>INE021A01026</t>
  </si>
  <si>
    <t>Cipla Limited</t>
  </si>
  <si>
    <t>INE059A01026</t>
  </si>
  <si>
    <t>Hindalco Industries Limited</t>
  </si>
  <si>
    <t>CRISIL AA-</t>
  </si>
  <si>
    <t>INE038A01020</t>
  </si>
  <si>
    <t>Power Grid Corporation of India Limited</t>
  </si>
  <si>
    <t>Pesticides</t>
  </si>
  <si>
    <t>INE752E01010</t>
  </si>
  <si>
    <t>Bajaj Auto Limited</t>
  </si>
  <si>
    <t>Construction</t>
  </si>
  <si>
    <t>INE917I01010</t>
  </si>
  <si>
    <t>NTPC Limited</t>
  </si>
  <si>
    <t>INE733E01010</t>
  </si>
  <si>
    <t>Bharat Heavy Electricals Limited</t>
  </si>
  <si>
    <t>INE257A01026</t>
  </si>
  <si>
    <t>Tata Steel Limited</t>
  </si>
  <si>
    <t>INE081A01012</t>
  </si>
  <si>
    <t>Colgate Palmolive (India) Limited</t>
  </si>
  <si>
    <t>INE259A01022</t>
  </si>
  <si>
    <t>Grasim Industries Limited</t>
  </si>
  <si>
    <t>INE047A01013</t>
  </si>
  <si>
    <t>Sesa Sterlite Limited</t>
  </si>
  <si>
    <t>INE205A01025</t>
  </si>
  <si>
    <t>City Union Bank Limited</t>
  </si>
  <si>
    <t>INE491A01021</t>
  </si>
  <si>
    <t>Torrent Pharmaceuticals Limited</t>
  </si>
  <si>
    <t>INE685A01028</t>
  </si>
  <si>
    <t>Zee Entertainment Enterprises Limited</t>
  </si>
  <si>
    <t>INE256A01028</t>
  </si>
  <si>
    <t>Shriram Transport Finance Company Limited</t>
  </si>
  <si>
    <t>INE721A01013</t>
  </si>
  <si>
    <t>GAIL (India) Limited</t>
  </si>
  <si>
    <t>INE129A01019</t>
  </si>
  <si>
    <t>Bank of Baroda</t>
  </si>
  <si>
    <t>INE028A01039</t>
  </si>
  <si>
    <t>Exide Industries Limited</t>
  </si>
  <si>
    <t>INE302A01020</t>
  </si>
  <si>
    <t>MindTree Limited</t>
  </si>
  <si>
    <t>INE018I01017</t>
  </si>
  <si>
    <t>Jk Lakshmi Cement Limited</t>
  </si>
  <si>
    <t>INE786A01032</t>
  </si>
  <si>
    <t>Petronet LNG Limited</t>
  </si>
  <si>
    <t>INE347G01014</t>
  </si>
  <si>
    <t>Bayer Cropscience Limited</t>
  </si>
  <si>
    <t>INE462A01022</t>
  </si>
  <si>
    <t>Bharat Electronics Limited</t>
  </si>
  <si>
    <t>INE263A01016</t>
  </si>
  <si>
    <t>Sundaram Finance Limited</t>
  </si>
  <si>
    <t>INE660A01013</t>
  </si>
  <si>
    <t>The South Indian Bank Limited</t>
  </si>
  <si>
    <t>INE683A01023</t>
  </si>
  <si>
    <t>Cadila Healthcare Limited</t>
  </si>
  <si>
    <t>INE010B01019</t>
  </si>
  <si>
    <t>Punjab National Bank</t>
  </si>
  <si>
    <t>INE160A01022</t>
  </si>
  <si>
    <t>Solar Industries India Limited</t>
  </si>
  <si>
    <t>INE343H01011</t>
  </si>
  <si>
    <t>Cairn India Limited</t>
  </si>
  <si>
    <t>INE910H01017</t>
  </si>
  <si>
    <t>PTC India Limited</t>
  </si>
  <si>
    <t>INE877F01012</t>
  </si>
  <si>
    <t>Power Finance Corporation Limited</t>
  </si>
  <si>
    <t>INE134E01011</t>
  </si>
  <si>
    <t>Gujarat State Petronet Limited</t>
  </si>
  <si>
    <t>INE246F01010</t>
  </si>
  <si>
    <t>Jubilant Foodworks Limited</t>
  </si>
  <si>
    <t>INE797F01012</t>
  </si>
  <si>
    <t>Rural Electrification Corporation Limited</t>
  </si>
  <si>
    <t>INE020B01018</t>
  </si>
  <si>
    <t>Hindustan Petroleum Corporation Limited</t>
  </si>
  <si>
    <t>INE094A01015</t>
  </si>
  <si>
    <t>IN9155A01020</t>
  </si>
  <si>
    <t>NMDC Limited</t>
  </si>
  <si>
    <t>INE584A01023</t>
  </si>
  <si>
    <t>Alembic Pharmaceuticals Limited</t>
  </si>
  <si>
    <t>INE901L01018</t>
  </si>
  <si>
    <t>The Great Eastern Shipping Company Limited</t>
  </si>
  <si>
    <t>INE017A01032</t>
  </si>
  <si>
    <t>Oberoi Realty Limited</t>
  </si>
  <si>
    <t>INE093I01010</t>
  </si>
  <si>
    <t>Jindal Steel &amp; Power Limited</t>
  </si>
  <si>
    <t>INE749A01030</t>
  </si>
  <si>
    <t>Essel Propack Limited</t>
  </si>
  <si>
    <t>INE255A01020</t>
  </si>
  <si>
    <t>KSB Pumps Limited</t>
  </si>
  <si>
    <t>INE999A01015</t>
  </si>
  <si>
    <t>Idea Cellular Limited</t>
  </si>
  <si>
    <t>INE669E01016</t>
  </si>
  <si>
    <t>KPIT Cummins Infosystems Limited</t>
  </si>
  <si>
    <t>INE836A01035</t>
  </si>
  <si>
    <t>Sundram Fasteners Limited</t>
  </si>
  <si>
    <t>INE387A01021</t>
  </si>
  <si>
    <t>Certificate of Deposit**</t>
  </si>
  <si>
    <t>Canara Bank</t>
  </si>
  <si>
    <t>INE476A16MZ4</t>
  </si>
  <si>
    <t>INE141A16PD4</t>
  </si>
  <si>
    <t>Treasury Bill</t>
  </si>
  <si>
    <t>TBILL 91 DAY 12 Mar 2015</t>
  </si>
  <si>
    <t>IN002014X376</t>
  </si>
  <si>
    <t>CENTRAL GOVERNMENT SECURITIES</t>
  </si>
  <si>
    <t>8.24% CGL 2027</t>
  </si>
  <si>
    <t>IN0020060078</t>
  </si>
  <si>
    <t>8.60% CGL 2028</t>
  </si>
  <si>
    <t>IN0020140011</t>
  </si>
  <si>
    <t>8.28% CGL 2027</t>
  </si>
  <si>
    <t>IN0020070069</t>
  </si>
  <si>
    <t>BONDS &amp; NCDs</t>
  </si>
  <si>
    <t>Nabha Power Limited</t>
  </si>
  <si>
    <t>INE445L08029</t>
  </si>
  <si>
    <t>INE752E07GI7</t>
  </si>
  <si>
    <t>INE752E07LA4</t>
  </si>
  <si>
    <t>India Infoline Housing Finance Limited</t>
  </si>
  <si>
    <t>INE477L07040</t>
  </si>
  <si>
    <t>INE134E08DZ7</t>
  </si>
  <si>
    <t>INE445L08110</t>
  </si>
  <si>
    <t>INE020B07HW4</t>
  </si>
  <si>
    <t>UltraTech Cement Limited</t>
  </si>
  <si>
    <t>INE481G07117</t>
  </si>
  <si>
    <t>BARODA PIONEER MIP FUND</t>
  </si>
  <si>
    <t>ICRA AA</t>
  </si>
  <si>
    <t>TVS Motor Company Limited</t>
  </si>
  <si>
    <t>INE494B01023</t>
  </si>
  <si>
    <t>Glenmark Pharmaceuticals Limited</t>
  </si>
  <si>
    <t>INE935A01035</t>
  </si>
  <si>
    <t>INE095A16MF4</t>
  </si>
  <si>
    <t>9.47% SDL 2024</t>
  </si>
  <si>
    <t>IN3120130197</t>
  </si>
  <si>
    <t>India Infoline Finance Limited</t>
  </si>
  <si>
    <t>INE866I07701</t>
  </si>
  <si>
    <t>INE020B07JB4</t>
  </si>
  <si>
    <t>BARODA PIONEER GILT FUND</t>
  </si>
  <si>
    <t>8.33% CGL 2026</t>
  </si>
  <si>
    <t>IN0020120039</t>
  </si>
  <si>
    <t>9.39% SDL 2023</t>
  </si>
  <si>
    <t>IN1920130052</t>
  </si>
  <si>
    <t>8.83% CGL 2023</t>
  </si>
  <si>
    <t>IN0020130061</t>
  </si>
  <si>
    <t>BARODA PIONEER INCOME FUND</t>
  </si>
  <si>
    <t>CARE AA+</t>
  </si>
  <si>
    <t>9.35% SDL 2024</t>
  </si>
  <si>
    <t>IN2220130172</t>
  </si>
  <si>
    <t>8.58% SDL 2023</t>
  </si>
  <si>
    <t>IN1520120131</t>
  </si>
  <si>
    <t>IDBI Bank Limited</t>
  </si>
  <si>
    <t>INE008A08U84</t>
  </si>
  <si>
    <t>INE477L08014</t>
  </si>
  <si>
    <t>INE866I08196</t>
  </si>
  <si>
    <t>INE721A07EE4</t>
  </si>
  <si>
    <t>INE477L07123</t>
  </si>
  <si>
    <t>BARODA PIONEER LIQUID FUND</t>
  </si>
  <si>
    <t>CRISIL A1+</t>
  </si>
  <si>
    <t>INE238A16VU0</t>
  </si>
  <si>
    <t>INE141A16SO5</t>
  </si>
  <si>
    <t>Tamilnad Mercantile Bank Limited</t>
  </si>
  <si>
    <t>INE668A16758</t>
  </si>
  <si>
    <t>Andhra Bank</t>
  </si>
  <si>
    <t>ICRA A1+</t>
  </si>
  <si>
    <t>INE434A16KA0</t>
  </si>
  <si>
    <t>INE476A16MY7</t>
  </si>
  <si>
    <t>Unrated</t>
  </si>
  <si>
    <t>INE008A16VK8</t>
  </si>
  <si>
    <t>INE008A16TX5</t>
  </si>
  <si>
    <t>INE141A16RY6</t>
  </si>
  <si>
    <t>INE040A16AK5</t>
  </si>
  <si>
    <t>INE476A16MI0</t>
  </si>
  <si>
    <t>INE141A16OR7</t>
  </si>
  <si>
    <t>INE476A16MC3</t>
  </si>
  <si>
    <t>INE476A16PE2</t>
  </si>
  <si>
    <t>INE434A16JZ9</t>
  </si>
  <si>
    <t>INE160A16JT3</t>
  </si>
  <si>
    <t>Corporation Bank</t>
  </si>
  <si>
    <t>INE112A16FO3</t>
  </si>
  <si>
    <t>Commercial Paper**</t>
  </si>
  <si>
    <t>Reliance Jio Infocomm Limited</t>
  </si>
  <si>
    <t>INE110L14217</t>
  </si>
  <si>
    <t>L&amp;T Hydrocarbon Engineering Limited</t>
  </si>
  <si>
    <t>INE877R14010</t>
  </si>
  <si>
    <t>Tata Capital Housing Finance Limited</t>
  </si>
  <si>
    <t>INE033L14BX3</t>
  </si>
  <si>
    <t>National Housing Bank</t>
  </si>
  <si>
    <t>INE557F14CV5</t>
  </si>
  <si>
    <t>Indiabulls Infrastructure Credit Limited</t>
  </si>
  <si>
    <t>INE244L14420</t>
  </si>
  <si>
    <t>Edelweiss Commodities Services Limited</t>
  </si>
  <si>
    <t>INE657N14890</t>
  </si>
  <si>
    <t>INE477L14160</t>
  </si>
  <si>
    <t>Tata Motors Finance Limited</t>
  </si>
  <si>
    <t>INE909H14FW5</t>
  </si>
  <si>
    <t>Tata Capital Financial Services Limited</t>
  </si>
  <si>
    <t>INE306N14DW7</t>
  </si>
  <si>
    <t>Century Textiles &amp; Industries Limited</t>
  </si>
  <si>
    <t>INE055A14CB3</t>
  </si>
  <si>
    <t>INE306N14DG0</t>
  </si>
  <si>
    <t>Reliance Retail Limited</t>
  </si>
  <si>
    <t>INE742O14088</t>
  </si>
  <si>
    <t>Chennai Petroleum Corporation Limited</t>
  </si>
  <si>
    <t>INE178A14696</t>
  </si>
  <si>
    <t>Small Industries Development Bank of India</t>
  </si>
  <si>
    <t>INE556F14AF4</t>
  </si>
  <si>
    <t>Simplex Infrastructures Limited</t>
  </si>
  <si>
    <t>INE059B14EK0</t>
  </si>
  <si>
    <t>Tata Housing Development Company Limited</t>
  </si>
  <si>
    <t>INE582L14555</t>
  </si>
  <si>
    <t>Bilt Graphic Paper Products Limited</t>
  </si>
  <si>
    <t>INE161J14602</t>
  </si>
  <si>
    <t>Motilal Oswal Securities Limited</t>
  </si>
  <si>
    <t>INE886I14200</t>
  </si>
  <si>
    <t>TBILL 91 DAY 05 Mar 2015</t>
  </si>
  <si>
    <t>IN002014X368</t>
  </si>
  <si>
    <t>Fixed Deposit</t>
  </si>
  <si>
    <t>Indusind Bank Limited</t>
  </si>
  <si>
    <t>IDIA00128572</t>
  </si>
  <si>
    <t>IDIA00128066</t>
  </si>
  <si>
    <t>IDIA00127615</t>
  </si>
  <si>
    <t>Bank of Nova Scotia</t>
  </si>
  <si>
    <t>IDIA00130170</t>
  </si>
  <si>
    <t>IDIA00128933</t>
  </si>
  <si>
    <t>BARODA PIONEER TREASURY ADVANTAGE FUND</t>
  </si>
  <si>
    <t>INE008A16YA3</t>
  </si>
  <si>
    <t>ICRA AA+</t>
  </si>
  <si>
    <t>INE160A16JX5</t>
  </si>
  <si>
    <t>INE476A16NA5</t>
  </si>
  <si>
    <t>CARE A1</t>
  </si>
  <si>
    <t>CRISIL A</t>
  </si>
  <si>
    <t>CRISIL AA</t>
  </si>
  <si>
    <t>Motilal Oswal Financial Services Limited</t>
  </si>
  <si>
    <t>CARE AAA</t>
  </si>
  <si>
    <t>INE338I14483</t>
  </si>
  <si>
    <t>INE059B14EW5</t>
  </si>
  <si>
    <t>INE059B14EO2</t>
  </si>
  <si>
    <t>Il&amp;Fs Transportation Networks Limited</t>
  </si>
  <si>
    <t>INE975G14320</t>
  </si>
  <si>
    <t>INE161J14594</t>
  </si>
  <si>
    <t>INE749A14DI4</t>
  </si>
  <si>
    <t>Magma Housing Finance Limited</t>
  </si>
  <si>
    <t>INE055I14954</t>
  </si>
  <si>
    <t>S.D. Corporation Private Limited</t>
  </si>
  <si>
    <t>INE660N14241</t>
  </si>
  <si>
    <t>INE001A14MD2</t>
  </si>
  <si>
    <t>INE001A14ME0</t>
  </si>
  <si>
    <t>L &amp; T Infrastructure Finance Company Limited</t>
  </si>
  <si>
    <t>INE691I07885</t>
  </si>
  <si>
    <t>Aspire Home Finance Corporation Limited</t>
  </si>
  <si>
    <t>INE658R07018</t>
  </si>
  <si>
    <t>INE020B07II1</t>
  </si>
  <si>
    <t>INE866I07578</t>
  </si>
  <si>
    <t>INE134E08ED2</t>
  </si>
  <si>
    <t>INE445L08045</t>
  </si>
  <si>
    <t>INE020B08658</t>
  </si>
  <si>
    <t>INE134E08FC1</t>
  </si>
  <si>
    <t>Steel Authority of India Limited</t>
  </si>
  <si>
    <t>INE114A07877</t>
  </si>
  <si>
    <t>Cholamandalam Investment and Finance Company Limited</t>
  </si>
  <si>
    <t>INE121A07GE2</t>
  </si>
  <si>
    <t>NHPC Limited</t>
  </si>
  <si>
    <t>INE848E07195</t>
  </si>
  <si>
    <t>Hdb Financial Services Limited</t>
  </si>
  <si>
    <t>INE756I07522</t>
  </si>
  <si>
    <t>BARODA PIONEER PSU BOND FUND</t>
  </si>
  <si>
    <t>8.35% CGL 2022</t>
  </si>
  <si>
    <t>IN0020020072</t>
  </si>
  <si>
    <t>8.60% SDL 2023</t>
  </si>
  <si>
    <t>IN2020120092</t>
  </si>
  <si>
    <t>INE020B07HY0</t>
  </si>
  <si>
    <t>INE134E08FK4</t>
  </si>
  <si>
    <t>BARODA PIONEER INFRASTRUCTURE FUND</t>
  </si>
  <si>
    <t>Siemens Limited</t>
  </si>
  <si>
    <t>INE003A01024</t>
  </si>
  <si>
    <t>IRB Infrastructure Developers Limited</t>
  </si>
  <si>
    <t>INE821I01014</t>
  </si>
  <si>
    <t>Texmaco Rail &amp; Engineering Limited</t>
  </si>
  <si>
    <t>INE621L01012</t>
  </si>
  <si>
    <t>INE059B01024</t>
  </si>
  <si>
    <t>Telecom -  Equipment &amp; Accessories</t>
  </si>
  <si>
    <t>Astra Microwave Products Limited</t>
  </si>
  <si>
    <t>INE386C01029</t>
  </si>
  <si>
    <t>Gujarat Industries Power Company Limited</t>
  </si>
  <si>
    <t>INE162A01010</t>
  </si>
  <si>
    <t>Gateway Distriparks Limited</t>
  </si>
  <si>
    <t>INE852F01015</t>
  </si>
  <si>
    <t>Honeywell Automation India Limited</t>
  </si>
  <si>
    <t>INE671A01010</t>
  </si>
  <si>
    <t>BARODA PIONEER SHORT TERM BOND FUND</t>
  </si>
  <si>
    <t>Indiabulls Housing Finance Limited</t>
  </si>
  <si>
    <t>INE148I07AW3</t>
  </si>
  <si>
    <t>BARODA PIONEER PSU EQUITY FUND</t>
  </si>
  <si>
    <t>Coal India Limited</t>
  </si>
  <si>
    <t>INE522F01014</t>
  </si>
  <si>
    <t>Oil India Limited</t>
  </si>
  <si>
    <t>INE274J01014</t>
  </si>
  <si>
    <t>Mangalore Refinery and Petrochemicals Limited</t>
  </si>
  <si>
    <t>INE103A01014</t>
  </si>
  <si>
    <t>National Aluminium Company Limited</t>
  </si>
  <si>
    <t>INE139A01034</t>
  </si>
  <si>
    <t>Indian Oil Corporation Limited</t>
  </si>
  <si>
    <t>INE242A01010</t>
  </si>
  <si>
    <t>Dredging Corporation of India Limited</t>
  </si>
  <si>
    <t>INE506A01018</t>
  </si>
  <si>
    <t>Gujarat State Fertilizers &amp; Chemicals Limited</t>
  </si>
  <si>
    <t>Fertilisers</t>
  </si>
  <si>
    <t>INE026A01025</t>
  </si>
  <si>
    <t>Gujarat Mineral Development Corporation Limited</t>
  </si>
  <si>
    <t>INE131A01031</t>
  </si>
  <si>
    <t>Syndicate Bank</t>
  </si>
  <si>
    <t>INE667A01018</t>
  </si>
  <si>
    <t>United Bank Of India</t>
  </si>
  <si>
    <t>INE695A01019</t>
  </si>
  <si>
    <t>BEML Limited</t>
  </si>
  <si>
    <t>INE258A01016</t>
  </si>
  <si>
    <t>Shipping Corporation Of India Limited</t>
  </si>
  <si>
    <t>INE109A01011</t>
  </si>
  <si>
    <t>Engineers India Limited</t>
  </si>
  <si>
    <t>INE510A01028</t>
  </si>
  <si>
    <t>Union Bank of India</t>
  </si>
  <si>
    <t>INE692A01016</t>
  </si>
  <si>
    <t>Indian Bank</t>
  </si>
  <si>
    <t>INE562A01011</t>
  </si>
  <si>
    <t>Bank of India</t>
  </si>
  <si>
    <t>INE084A01016</t>
  </si>
  <si>
    <t>Baroda Pioneer Banking and Fin Serv Fund</t>
  </si>
  <si>
    <t>Bajaj Finance Limited</t>
  </si>
  <si>
    <t>INE296A01016</t>
  </si>
  <si>
    <t>INE476A01014</t>
  </si>
  <si>
    <t>Baroda Pioneer Dynamic Bond Fund</t>
  </si>
  <si>
    <t>9.72% SDL 2023</t>
  </si>
  <si>
    <t>IN2820130085</t>
  </si>
  <si>
    <t>Baroda Pioneer FMP - Series E</t>
  </si>
  <si>
    <t>ICRA AAA</t>
  </si>
  <si>
    <t>INE020B08609</t>
  </si>
  <si>
    <t>INE134E08FR9</t>
  </si>
  <si>
    <t>Baroda Pioneer FMP - Series J</t>
  </si>
  <si>
    <t>Baroda Pioneer Fixed Maturity Plan-Sr K</t>
  </si>
  <si>
    <t>INE008A16UM6</t>
  </si>
  <si>
    <t>INE141A16OT3</t>
  </si>
  <si>
    <t>INE238A16VW6</t>
  </si>
  <si>
    <t>INE909H14EQ0</t>
  </si>
  <si>
    <t>Baroda Pioneer Fixed Maturity Plan-Sr L</t>
  </si>
  <si>
    <t>Vijaya Bank</t>
  </si>
  <si>
    <t>INE705A16IZ4</t>
  </si>
  <si>
    <t>The Jammu &amp; Kashmir Bank Limited</t>
  </si>
  <si>
    <t>INE168A16IY8</t>
  </si>
  <si>
    <t>INE036D16FM2</t>
  </si>
  <si>
    <t>Baroda Pioneer Fixed Maturity Plan-Sr M</t>
  </si>
  <si>
    <t>INE705A16JE7</t>
  </si>
  <si>
    <t>Dena Bank</t>
  </si>
  <si>
    <t>INE077A16BM1</t>
  </si>
  <si>
    <t>INE160A16JU1</t>
  </si>
  <si>
    <t>Baroda Pioneer Fixed Maturity Plan-Sr N</t>
  </si>
  <si>
    <t>INE562A16FV4</t>
  </si>
  <si>
    <t>INE434A16GP6</t>
  </si>
  <si>
    <t>INE160A16KE3</t>
  </si>
  <si>
    <t>Baroda Pioneer Equity Trigger Fund -SR I</t>
  </si>
  <si>
    <t>SKS Microfinance Limited</t>
  </si>
  <si>
    <t>INE180K01011</t>
  </si>
  <si>
    <t>Cyient Limited</t>
  </si>
  <si>
    <t>INE136B01020</t>
  </si>
  <si>
    <t>MT Educare Limited</t>
  </si>
  <si>
    <t>Diversified Consumer Services</t>
  </si>
  <si>
    <t>INE472M01018</t>
  </si>
  <si>
    <t>Rallis India Limited</t>
  </si>
  <si>
    <t>INE613A01020</t>
  </si>
  <si>
    <t>TTK Prestige Limited</t>
  </si>
  <si>
    <t>INE690A01010</t>
  </si>
  <si>
    <t>Lakshmi Machine Works Limited</t>
  </si>
  <si>
    <t>INE269B01029</t>
  </si>
  <si>
    <t>Jagran Prakashan Limited</t>
  </si>
  <si>
    <t>INE199G01027</t>
  </si>
  <si>
    <t>HSIL Limited</t>
  </si>
  <si>
    <t>INE415A01038</t>
  </si>
  <si>
    <t>Akzo Nobel India Limited</t>
  </si>
  <si>
    <t>INE133A01011</t>
  </si>
  <si>
    <t>Greaves Cotton Limited</t>
  </si>
  <si>
    <t>INE224A01026</t>
  </si>
  <si>
    <t>AIA Engineering Limited</t>
  </si>
  <si>
    <t>INE212H01026</t>
  </si>
  <si>
    <t>Dish TV India Limited</t>
  </si>
  <si>
    <t>INE836F01026</t>
  </si>
  <si>
    <t>The Karnataka Bank Limited</t>
  </si>
  <si>
    <t>INE614B01018</t>
  </si>
  <si>
    <t>Jyothy Laboratories Limited</t>
  </si>
  <si>
    <t>INE668F01031</t>
  </si>
  <si>
    <t>Kirloskar Industries Limited</t>
  </si>
  <si>
    <t>INE250A01039</t>
  </si>
  <si>
    <t>Baroda Pioneer Credit Opportunities Fund</t>
  </si>
  <si>
    <t>Quantity</t>
  </si>
  <si>
    <t>**Thinly traded/Non traded securities and illiquid securities as defined in SEBI Regulations and Guidelines.</t>
  </si>
  <si>
    <t>All corporate ratings are assigned by rating agencies like CRISIL; CARE; ICRA; IND.</t>
  </si>
  <si>
    <t>Quartely Avg (Oct'14 - Dec'14 ) Rs. Crs</t>
  </si>
  <si>
    <t xml:space="preserve">* Total Exposure to illiquid securities is 0.00% of the portfolio;i.e. Rs.0.00 lakhs - DSQ Software Limited, Transtream India.Com Limited </t>
  </si>
  <si>
    <t>* Total Exposure to illiquid securities is 0.00% of the portfolio;i.e. Rs.0.00 lakhs - Kanal Fibres Limited, Amex Carb&amp;Chem Limited, Suncity Synthetics Limited, Gowri Polymers Limited, Accord Cotsyn Limited, Soni Medicare Limited, SIV Industries Limited, Royal Indutries Limited, DSQ Software Limited, 
Western Paques (India) Limited</t>
  </si>
  <si>
    <t>Average Maturity (Days)</t>
  </si>
  <si>
    <t>Modified Duration ( years)</t>
  </si>
  <si>
    <t>Yield (%)</t>
  </si>
  <si>
    <t>INE584D01019</t>
  </si>
  <si>
    <t>Suncity Synthetics Limited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</si>
</sst>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</numFmts>
  <fonts count="18" x14ac:knownFonts="1"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Times New Roman"/>
      <family val="1"/>
    </font>
    <font>
      <sz val="10"/>
      <name val="Arial"/>
      <family val="2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46">
    <xf numFmtId="0" fontId="0" fillId="0" borderId="0" xfId="0"/>
    <xf numFmtId="0" fontId="2" fillId="2" borderId="1" xfId="3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/>
    <xf numFmtId="0" fontId="2" fillId="2" borderId="1" xfId="0" applyFont="1" applyFill="1" applyBorder="1" applyAlignment="1">
      <alignment horizontal="center" vertical="top" wrapText="1"/>
    </xf>
    <xf numFmtId="165" fontId="2" fillId="2" borderId="1" xfId="1" applyNumberFormat="1" applyFont="1" applyFill="1" applyBorder="1" applyAlignment="1">
      <alignment horizontal="center" vertical="top" wrapText="1"/>
    </xf>
    <xf numFmtId="39" fontId="2" fillId="2" borderId="1" xfId="1" applyNumberFormat="1" applyFont="1" applyFill="1" applyBorder="1" applyAlignment="1">
      <alignment horizontal="center" vertical="top" wrapText="1"/>
    </xf>
    <xf numFmtId="43" fontId="9" fillId="2" borderId="1" xfId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0" fontId="10" fillId="0" borderId="0" xfId="0" applyFont="1"/>
    <xf numFmtId="0" fontId="11" fillId="0" borderId="0" xfId="0" applyFont="1" applyBorder="1" applyAlignment="1">
      <alignment horizontal="left" vertical="top"/>
    </xf>
    <xf numFmtId="0" fontId="11" fillId="3" borderId="0" xfId="0" applyFont="1" applyFill="1"/>
    <xf numFmtId="39" fontId="11" fillId="3" borderId="0" xfId="0" applyNumberFormat="1" applyFont="1" applyFill="1"/>
    <xf numFmtId="10" fontId="11" fillId="3" borderId="0" xfId="0" applyNumberFormat="1" applyFont="1" applyFill="1"/>
    <xf numFmtId="0" fontId="12" fillId="2" borderId="0" xfId="0" applyFont="1" applyFill="1"/>
    <xf numFmtId="39" fontId="12" fillId="2" borderId="0" xfId="0" applyNumberFormat="1" applyFont="1" applyFill="1"/>
    <xf numFmtId="10" fontId="12" fillId="2" borderId="0" xfId="0" applyNumberFormat="1" applyFont="1" applyFill="1"/>
    <xf numFmtId="10" fontId="8" fillId="0" borderId="2" xfId="2" applyNumberFormat="1" applyFont="1" applyFill="1" applyBorder="1" applyAlignment="1">
      <alignment horizontal="right"/>
    </xf>
    <xf numFmtId="10" fontId="2" fillId="2" borderId="2" xfId="2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166" fontId="2" fillId="0" borderId="0" xfId="1" applyNumberFormat="1" applyFont="1" applyFill="1" applyBorder="1" applyAlignment="1">
      <alignment horizontal="center" vertical="top" wrapText="1"/>
    </xf>
    <xf numFmtId="43" fontId="2" fillId="0" borderId="0" xfId="1" applyFont="1" applyFill="1" applyBorder="1" applyAlignment="1">
      <alignment horizontal="center" vertical="top" wrapText="1"/>
    </xf>
    <xf numFmtId="166" fontId="0" fillId="0" borderId="0" xfId="0" applyNumberFormat="1" applyFill="1" applyBorder="1"/>
    <xf numFmtId="166" fontId="11" fillId="0" borderId="0" xfId="0" applyNumberFormat="1" applyFont="1" applyFill="1" applyBorder="1"/>
    <xf numFmtId="0" fontId="11" fillId="0" borderId="0" xfId="0" applyFont="1" applyFill="1" applyBorder="1"/>
    <xf numFmtId="166" fontId="12" fillId="0" borderId="0" xfId="0" applyNumberFormat="1" applyFont="1" applyFill="1" applyBorder="1"/>
    <xf numFmtId="0" fontId="12" fillId="0" borderId="0" xfId="0" applyFont="1" applyFill="1" applyBorder="1"/>
    <xf numFmtId="49" fontId="14" fillId="4" borderId="3" xfId="0" applyNumberFormat="1" applyFont="1" applyFill="1" applyBorder="1" applyAlignment="1">
      <alignment horizontal="left" vertical="center"/>
    </xf>
    <xf numFmtId="43" fontId="9" fillId="0" borderId="0" xfId="1" applyFont="1" applyFill="1" applyBorder="1" applyAlignment="1">
      <alignment horizontal="center" vertical="top" wrapText="1"/>
    </xf>
    <xf numFmtId="10" fontId="11" fillId="0" borderId="0" xfId="0" applyNumberFormat="1" applyFont="1" applyFill="1" applyBorder="1"/>
    <xf numFmtId="0" fontId="0" fillId="0" borderId="0" xfId="0" applyFill="1"/>
    <xf numFmtId="0" fontId="10" fillId="0" borderId="0" xfId="0" applyFont="1" applyAlignment="1">
      <alignment wrapText="1"/>
    </xf>
    <xf numFmtId="43" fontId="0" fillId="5" borderId="0" xfId="0" applyNumberFormat="1" applyFill="1"/>
    <xf numFmtId="0" fontId="10" fillId="0" borderId="1" xfId="0" applyFont="1" applyBorder="1"/>
    <xf numFmtId="2" fontId="15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right" vertical="center" wrapText="1"/>
    </xf>
    <xf numFmtId="0" fontId="10" fillId="0" borderId="1" xfId="0" applyFont="1" applyFill="1" applyBorder="1"/>
    <xf numFmtId="10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3" builtinId="8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opLeftCell="A43" workbookViewId="0">
      <selection activeCell="A61" sqref="A61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100.5703125" bestFit="1" customWidth="1"/>
    <col min="4" max="4" width="23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45" t="s">
        <v>0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13</v>
      </c>
      <c r="C9" t="s">
        <v>11</v>
      </c>
      <c r="D9" t="s">
        <v>12</v>
      </c>
      <c r="E9">
        <v>23000</v>
      </c>
      <c r="F9" s="12">
        <v>247.79050000000001</v>
      </c>
      <c r="G9" s="13">
        <v>5.8200000000000002E-2</v>
      </c>
      <c r="H9" s="27"/>
    </row>
    <row r="10" spans="1:12" ht="12.75" customHeight="1" x14ac:dyDescent="0.2">
      <c r="A10">
        <v>2</v>
      </c>
      <c r="B10" t="s">
        <v>18</v>
      </c>
      <c r="C10" t="s">
        <v>14</v>
      </c>
      <c r="D10" t="s">
        <v>15</v>
      </c>
      <c r="E10">
        <v>9000</v>
      </c>
      <c r="F10" s="12">
        <v>192.77099999999999</v>
      </c>
      <c r="G10" s="13">
        <v>4.53E-2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20</v>
      </c>
      <c r="C11" t="s">
        <v>19</v>
      </c>
      <c r="D11" t="s">
        <v>15</v>
      </c>
      <c r="E11">
        <v>4500</v>
      </c>
      <c r="F11" s="12">
        <v>129.08250000000001</v>
      </c>
      <c r="G11" s="13">
        <v>3.0299999999999997E-2</v>
      </c>
      <c r="H11" s="27"/>
      <c r="J11" s="13" t="s">
        <v>12</v>
      </c>
      <c r="K11" s="13">
        <v>0.2072</v>
      </c>
    </row>
    <row r="12" spans="1:12" ht="12.75" customHeight="1" x14ac:dyDescent="0.2">
      <c r="A12">
        <v>4</v>
      </c>
      <c r="B12" t="s">
        <v>23</v>
      </c>
      <c r="C12" t="s">
        <v>21</v>
      </c>
      <c r="D12" t="s">
        <v>22</v>
      </c>
      <c r="E12">
        <v>14000</v>
      </c>
      <c r="F12" s="12">
        <v>128.48500000000001</v>
      </c>
      <c r="G12" s="13">
        <v>3.0200000000000001E-2</v>
      </c>
      <c r="H12" s="27"/>
      <c r="J12" s="13" t="s">
        <v>15</v>
      </c>
      <c r="K12" s="13">
        <v>0.1419</v>
      </c>
    </row>
    <row r="13" spans="1:12" ht="12.75" customHeight="1" x14ac:dyDescent="0.2">
      <c r="A13">
        <v>5</v>
      </c>
      <c r="B13" t="s">
        <v>26</v>
      </c>
      <c r="C13" t="s">
        <v>24</v>
      </c>
      <c r="D13" t="s">
        <v>12</v>
      </c>
      <c r="E13">
        <v>14000</v>
      </c>
      <c r="F13" s="12">
        <v>121.828</v>
      </c>
      <c r="G13" s="13">
        <v>2.86E-2</v>
      </c>
      <c r="H13" s="27"/>
      <c r="J13" s="13" t="s">
        <v>25</v>
      </c>
      <c r="K13" s="13">
        <v>8.7100000000000011E-2</v>
      </c>
    </row>
    <row r="14" spans="1:12" ht="12.75" customHeight="1" x14ac:dyDescent="0.2">
      <c r="A14">
        <v>6</v>
      </c>
      <c r="B14" t="s">
        <v>29</v>
      </c>
      <c r="C14" t="s">
        <v>27</v>
      </c>
      <c r="D14" t="s">
        <v>15</v>
      </c>
      <c r="E14">
        <v>4700</v>
      </c>
      <c r="F14" s="12">
        <v>116.65635</v>
      </c>
      <c r="G14" s="13">
        <v>2.7400000000000001E-2</v>
      </c>
      <c r="H14" s="27"/>
      <c r="J14" s="13" t="s">
        <v>28</v>
      </c>
      <c r="K14" s="13">
        <v>8.3400000000000002E-2</v>
      </c>
    </row>
    <row r="15" spans="1:12" ht="12.75" customHeight="1" x14ac:dyDescent="0.2">
      <c r="A15">
        <v>7</v>
      </c>
      <c r="B15" t="s">
        <v>32</v>
      </c>
      <c r="C15" t="s">
        <v>30</v>
      </c>
      <c r="D15" t="s">
        <v>25</v>
      </c>
      <c r="E15">
        <v>700</v>
      </c>
      <c r="F15" s="12">
        <v>113.93129999999999</v>
      </c>
      <c r="G15" s="13">
        <v>2.6800000000000001E-2</v>
      </c>
      <c r="H15" s="27"/>
      <c r="J15" s="13" t="s">
        <v>31</v>
      </c>
      <c r="K15" s="13">
        <v>6.13E-2</v>
      </c>
    </row>
    <row r="16" spans="1:12" ht="12.75" customHeight="1" x14ac:dyDescent="0.2">
      <c r="A16">
        <v>8</v>
      </c>
      <c r="B16" t="s">
        <v>35</v>
      </c>
      <c r="C16" t="s">
        <v>33</v>
      </c>
      <c r="D16" t="s">
        <v>28</v>
      </c>
      <c r="E16">
        <v>30000</v>
      </c>
      <c r="F16" s="12">
        <v>110.565</v>
      </c>
      <c r="G16" s="13">
        <v>2.6000000000000002E-2</v>
      </c>
      <c r="H16" s="27"/>
      <c r="J16" s="13" t="s">
        <v>34</v>
      </c>
      <c r="K16" s="13">
        <v>5.9900000000000002E-2</v>
      </c>
    </row>
    <row r="17" spans="1:11" ht="12.75" customHeight="1" x14ac:dyDescent="0.2">
      <c r="A17">
        <v>9</v>
      </c>
      <c r="B17" t="s">
        <v>37</v>
      </c>
      <c r="C17" t="s">
        <v>36</v>
      </c>
      <c r="D17" t="s">
        <v>25</v>
      </c>
      <c r="E17">
        <v>2900</v>
      </c>
      <c r="F17" s="12">
        <v>105.77315</v>
      </c>
      <c r="G17" s="13">
        <v>2.4799999999999999E-2</v>
      </c>
      <c r="H17" s="27"/>
      <c r="J17" s="13" t="s">
        <v>22</v>
      </c>
      <c r="K17" s="13">
        <v>5.0700000000000002E-2</v>
      </c>
    </row>
    <row r="18" spans="1:11" ht="12.75" customHeight="1" x14ac:dyDescent="0.2">
      <c r="A18">
        <v>10</v>
      </c>
      <c r="B18" t="s">
        <v>40</v>
      </c>
      <c r="C18" t="s">
        <v>38</v>
      </c>
      <c r="D18" t="s">
        <v>12</v>
      </c>
      <c r="E18">
        <v>12000</v>
      </c>
      <c r="F18" s="12">
        <v>103.494</v>
      </c>
      <c r="G18" s="13">
        <v>2.4300000000000002E-2</v>
      </c>
      <c r="H18" s="27"/>
      <c r="J18" s="13" t="s">
        <v>39</v>
      </c>
      <c r="K18" s="13">
        <v>5.0099999999999999E-2</v>
      </c>
    </row>
    <row r="19" spans="1:11" ht="12.75" customHeight="1" x14ac:dyDescent="0.2">
      <c r="A19">
        <v>11</v>
      </c>
      <c r="B19" t="s">
        <v>43</v>
      </c>
      <c r="C19" t="s">
        <v>41</v>
      </c>
      <c r="D19" t="s">
        <v>31</v>
      </c>
      <c r="E19">
        <v>21500</v>
      </c>
      <c r="F19" s="12">
        <v>102.211</v>
      </c>
      <c r="G19" s="13">
        <v>2.4E-2</v>
      </c>
      <c r="H19" s="27"/>
      <c r="J19" s="13" t="s">
        <v>42</v>
      </c>
      <c r="K19" s="13">
        <v>4.1799999999999997E-2</v>
      </c>
    </row>
    <row r="20" spans="1:11" ht="12.75" customHeight="1" x14ac:dyDescent="0.2">
      <c r="A20">
        <v>12</v>
      </c>
      <c r="B20" t="s">
        <v>46</v>
      </c>
      <c r="C20" t="s">
        <v>44</v>
      </c>
      <c r="D20" t="s">
        <v>12</v>
      </c>
      <c r="E20">
        <v>70000</v>
      </c>
      <c r="F20" s="12">
        <v>99.295000000000002</v>
      </c>
      <c r="G20" s="13">
        <v>2.3300000000000001E-2</v>
      </c>
      <c r="H20" s="27"/>
      <c r="J20" s="13" t="s">
        <v>45</v>
      </c>
      <c r="K20" s="13">
        <v>3.0800000000000001E-2</v>
      </c>
    </row>
    <row r="21" spans="1:11" ht="12.75" customHeight="1" x14ac:dyDescent="0.2">
      <c r="A21">
        <v>13</v>
      </c>
      <c r="B21" t="s">
        <v>49</v>
      </c>
      <c r="C21" t="s">
        <v>47</v>
      </c>
      <c r="D21" t="s">
        <v>31</v>
      </c>
      <c r="E21">
        <v>25000</v>
      </c>
      <c r="F21" s="12">
        <v>95.875</v>
      </c>
      <c r="G21" s="13">
        <v>2.2499999999999999E-2</v>
      </c>
      <c r="H21" s="27"/>
      <c r="J21" s="13" t="s">
        <v>48</v>
      </c>
      <c r="K21" s="13">
        <v>3.0699999999999998E-2</v>
      </c>
    </row>
    <row r="22" spans="1:11" ht="12.75" customHeight="1" x14ac:dyDescent="0.2">
      <c r="A22">
        <v>14</v>
      </c>
      <c r="B22" t="s">
        <v>52</v>
      </c>
      <c r="C22" t="s">
        <v>50</v>
      </c>
      <c r="D22" t="s">
        <v>28</v>
      </c>
      <c r="E22">
        <v>5000</v>
      </c>
      <c r="F22" s="12">
        <v>94.45</v>
      </c>
      <c r="G22" s="13">
        <v>2.2200000000000001E-2</v>
      </c>
      <c r="H22" s="27"/>
      <c r="J22" s="13" t="s">
        <v>74</v>
      </c>
      <c r="K22" s="13">
        <v>2.1499999999999998E-2</v>
      </c>
    </row>
    <row r="23" spans="1:11" ht="12.75" customHeight="1" x14ac:dyDescent="0.2">
      <c r="A23">
        <v>15</v>
      </c>
      <c r="B23" t="s">
        <v>55</v>
      </c>
      <c r="C23" t="s">
        <v>53</v>
      </c>
      <c r="D23" t="s">
        <v>25</v>
      </c>
      <c r="E23">
        <v>16000</v>
      </c>
      <c r="F23" s="12">
        <v>93.623999999999995</v>
      </c>
      <c r="G23" s="13">
        <v>2.2000000000000002E-2</v>
      </c>
      <c r="H23" s="27"/>
      <c r="J23" s="13" t="s">
        <v>51</v>
      </c>
      <c r="K23" s="13">
        <v>1.9699999999999999E-2</v>
      </c>
    </row>
    <row r="24" spans="1:11" ht="12.75" customHeight="1" x14ac:dyDescent="0.2">
      <c r="A24">
        <v>16</v>
      </c>
      <c r="B24" t="s">
        <v>58</v>
      </c>
      <c r="C24" t="s">
        <v>56</v>
      </c>
      <c r="D24" t="s">
        <v>12</v>
      </c>
      <c r="E24">
        <v>30000</v>
      </c>
      <c r="F24" s="12">
        <v>92.685000000000002</v>
      </c>
      <c r="G24" s="13">
        <v>2.18E-2</v>
      </c>
      <c r="H24" s="27"/>
      <c r="J24" s="13" t="s">
        <v>54</v>
      </c>
      <c r="K24" s="13">
        <v>1.9299999999999998E-2</v>
      </c>
    </row>
    <row r="25" spans="1:11" ht="12.75" customHeight="1" x14ac:dyDescent="0.2">
      <c r="A25">
        <v>17</v>
      </c>
      <c r="B25" t="s">
        <v>61</v>
      </c>
      <c r="C25" t="s">
        <v>59</v>
      </c>
      <c r="D25" t="s">
        <v>34</v>
      </c>
      <c r="E25">
        <v>23550</v>
      </c>
      <c r="F25" s="12">
        <v>89.890349999999998</v>
      </c>
      <c r="G25" s="13">
        <v>2.1099999999999997E-2</v>
      </c>
      <c r="H25" s="27"/>
      <c r="J25" s="13" t="s">
        <v>57</v>
      </c>
      <c r="K25" s="13">
        <v>1.6500000000000001E-2</v>
      </c>
    </row>
    <row r="26" spans="1:11" ht="12.75" customHeight="1" x14ac:dyDescent="0.2">
      <c r="A26">
        <v>18</v>
      </c>
      <c r="B26" t="s">
        <v>64</v>
      </c>
      <c r="C26" t="s">
        <v>62</v>
      </c>
      <c r="D26" t="s">
        <v>12</v>
      </c>
      <c r="E26">
        <v>15000</v>
      </c>
      <c r="F26" s="12">
        <v>89.325000000000003</v>
      </c>
      <c r="G26" s="13">
        <v>2.1000000000000001E-2</v>
      </c>
      <c r="H26" s="27"/>
      <c r="J26" s="13" t="s">
        <v>60</v>
      </c>
      <c r="K26" s="13">
        <v>1.4800000000000001E-2</v>
      </c>
    </row>
    <row r="27" spans="1:11" ht="12.75" customHeight="1" x14ac:dyDescent="0.2">
      <c r="A27">
        <v>19</v>
      </c>
      <c r="B27" t="s">
        <v>66</v>
      </c>
      <c r="C27" t="s">
        <v>65</v>
      </c>
      <c r="D27" t="s">
        <v>34</v>
      </c>
      <c r="E27">
        <v>10000</v>
      </c>
      <c r="F27" s="12">
        <v>89.17</v>
      </c>
      <c r="G27" s="13">
        <v>2.0899999999999998E-2</v>
      </c>
      <c r="H27" s="27"/>
      <c r="J27" s="13" t="s">
        <v>63</v>
      </c>
      <c r="K27" s="13">
        <v>1.23E-2</v>
      </c>
    </row>
    <row r="28" spans="1:11" ht="12.75" customHeight="1" x14ac:dyDescent="0.2">
      <c r="A28">
        <v>20</v>
      </c>
      <c r="B28" t="s">
        <v>69</v>
      </c>
      <c r="C28" t="s">
        <v>67</v>
      </c>
      <c r="D28" t="s">
        <v>42</v>
      </c>
      <c r="E28">
        <v>10000</v>
      </c>
      <c r="F28" s="12">
        <v>88.084999999999994</v>
      </c>
      <c r="G28" s="13">
        <v>2.07E-2</v>
      </c>
      <c r="H28" s="27"/>
      <c r="J28" s="13" t="s">
        <v>68</v>
      </c>
      <c r="K28" s="13">
        <v>1.11E-2</v>
      </c>
    </row>
    <row r="29" spans="1:11" ht="12.75" customHeight="1" x14ac:dyDescent="0.2">
      <c r="A29">
        <v>21</v>
      </c>
      <c r="B29" t="s">
        <v>72</v>
      </c>
      <c r="C29" t="s">
        <v>70</v>
      </c>
      <c r="D29" t="s">
        <v>22</v>
      </c>
      <c r="E29">
        <v>5000</v>
      </c>
      <c r="F29" s="12">
        <v>87.117500000000007</v>
      </c>
      <c r="G29" s="13">
        <v>2.0499999999999997E-2</v>
      </c>
      <c r="H29" s="27"/>
      <c r="J29" s="13" t="s">
        <v>71</v>
      </c>
      <c r="K29" s="13">
        <v>1.03E-2</v>
      </c>
    </row>
    <row r="30" spans="1:11" ht="12.75" customHeight="1" x14ac:dyDescent="0.2">
      <c r="A30">
        <v>22</v>
      </c>
      <c r="B30" t="s">
        <v>75</v>
      </c>
      <c r="C30" t="s">
        <v>73</v>
      </c>
      <c r="D30" t="s">
        <v>39</v>
      </c>
      <c r="E30">
        <v>19000</v>
      </c>
      <c r="F30" s="12">
        <v>85.709000000000003</v>
      </c>
      <c r="G30" s="13">
        <v>2.0099999999999996E-2</v>
      </c>
      <c r="H30" s="27"/>
      <c r="J30" s="13" t="s">
        <v>77</v>
      </c>
      <c r="K30" s="13">
        <v>9.4999999999999998E-3</v>
      </c>
    </row>
    <row r="31" spans="1:11" ht="12.75" customHeight="1" x14ac:dyDescent="0.2">
      <c r="A31">
        <v>23</v>
      </c>
      <c r="B31" t="s">
        <v>78</v>
      </c>
      <c r="C31" t="s">
        <v>76</v>
      </c>
      <c r="D31" t="s">
        <v>45</v>
      </c>
      <c r="E31">
        <v>15000</v>
      </c>
      <c r="F31" s="12">
        <v>85.605000000000004</v>
      </c>
      <c r="G31" s="13">
        <v>2.0099999999999996E-2</v>
      </c>
      <c r="H31" s="27"/>
      <c r="J31" s="13" t="s">
        <v>80</v>
      </c>
      <c r="K31" s="13">
        <v>2.0000000000000001E-4</v>
      </c>
    </row>
    <row r="32" spans="1:11" ht="12.75" customHeight="1" x14ac:dyDescent="0.2">
      <c r="A32">
        <v>24</v>
      </c>
      <c r="B32" t="s">
        <v>81</v>
      </c>
      <c r="C32" t="s">
        <v>79</v>
      </c>
      <c r="D32" t="s">
        <v>48</v>
      </c>
      <c r="E32">
        <v>5000</v>
      </c>
      <c r="F32" s="12">
        <v>85.027500000000003</v>
      </c>
      <c r="G32" s="13">
        <v>0.02</v>
      </c>
      <c r="H32" s="27"/>
      <c r="J32" s="13" t="s">
        <v>83</v>
      </c>
      <c r="K32" s="13">
        <v>0</v>
      </c>
    </row>
    <row r="33" spans="1:11" ht="12.75" customHeight="1" x14ac:dyDescent="0.2">
      <c r="A33">
        <v>25</v>
      </c>
      <c r="B33" t="s">
        <v>84</v>
      </c>
      <c r="C33" t="s">
        <v>82</v>
      </c>
      <c r="D33" t="s">
        <v>51</v>
      </c>
      <c r="E33">
        <v>25000</v>
      </c>
      <c r="F33" s="12">
        <v>83.974999999999994</v>
      </c>
      <c r="G33" s="13">
        <v>1.9699999999999999E-2</v>
      </c>
      <c r="H33" s="27"/>
      <c r="J33" s="13" t="s">
        <v>86</v>
      </c>
      <c r="K33" s="13">
        <v>1.9900000000000001E-2</v>
      </c>
    </row>
    <row r="34" spans="1:11" ht="12.75" customHeight="1" x14ac:dyDescent="0.2">
      <c r="A34">
        <v>26</v>
      </c>
      <c r="B34" t="s">
        <v>87</v>
      </c>
      <c r="C34" t="s">
        <v>85</v>
      </c>
      <c r="D34" t="s">
        <v>54</v>
      </c>
      <c r="E34">
        <v>20000</v>
      </c>
      <c r="F34" s="12">
        <v>82.1</v>
      </c>
      <c r="G34" s="13">
        <v>1.9299999999999998E-2</v>
      </c>
      <c r="H34" s="27"/>
      <c r="J34" s="13"/>
      <c r="K34" s="13"/>
    </row>
    <row r="35" spans="1:11" ht="12.75" customHeight="1" x14ac:dyDescent="0.2">
      <c r="A35">
        <v>27</v>
      </c>
      <c r="B35" t="s">
        <v>89</v>
      </c>
      <c r="C35" t="s">
        <v>88</v>
      </c>
      <c r="D35" t="s">
        <v>39</v>
      </c>
      <c r="E35">
        <v>1500</v>
      </c>
      <c r="F35" s="12">
        <v>80.121750000000006</v>
      </c>
      <c r="G35" s="13">
        <v>1.8799999999999997E-2</v>
      </c>
      <c r="H35" s="27"/>
      <c r="J35" s="13"/>
      <c r="K35" s="13"/>
    </row>
    <row r="36" spans="1:11" ht="12.75" customHeight="1" x14ac:dyDescent="0.2">
      <c r="A36">
        <v>28</v>
      </c>
      <c r="B36" t="s">
        <v>91</v>
      </c>
      <c r="C36" t="s">
        <v>90</v>
      </c>
      <c r="D36" t="s">
        <v>34</v>
      </c>
      <c r="E36">
        <v>2000</v>
      </c>
      <c r="F36" s="12">
        <v>76.391000000000005</v>
      </c>
      <c r="G36" s="13">
        <v>1.7899999999999999E-2</v>
      </c>
      <c r="H36" s="27"/>
    </row>
    <row r="37" spans="1:11" ht="12.75" customHeight="1" x14ac:dyDescent="0.2">
      <c r="A37">
        <v>29</v>
      </c>
      <c r="B37" t="s">
        <v>93</v>
      </c>
      <c r="C37" t="s">
        <v>92</v>
      </c>
      <c r="D37" t="s">
        <v>28</v>
      </c>
      <c r="E37">
        <v>20000</v>
      </c>
      <c r="F37" s="12">
        <v>72.16</v>
      </c>
      <c r="G37" s="13">
        <v>1.6899999999999998E-2</v>
      </c>
      <c r="H37" s="27"/>
    </row>
    <row r="38" spans="1:11" ht="12.75" customHeight="1" x14ac:dyDescent="0.2">
      <c r="A38">
        <v>30</v>
      </c>
      <c r="B38" t="s">
        <v>95</v>
      </c>
      <c r="C38" t="s">
        <v>94</v>
      </c>
      <c r="D38" t="s">
        <v>12</v>
      </c>
      <c r="E38">
        <v>20000</v>
      </c>
      <c r="F38" s="12">
        <v>72.14</v>
      </c>
      <c r="G38" s="13">
        <v>1.6899999999999998E-2</v>
      </c>
      <c r="H38" s="27"/>
    </row>
    <row r="39" spans="1:11" ht="12.75" customHeight="1" x14ac:dyDescent="0.2">
      <c r="A39">
        <v>31</v>
      </c>
      <c r="B39" t="s">
        <v>97</v>
      </c>
      <c r="C39" t="s">
        <v>96</v>
      </c>
      <c r="D39" t="s">
        <v>15</v>
      </c>
      <c r="E39">
        <v>4000</v>
      </c>
      <c r="F39" s="12">
        <v>71.67</v>
      </c>
      <c r="G39" s="13">
        <v>1.6799999999999999E-2</v>
      </c>
      <c r="H39" s="27"/>
    </row>
    <row r="40" spans="1:11" ht="12.75" customHeight="1" x14ac:dyDescent="0.2">
      <c r="A40">
        <v>32</v>
      </c>
      <c r="B40" t="s">
        <v>99</v>
      </c>
      <c r="C40" t="s">
        <v>98</v>
      </c>
      <c r="D40" t="s">
        <v>57</v>
      </c>
      <c r="E40">
        <v>20000</v>
      </c>
      <c r="F40" s="12">
        <v>70.27</v>
      </c>
      <c r="G40" s="13">
        <v>1.6500000000000001E-2</v>
      </c>
      <c r="H40" s="27"/>
    </row>
    <row r="41" spans="1:11" ht="12.75" customHeight="1" x14ac:dyDescent="0.2">
      <c r="A41">
        <v>33</v>
      </c>
      <c r="B41" t="s">
        <v>101</v>
      </c>
      <c r="C41" t="s">
        <v>100</v>
      </c>
      <c r="D41" t="s">
        <v>60</v>
      </c>
      <c r="E41">
        <v>4500</v>
      </c>
      <c r="F41" s="12">
        <v>62.932499999999997</v>
      </c>
      <c r="G41" s="13">
        <v>1.4800000000000001E-2</v>
      </c>
      <c r="H41" s="27"/>
    </row>
    <row r="42" spans="1:11" ht="12.75" customHeight="1" x14ac:dyDescent="0.2">
      <c r="A42">
        <v>34</v>
      </c>
      <c r="B42" t="s">
        <v>103</v>
      </c>
      <c r="C42" t="s">
        <v>102</v>
      </c>
      <c r="D42" t="s">
        <v>31</v>
      </c>
      <c r="E42">
        <v>9000</v>
      </c>
      <c r="F42" s="12">
        <v>62.892000000000003</v>
      </c>
      <c r="G42" s="13">
        <v>1.4800000000000001E-2</v>
      </c>
      <c r="H42" s="27"/>
    </row>
    <row r="43" spans="1:11" ht="12.75" customHeight="1" x14ac:dyDescent="0.2">
      <c r="A43">
        <v>35</v>
      </c>
      <c r="B43" t="s">
        <v>105</v>
      </c>
      <c r="C43" t="s">
        <v>104</v>
      </c>
      <c r="D43" t="s">
        <v>15</v>
      </c>
      <c r="E43">
        <v>10000</v>
      </c>
      <c r="F43" s="12">
        <v>60.655000000000001</v>
      </c>
      <c r="G43" s="13">
        <v>1.4199999999999999E-2</v>
      </c>
      <c r="H43" s="27"/>
    </row>
    <row r="44" spans="1:11" ht="12.75" customHeight="1" x14ac:dyDescent="0.2">
      <c r="A44">
        <v>36</v>
      </c>
      <c r="B44" t="s">
        <v>107</v>
      </c>
      <c r="C44" t="s">
        <v>106</v>
      </c>
      <c r="D44" t="s">
        <v>25</v>
      </c>
      <c r="E44">
        <v>2000</v>
      </c>
      <c r="F44" s="12">
        <v>57.31</v>
      </c>
      <c r="G44" s="13">
        <v>1.3500000000000002E-2</v>
      </c>
      <c r="H44" s="27"/>
    </row>
    <row r="45" spans="1:11" ht="12.75" customHeight="1" x14ac:dyDescent="0.2">
      <c r="A45">
        <v>37</v>
      </c>
      <c r="B45" t="s">
        <v>109</v>
      </c>
      <c r="C45" t="s">
        <v>108</v>
      </c>
      <c r="D45" t="s">
        <v>28</v>
      </c>
      <c r="E45">
        <v>25000</v>
      </c>
      <c r="F45" s="12">
        <v>57.237499999999997</v>
      </c>
      <c r="G45" s="13">
        <v>1.34E-2</v>
      </c>
      <c r="H45" s="27"/>
    </row>
    <row r="46" spans="1:11" ht="12.75" customHeight="1" x14ac:dyDescent="0.2">
      <c r="A46">
        <v>38</v>
      </c>
      <c r="B46" t="s">
        <v>111</v>
      </c>
      <c r="C46" t="s">
        <v>110</v>
      </c>
      <c r="D46" t="s">
        <v>12</v>
      </c>
      <c r="E46">
        <v>9500</v>
      </c>
      <c r="F46" s="12">
        <v>55.869500000000002</v>
      </c>
      <c r="G46" s="13">
        <v>1.3100000000000001E-2</v>
      </c>
      <c r="H46" s="27"/>
    </row>
    <row r="47" spans="1:11" ht="12.75" customHeight="1" x14ac:dyDescent="0.2">
      <c r="A47">
        <v>39</v>
      </c>
      <c r="B47" t="s">
        <v>113</v>
      </c>
      <c r="C47" t="s">
        <v>112</v>
      </c>
      <c r="D47" t="s">
        <v>63</v>
      </c>
      <c r="E47">
        <v>7500</v>
      </c>
      <c r="F47" s="12">
        <v>52.278750000000002</v>
      </c>
      <c r="G47" s="13">
        <v>1.23E-2</v>
      </c>
      <c r="H47" s="27"/>
    </row>
    <row r="48" spans="1:11" ht="12.75" customHeight="1" x14ac:dyDescent="0.2">
      <c r="A48">
        <v>40</v>
      </c>
      <c r="B48" t="s">
        <v>115</v>
      </c>
      <c r="C48" t="s">
        <v>114</v>
      </c>
      <c r="D48" t="s">
        <v>74</v>
      </c>
      <c r="E48">
        <v>10000</v>
      </c>
      <c r="F48" s="12">
        <v>48.045000000000002</v>
      </c>
      <c r="G48" s="13">
        <v>1.1299999999999999E-2</v>
      </c>
      <c r="H48" s="27"/>
    </row>
    <row r="49" spans="1:9" ht="12.75" customHeight="1" x14ac:dyDescent="0.2">
      <c r="A49">
        <v>41</v>
      </c>
      <c r="B49" t="s">
        <v>117</v>
      </c>
      <c r="C49" t="s">
        <v>116</v>
      </c>
      <c r="D49" t="s">
        <v>42</v>
      </c>
      <c r="E49">
        <v>10000</v>
      </c>
      <c r="F49" s="12">
        <v>47.85</v>
      </c>
      <c r="G49" s="13">
        <v>1.1200000000000002E-2</v>
      </c>
      <c r="H49" s="27"/>
    </row>
    <row r="50" spans="1:9" ht="12.75" customHeight="1" x14ac:dyDescent="0.2">
      <c r="A50">
        <v>42</v>
      </c>
      <c r="B50" t="s">
        <v>119</v>
      </c>
      <c r="C50" t="s">
        <v>118</v>
      </c>
      <c r="D50" t="s">
        <v>39</v>
      </c>
      <c r="E50">
        <v>200</v>
      </c>
      <c r="F50" s="12">
        <v>47.648600000000002</v>
      </c>
      <c r="G50" s="13">
        <v>1.1200000000000002E-2</v>
      </c>
      <c r="H50" s="27"/>
    </row>
    <row r="51" spans="1:9" ht="12.75" customHeight="1" x14ac:dyDescent="0.2">
      <c r="A51">
        <v>43</v>
      </c>
      <c r="B51" t="s">
        <v>121</v>
      </c>
      <c r="C51" t="s">
        <v>120</v>
      </c>
      <c r="D51" t="s">
        <v>68</v>
      </c>
      <c r="E51">
        <v>10000</v>
      </c>
      <c r="F51" s="12">
        <v>47.424999999999997</v>
      </c>
      <c r="G51" s="13">
        <v>1.11E-2</v>
      </c>
      <c r="H51" s="27"/>
    </row>
    <row r="52" spans="1:9" ht="12.75" customHeight="1" x14ac:dyDescent="0.2">
      <c r="A52">
        <v>44</v>
      </c>
      <c r="B52" t="s">
        <v>123</v>
      </c>
      <c r="C52" t="s">
        <v>122</v>
      </c>
      <c r="D52" t="s">
        <v>45</v>
      </c>
      <c r="E52">
        <v>10000</v>
      </c>
      <c r="F52" s="12">
        <v>45.664999999999999</v>
      </c>
      <c r="G52" s="13">
        <v>1.0700000000000001E-2</v>
      </c>
      <c r="H52" s="27"/>
    </row>
    <row r="53" spans="1:9" ht="12.75" customHeight="1" x14ac:dyDescent="0.2">
      <c r="A53">
        <v>45</v>
      </c>
      <c r="B53" t="s">
        <v>125</v>
      </c>
      <c r="C53" t="s">
        <v>124</v>
      </c>
      <c r="D53" t="s">
        <v>48</v>
      </c>
      <c r="E53">
        <v>60000</v>
      </c>
      <c r="F53" s="12">
        <v>45.51</v>
      </c>
      <c r="G53" s="13">
        <v>1.0700000000000001E-2</v>
      </c>
      <c r="H53" s="27"/>
    </row>
    <row r="54" spans="1:9" ht="12.75" customHeight="1" x14ac:dyDescent="0.2">
      <c r="A54">
        <v>46</v>
      </c>
      <c r="B54" t="s">
        <v>127</v>
      </c>
      <c r="C54" t="s">
        <v>126</v>
      </c>
      <c r="D54" t="s">
        <v>71</v>
      </c>
      <c r="E54">
        <v>6000</v>
      </c>
      <c r="F54" s="12">
        <v>43.878</v>
      </c>
      <c r="G54" s="13">
        <v>1.03E-2</v>
      </c>
      <c r="H54" s="27"/>
    </row>
    <row r="55" spans="1:9" ht="12.75" customHeight="1" x14ac:dyDescent="0.2">
      <c r="A55">
        <v>47</v>
      </c>
      <c r="B55" t="s">
        <v>129</v>
      </c>
      <c r="C55" t="s">
        <v>128</v>
      </c>
      <c r="D55" t="s">
        <v>74</v>
      </c>
      <c r="E55">
        <v>15000</v>
      </c>
      <c r="F55" s="12">
        <v>43.612499999999997</v>
      </c>
      <c r="G55" s="13">
        <v>1.0200000000000001E-2</v>
      </c>
      <c r="H55" s="27"/>
    </row>
    <row r="56" spans="1:9" ht="12.75" customHeight="1" x14ac:dyDescent="0.2">
      <c r="A56">
        <v>48</v>
      </c>
      <c r="B56" t="s">
        <v>131</v>
      </c>
      <c r="C56" t="s">
        <v>130</v>
      </c>
      <c r="D56" t="s">
        <v>77</v>
      </c>
      <c r="E56">
        <v>2500</v>
      </c>
      <c r="F56" s="12">
        <v>40.283749999999998</v>
      </c>
      <c r="G56" s="13">
        <v>9.4999999999999998E-3</v>
      </c>
      <c r="H56" s="27"/>
    </row>
    <row r="57" spans="1:9" ht="12.75" customHeight="1" x14ac:dyDescent="0.2">
      <c r="A57">
        <v>49</v>
      </c>
      <c r="B57" t="s">
        <v>133</v>
      </c>
      <c r="C57" t="s">
        <v>132</v>
      </c>
      <c r="D57" t="s">
        <v>42</v>
      </c>
      <c r="E57">
        <v>20000</v>
      </c>
      <c r="F57" s="12">
        <v>34.409999999999997</v>
      </c>
      <c r="G57" s="13">
        <v>8.1000000000000013E-3</v>
      </c>
      <c r="H57" s="27"/>
    </row>
    <row r="58" spans="1:9" ht="12.75" customHeight="1" x14ac:dyDescent="0.2">
      <c r="A58">
        <v>50</v>
      </c>
      <c r="B58" t="s">
        <v>135</v>
      </c>
      <c r="C58" t="s">
        <v>134</v>
      </c>
      <c r="D58" t="s">
        <v>15</v>
      </c>
      <c r="E58">
        <v>2000</v>
      </c>
      <c r="F58" s="12">
        <v>33.749000000000002</v>
      </c>
      <c r="G58" s="13">
        <v>7.9000000000000008E-3</v>
      </c>
      <c r="H58" s="27"/>
    </row>
    <row r="59" spans="1:9" ht="12.75" customHeight="1" x14ac:dyDescent="0.2">
      <c r="A59">
        <v>51</v>
      </c>
      <c r="B59" t="s">
        <v>137</v>
      </c>
      <c r="C59" t="s">
        <v>136</v>
      </c>
      <c r="D59" t="s">
        <v>28</v>
      </c>
      <c r="E59">
        <v>5000</v>
      </c>
      <c r="F59" s="12">
        <v>20.772500000000001</v>
      </c>
      <c r="G59" s="13">
        <v>4.8999999999999998E-3</v>
      </c>
      <c r="H59" s="27"/>
    </row>
    <row r="60" spans="1:9" ht="12.75" customHeight="1" x14ac:dyDescent="0.2">
      <c r="A60">
        <v>52</v>
      </c>
      <c r="B60" t="s">
        <v>139</v>
      </c>
      <c r="C60" t="s">
        <v>138</v>
      </c>
      <c r="D60" t="s">
        <v>42</v>
      </c>
      <c r="E60">
        <v>3000</v>
      </c>
      <c r="F60" s="12">
        <v>7.6574999999999998</v>
      </c>
      <c r="G60" s="13">
        <v>1.8E-3</v>
      </c>
      <c r="H60" s="27"/>
    </row>
    <row r="61" spans="1:9" ht="12.75" customHeight="1" x14ac:dyDescent="0.2">
      <c r="C61" s="16" t="s">
        <v>140</v>
      </c>
      <c r="D61" s="16"/>
      <c r="E61" s="16"/>
      <c r="F61" s="17">
        <f>SUM(F9:F60)</f>
        <v>4172.9560000000001</v>
      </c>
      <c r="G61" s="18">
        <f>SUM(G9:G60)</f>
        <v>0.97990000000000022</v>
      </c>
      <c r="H61" s="28"/>
      <c r="I61" s="29"/>
    </row>
    <row r="62" spans="1:9" ht="12.75" customHeight="1" x14ac:dyDescent="0.2">
      <c r="F62" s="12"/>
      <c r="G62" s="13"/>
      <c r="H62" s="27"/>
    </row>
    <row r="63" spans="1:9" ht="12.75" customHeight="1" x14ac:dyDescent="0.2">
      <c r="C63" s="14" t="s">
        <v>141</v>
      </c>
      <c r="F63" s="12"/>
      <c r="G63" s="13"/>
      <c r="H63" s="27"/>
    </row>
    <row r="64" spans="1:9" ht="12.75" customHeight="1" x14ac:dyDescent="0.2">
      <c r="C64" s="14" t="s">
        <v>10</v>
      </c>
      <c r="F64" s="12"/>
      <c r="G64" s="13"/>
      <c r="H64" s="27"/>
    </row>
    <row r="65" spans="1:9" ht="12.75" customHeight="1" x14ac:dyDescent="0.2">
      <c r="A65">
        <v>55</v>
      </c>
      <c r="B65" t="s">
        <v>143</v>
      </c>
      <c r="C65" t="s">
        <v>142</v>
      </c>
      <c r="D65" t="s">
        <v>80</v>
      </c>
      <c r="E65">
        <v>105000</v>
      </c>
      <c r="F65" s="12">
        <v>0.89249999999999996</v>
      </c>
      <c r="G65" s="13">
        <v>2.0000000000000001E-4</v>
      </c>
      <c r="H65" s="27"/>
    </row>
    <row r="66" spans="1:9" ht="12.75" customHeight="1" x14ac:dyDescent="0.2">
      <c r="C66" s="16" t="s">
        <v>140</v>
      </c>
      <c r="D66" s="16"/>
      <c r="E66" s="16"/>
      <c r="F66" s="17">
        <f>SUM(F65:F65)</f>
        <v>0.89249999999999996</v>
      </c>
      <c r="G66" s="18">
        <f>SUM(G65:G65)</f>
        <v>2.0000000000000001E-4</v>
      </c>
      <c r="H66" s="28"/>
      <c r="I66" s="29"/>
    </row>
    <row r="67" spans="1:9" ht="12.75" customHeight="1" x14ac:dyDescent="0.2">
      <c r="F67" s="12"/>
      <c r="G67" s="13"/>
      <c r="H67" s="27"/>
    </row>
    <row r="68" spans="1:9" ht="12.75" customHeight="1" x14ac:dyDescent="0.2">
      <c r="C68" s="14" t="s">
        <v>145</v>
      </c>
      <c r="F68" s="12">
        <v>90.197849000000005</v>
      </c>
      <c r="G68" s="13">
        <v>2.12E-2</v>
      </c>
      <c r="H68" s="27"/>
    </row>
    <row r="69" spans="1:9" ht="12.75" customHeight="1" x14ac:dyDescent="0.2">
      <c r="C69" s="16" t="s">
        <v>140</v>
      </c>
      <c r="D69" s="16"/>
      <c r="E69" s="16"/>
      <c r="F69" s="17">
        <f>SUM(F68:F68)</f>
        <v>90.197849000000005</v>
      </c>
      <c r="G69" s="18">
        <f>SUM(G68:G68)</f>
        <v>2.12E-2</v>
      </c>
      <c r="H69" s="27"/>
    </row>
    <row r="70" spans="1:9" ht="12.75" customHeight="1" x14ac:dyDescent="0.2">
      <c r="F70" s="12"/>
      <c r="G70" s="13"/>
      <c r="H70" s="28"/>
      <c r="I70" s="29"/>
    </row>
    <row r="71" spans="1:9" ht="12.75" customHeight="1" x14ac:dyDescent="0.2">
      <c r="C71" s="14" t="s">
        <v>146</v>
      </c>
      <c r="F71" s="12"/>
      <c r="G71" s="13"/>
      <c r="H71" s="27"/>
    </row>
    <row r="72" spans="1:9" ht="12.75" customHeight="1" x14ac:dyDescent="0.2">
      <c r="C72" s="14" t="s">
        <v>147</v>
      </c>
      <c r="F72" s="12">
        <v>-5.204707</v>
      </c>
      <c r="G72" s="13">
        <v>-1.2999999999999999E-3</v>
      </c>
      <c r="H72" s="27"/>
    </row>
    <row r="73" spans="1:9" ht="12.75" customHeight="1" x14ac:dyDescent="0.2">
      <c r="C73" s="16" t="s">
        <v>140</v>
      </c>
      <c r="D73" s="16"/>
      <c r="E73" s="16"/>
      <c r="F73" s="17">
        <f>SUM(F72:F72)</f>
        <v>-5.204707</v>
      </c>
      <c r="G73" s="18">
        <f>SUM(G72:G72)</f>
        <v>-1.2999999999999999E-3</v>
      </c>
      <c r="H73" s="28"/>
      <c r="I73" s="29"/>
    </row>
    <row r="74" spans="1:9" ht="12.75" customHeight="1" x14ac:dyDescent="0.2">
      <c r="C74" s="19" t="s">
        <v>148</v>
      </c>
      <c r="D74" s="19"/>
      <c r="E74" s="19"/>
      <c r="F74" s="20">
        <f>SUM(F61,F66,F69,F73)</f>
        <v>4258.8416420000003</v>
      </c>
      <c r="G74" s="21">
        <f>SUM(G61,G66,G69,G73)</f>
        <v>1.0000000000000002</v>
      </c>
      <c r="H74" s="27"/>
    </row>
    <row r="75" spans="1:9" ht="12.75" customHeight="1" x14ac:dyDescent="0.2">
      <c r="H75" s="27"/>
    </row>
    <row r="76" spans="1:9" ht="12.75" customHeight="1" x14ac:dyDescent="0.2">
      <c r="C76" s="14" t="s">
        <v>588</v>
      </c>
      <c r="H76" s="27"/>
    </row>
    <row r="77" spans="1:9" ht="12.75" customHeight="1" x14ac:dyDescent="0.2">
      <c r="C77" s="14" t="s">
        <v>591</v>
      </c>
      <c r="H77" s="28"/>
      <c r="I77" s="29"/>
    </row>
    <row r="78" spans="1:9" ht="12.75" customHeight="1" x14ac:dyDescent="0.2">
      <c r="C78" s="14"/>
      <c r="H78" s="30"/>
      <c r="I78" s="31"/>
    </row>
    <row r="79" spans="1:9" ht="12.75" customHeight="1" x14ac:dyDescent="0.2">
      <c r="C79" s="14" t="s">
        <v>590</v>
      </c>
      <c r="D79">
        <v>37.525199999999998</v>
      </c>
    </row>
    <row r="80" spans="1:9" ht="12.75" customHeight="1" x14ac:dyDescent="0.2">
      <c r="C80" s="14"/>
    </row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</sheetData>
  <sortState ref="J11:K32">
    <sortCondition descending="1" ref="K11:K32"/>
  </sortState>
  <mergeCells count="1">
    <mergeCell ref="C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D42" sqref="D42:D44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45" t="s">
        <v>340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144</v>
      </c>
      <c r="F7" s="12"/>
      <c r="G7" s="13"/>
      <c r="H7" s="27"/>
    </row>
    <row r="8" spans="1:12" ht="12.75" customHeight="1" x14ac:dyDescent="0.2">
      <c r="C8" s="14" t="s">
        <v>295</v>
      </c>
      <c r="F8" s="12"/>
      <c r="G8" s="13"/>
      <c r="H8" s="27"/>
    </row>
    <row r="9" spans="1:12" ht="12.75" customHeight="1" x14ac:dyDescent="0.2">
      <c r="A9">
        <v>1</v>
      </c>
      <c r="B9" t="s">
        <v>298</v>
      </c>
      <c r="C9" t="s">
        <v>176</v>
      </c>
      <c r="D9" t="s">
        <v>188</v>
      </c>
      <c r="E9">
        <v>1000000</v>
      </c>
      <c r="F9" s="12">
        <v>9.9192400000000003</v>
      </c>
      <c r="G9" s="13">
        <v>4.3E-3</v>
      </c>
      <c r="H9" s="27"/>
    </row>
    <row r="10" spans="1:12" ht="12.75" customHeight="1" x14ac:dyDescent="0.2">
      <c r="C10" s="16" t="s">
        <v>140</v>
      </c>
      <c r="D10" s="16"/>
      <c r="E10" s="16"/>
      <c r="F10" s="17">
        <f>SUM(F9:F9)</f>
        <v>9.9192400000000003</v>
      </c>
      <c r="G10" s="18">
        <f>SUM(G9:G9)</f>
        <v>4.3E-3</v>
      </c>
      <c r="H10" s="28"/>
      <c r="I10" s="29"/>
      <c r="J10" s="15" t="s">
        <v>16</v>
      </c>
      <c r="K10" s="15" t="s">
        <v>17</v>
      </c>
    </row>
    <row r="11" spans="1:12" ht="12.75" customHeight="1" x14ac:dyDescent="0.2">
      <c r="F11" s="12"/>
      <c r="G11" s="13"/>
      <c r="H11" s="27"/>
      <c r="J11" s="13" t="s">
        <v>185</v>
      </c>
      <c r="K11" s="13">
        <v>0.67299999999999993</v>
      </c>
    </row>
    <row r="12" spans="1:12" ht="12.75" customHeight="1" x14ac:dyDescent="0.2">
      <c r="C12" s="14" t="s">
        <v>302</v>
      </c>
      <c r="F12" s="12"/>
      <c r="G12" s="13"/>
      <c r="H12" s="27"/>
      <c r="J12" s="13" t="s">
        <v>206</v>
      </c>
      <c r="K12" s="13">
        <v>0.24059999999999998</v>
      </c>
    </row>
    <row r="13" spans="1:12" ht="12.75" customHeight="1" x14ac:dyDescent="0.2">
      <c r="A13">
        <v>2</v>
      </c>
      <c r="B13" t="s">
        <v>306</v>
      </c>
      <c r="C13" t="s">
        <v>305</v>
      </c>
      <c r="D13" t="s">
        <v>185</v>
      </c>
      <c r="E13">
        <v>104000000</v>
      </c>
      <c r="F13" s="12">
        <v>1115.3084799999999</v>
      </c>
      <c r="G13" s="13">
        <v>0.48170000000000002</v>
      </c>
      <c r="H13" s="28"/>
      <c r="I13" s="29"/>
      <c r="J13" s="13" t="s">
        <v>322</v>
      </c>
      <c r="K13" s="13">
        <v>5.28E-2</v>
      </c>
    </row>
    <row r="14" spans="1:12" ht="12.75" customHeight="1" x14ac:dyDescent="0.2">
      <c r="A14">
        <v>3</v>
      </c>
      <c r="B14" t="s">
        <v>335</v>
      </c>
      <c r="C14" t="s">
        <v>334</v>
      </c>
      <c r="D14" t="s">
        <v>185</v>
      </c>
      <c r="E14">
        <v>15000000</v>
      </c>
      <c r="F14" s="12">
        <v>156.3312</v>
      </c>
      <c r="G14" s="13">
        <v>6.7500000000000004E-2</v>
      </c>
      <c r="H14" s="27"/>
      <c r="J14" s="13" t="s">
        <v>341</v>
      </c>
      <c r="K14" s="13">
        <v>1.3000000000000001E-2</v>
      </c>
    </row>
    <row r="15" spans="1:12" ht="12.75" customHeight="1" x14ac:dyDescent="0.2">
      <c r="A15">
        <v>4</v>
      </c>
      <c r="B15" t="s">
        <v>339</v>
      </c>
      <c r="C15" t="s">
        <v>338</v>
      </c>
      <c r="D15" t="s">
        <v>185</v>
      </c>
      <c r="E15">
        <v>8000000</v>
      </c>
      <c r="F15" s="12">
        <v>85.393360000000001</v>
      </c>
      <c r="G15" s="13">
        <v>3.6900000000000002E-2</v>
      </c>
      <c r="H15" s="27"/>
      <c r="J15" s="13" t="s">
        <v>188</v>
      </c>
      <c r="K15" s="13">
        <v>4.3E-3</v>
      </c>
    </row>
    <row r="16" spans="1:12" ht="12.75" customHeight="1" x14ac:dyDescent="0.2">
      <c r="A16">
        <v>5</v>
      </c>
      <c r="B16" t="s">
        <v>343</v>
      </c>
      <c r="C16" t="s">
        <v>342</v>
      </c>
      <c r="D16" t="s">
        <v>185</v>
      </c>
      <c r="E16">
        <v>7560000</v>
      </c>
      <c r="F16" s="12">
        <v>81.589183000000006</v>
      </c>
      <c r="G16" s="13">
        <v>3.5200000000000002E-2</v>
      </c>
      <c r="H16" s="27"/>
      <c r="J16" s="13" t="s">
        <v>86</v>
      </c>
      <c r="K16" s="13">
        <v>1.6299999999999999E-2</v>
      </c>
    </row>
    <row r="17" spans="1:11" ht="12.75" customHeight="1" x14ac:dyDescent="0.2">
      <c r="A17">
        <v>6</v>
      </c>
      <c r="B17" t="s">
        <v>345</v>
      </c>
      <c r="C17" t="s">
        <v>344</v>
      </c>
      <c r="D17" t="s">
        <v>185</v>
      </c>
      <c r="E17">
        <v>7100000</v>
      </c>
      <c r="F17" s="12">
        <v>73.010294000000002</v>
      </c>
      <c r="G17" s="13">
        <v>3.15E-2</v>
      </c>
      <c r="H17" s="27"/>
      <c r="J17" s="13"/>
      <c r="K17" s="13"/>
    </row>
    <row r="18" spans="1:11" ht="12.75" customHeight="1" x14ac:dyDescent="0.2">
      <c r="A18">
        <v>7</v>
      </c>
      <c r="B18" t="s">
        <v>337</v>
      </c>
      <c r="C18" t="s">
        <v>336</v>
      </c>
      <c r="D18" t="s">
        <v>185</v>
      </c>
      <c r="E18">
        <v>4330000</v>
      </c>
      <c r="F18" s="12">
        <v>46.765602000000001</v>
      </c>
      <c r="G18" s="13">
        <v>2.0199999999999999E-2</v>
      </c>
      <c r="H18" s="27"/>
    </row>
    <row r="19" spans="1:11" ht="12.75" customHeight="1" x14ac:dyDescent="0.2">
      <c r="C19" s="16" t="s">
        <v>140</v>
      </c>
      <c r="D19" s="16"/>
      <c r="E19" s="16"/>
      <c r="F19" s="17">
        <f>SUM(F13:F18)</f>
        <v>1558.398119</v>
      </c>
      <c r="G19" s="18">
        <f>SUM(G13:G18)</f>
        <v>0.67300000000000004</v>
      </c>
      <c r="H19" s="27"/>
    </row>
    <row r="20" spans="1:11" ht="12.75" customHeight="1" x14ac:dyDescent="0.2">
      <c r="F20" s="12"/>
      <c r="G20" s="13"/>
      <c r="H20" s="27"/>
    </row>
    <row r="21" spans="1:11" ht="12.75" customHeight="1" x14ac:dyDescent="0.2">
      <c r="C21" s="14" t="s">
        <v>309</v>
      </c>
      <c r="F21" s="12"/>
      <c r="G21" s="13"/>
      <c r="H21" s="27"/>
    </row>
    <row r="22" spans="1:11" ht="12.75" customHeight="1" x14ac:dyDescent="0.2">
      <c r="C22" s="14" t="s">
        <v>10</v>
      </c>
      <c r="F22" s="12"/>
      <c r="G22" s="13"/>
      <c r="H22" s="28"/>
      <c r="I22" s="29"/>
    </row>
    <row r="23" spans="1:11" ht="12.75" customHeight="1" x14ac:dyDescent="0.2">
      <c r="A23">
        <v>8</v>
      </c>
      <c r="B23" t="s">
        <v>347</v>
      </c>
      <c r="C23" t="s">
        <v>346</v>
      </c>
      <c r="D23" t="s">
        <v>206</v>
      </c>
      <c r="E23">
        <v>30000000</v>
      </c>
      <c r="F23" s="12">
        <v>319.45650000000001</v>
      </c>
      <c r="G23" s="13">
        <v>0.13800000000000001</v>
      </c>
      <c r="H23" s="27"/>
    </row>
    <row r="24" spans="1:11" ht="12.75" customHeight="1" x14ac:dyDescent="0.2">
      <c r="A24">
        <v>9</v>
      </c>
      <c r="B24" t="s">
        <v>348</v>
      </c>
      <c r="C24" t="s">
        <v>314</v>
      </c>
      <c r="D24" t="s">
        <v>206</v>
      </c>
      <c r="E24">
        <v>22500000</v>
      </c>
      <c r="F24" s="12">
        <v>237.59842499999999</v>
      </c>
      <c r="G24" s="13">
        <v>0.1026</v>
      </c>
      <c r="H24" s="27"/>
    </row>
    <row r="25" spans="1:11" ht="12.75" customHeight="1" x14ac:dyDescent="0.2">
      <c r="A25">
        <v>10</v>
      </c>
      <c r="B25" t="s">
        <v>349</v>
      </c>
      <c r="C25" t="s">
        <v>330</v>
      </c>
      <c r="D25" t="s">
        <v>322</v>
      </c>
      <c r="E25">
        <v>10000000</v>
      </c>
      <c r="F25" s="12">
        <v>101.479</v>
      </c>
      <c r="G25" s="13">
        <v>4.3799999999999999E-2</v>
      </c>
      <c r="H25" s="27"/>
    </row>
    <row r="26" spans="1:11" ht="12.75" customHeight="1" x14ac:dyDescent="0.2">
      <c r="A26">
        <v>11</v>
      </c>
      <c r="B26" t="s">
        <v>350</v>
      </c>
      <c r="C26" t="s">
        <v>232</v>
      </c>
      <c r="D26" t="s">
        <v>341</v>
      </c>
      <c r="E26">
        <v>3000000</v>
      </c>
      <c r="F26" s="12">
        <v>30.049800000000001</v>
      </c>
      <c r="G26" s="13">
        <v>1.3000000000000001E-2</v>
      </c>
      <c r="H26" s="27"/>
    </row>
    <row r="27" spans="1:11" ht="12.75" customHeight="1" x14ac:dyDescent="0.2">
      <c r="A27">
        <v>12</v>
      </c>
      <c r="B27" t="s">
        <v>351</v>
      </c>
      <c r="C27" t="s">
        <v>314</v>
      </c>
      <c r="D27" t="s">
        <v>322</v>
      </c>
      <c r="E27">
        <v>2000000</v>
      </c>
      <c r="F27" s="12">
        <v>20.751460000000002</v>
      </c>
      <c r="G27" s="13">
        <v>9.0000000000000011E-3</v>
      </c>
      <c r="H27" s="27"/>
    </row>
    <row r="28" spans="1:11" ht="12.75" customHeight="1" x14ac:dyDescent="0.2">
      <c r="C28" s="16" t="s">
        <v>140</v>
      </c>
      <c r="D28" s="16"/>
      <c r="E28" s="16"/>
      <c r="F28" s="17">
        <f>SUM(F23:F27)</f>
        <v>709.33518500000002</v>
      </c>
      <c r="G28" s="18">
        <f>SUM(G23:G27)</f>
        <v>0.30640000000000001</v>
      </c>
      <c r="H28" s="27"/>
    </row>
    <row r="29" spans="1:11" ht="12.75" customHeight="1" x14ac:dyDescent="0.2">
      <c r="F29" s="12"/>
      <c r="G29" s="13"/>
      <c r="H29" s="27"/>
    </row>
    <row r="30" spans="1:11" ht="12.75" customHeight="1" x14ac:dyDescent="0.2">
      <c r="C30" s="14" t="s">
        <v>145</v>
      </c>
      <c r="F30" s="12">
        <v>13.399756999999999</v>
      </c>
      <c r="G30" s="13">
        <v>5.7999999999999996E-3</v>
      </c>
      <c r="H30" s="27"/>
    </row>
    <row r="31" spans="1:11" ht="12.75" customHeight="1" x14ac:dyDescent="0.2">
      <c r="C31" s="16" t="s">
        <v>140</v>
      </c>
      <c r="D31" s="16"/>
      <c r="E31" s="16"/>
      <c r="F31" s="17">
        <f>SUM(F30:F30)</f>
        <v>13.399756999999999</v>
      </c>
      <c r="G31" s="18">
        <f>SUM(G30:G30)</f>
        <v>5.7999999999999996E-3</v>
      </c>
      <c r="H31" s="28"/>
      <c r="I31" s="29"/>
    </row>
    <row r="32" spans="1:11" ht="12.75" customHeight="1" x14ac:dyDescent="0.2">
      <c r="F32" s="12"/>
      <c r="G32" s="13"/>
      <c r="H32" s="27"/>
    </row>
    <row r="33" spans="3:9" ht="12.75" customHeight="1" x14ac:dyDescent="0.2">
      <c r="C33" s="14" t="s">
        <v>146</v>
      </c>
      <c r="F33" s="12"/>
      <c r="G33" s="13"/>
      <c r="H33" s="27"/>
    </row>
    <row r="34" spans="3:9" ht="12.75" customHeight="1" x14ac:dyDescent="0.2">
      <c r="C34" s="14" t="s">
        <v>147</v>
      </c>
      <c r="F34" s="12">
        <v>24.443034999999998</v>
      </c>
      <c r="G34" s="13">
        <v>1.0500000000000001E-2</v>
      </c>
      <c r="H34" s="28"/>
      <c r="I34" s="29"/>
    </row>
    <row r="35" spans="3:9" ht="12.75" customHeight="1" x14ac:dyDescent="0.2">
      <c r="C35" s="16" t="s">
        <v>140</v>
      </c>
      <c r="D35" s="16"/>
      <c r="E35" s="16"/>
      <c r="F35" s="17">
        <f>SUM(F34:F34)</f>
        <v>24.443034999999998</v>
      </c>
      <c r="G35" s="18">
        <f>SUM(G34:G34)</f>
        <v>1.0500000000000001E-2</v>
      </c>
      <c r="H35" s="27"/>
    </row>
    <row r="36" spans="3:9" ht="12.75" customHeight="1" x14ac:dyDescent="0.2">
      <c r="C36" s="19" t="s">
        <v>148</v>
      </c>
      <c r="D36" s="19"/>
      <c r="E36" s="19"/>
      <c r="F36" s="20">
        <f>SUM(F10,F19,F28,F31,F35)</f>
        <v>2315.495336</v>
      </c>
      <c r="G36" s="21">
        <f>SUM(G10,G19,G28,G31,G35)</f>
        <v>1</v>
      </c>
      <c r="H36" s="27"/>
    </row>
    <row r="37" spans="3:9" ht="12.75" customHeight="1" x14ac:dyDescent="0.2">
      <c r="H37" s="27"/>
    </row>
    <row r="38" spans="3:9" ht="12.75" customHeight="1" x14ac:dyDescent="0.2">
      <c r="C38" s="32" t="s">
        <v>589</v>
      </c>
      <c r="H38" s="28"/>
      <c r="I38" s="29"/>
    </row>
    <row r="39" spans="3:9" ht="12.75" customHeight="1" x14ac:dyDescent="0.2">
      <c r="C39" s="32" t="s">
        <v>588</v>
      </c>
      <c r="H39" s="30"/>
      <c r="I39" s="31"/>
    </row>
    <row r="40" spans="3:9" ht="12.75" customHeight="1" x14ac:dyDescent="0.2">
      <c r="C40" s="14"/>
    </row>
    <row r="41" spans="3:9" ht="12.75" customHeight="1" x14ac:dyDescent="0.2">
      <c r="C41" s="38" t="s">
        <v>590</v>
      </c>
      <c r="D41" s="39">
        <v>22.053899999999999</v>
      </c>
    </row>
    <row r="42" spans="3:9" ht="12.75" customHeight="1" x14ac:dyDescent="0.2">
      <c r="C42" s="38" t="s">
        <v>593</v>
      </c>
      <c r="D42" s="40">
        <v>5140.2299999999996</v>
      </c>
    </row>
    <row r="43" spans="3:9" ht="12.75" customHeight="1" x14ac:dyDescent="0.2">
      <c r="C43" s="38" t="s">
        <v>594</v>
      </c>
      <c r="D43" s="40">
        <v>6.4946999999999999</v>
      </c>
    </row>
    <row r="44" spans="3:9" ht="12.75" customHeight="1" x14ac:dyDescent="0.2">
      <c r="C44" s="41" t="s">
        <v>595</v>
      </c>
      <c r="D44" s="42">
        <v>8.6199999999999999E-2</v>
      </c>
    </row>
    <row r="45" spans="3:9" ht="12.75" customHeight="1" x14ac:dyDescent="0.2"/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42" sqref="D42:D44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45" t="s">
        <v>461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144</v>
      </c>
      <c r="F7" s="12"/>
      <c r="G7" s="13"/>
      <c r="H7" s="27"/>
    </row>
    <row r="8" spans="1:12" ht="12.75" customHeight="1" x14ac:dyDescent="0.2">
      <c r="C8" s="14" t="s">
        <v>295</v>
      </c>
      <c r="F8" s="12"/>
      <c r="G8" s="13"/>
      <c r="H8" s="27"/>
    </row>
    <row r="9" spans="1:12" ht="12.75" customHeight="1" x14ac:dyDescent="0.2">
      <c r="A9">
        <v>1</v>
      </c>
      <c r="B9" t="s">
        <v>298</v>
      </c>
      <c r="C9" t="s">
        <v>176</v>
      </c>
      <c r="D9" t="s">
        <v>188</v>
      </c>
      <c r="E9">
        <v>35000000</v>
      </c>
      <c r="F9" s="12">
        <v>347.17340000000002</v>
      </c>
      <c r="G9" s="13">
        <v>7.3899999999999993E-2</v>
      </c>
      <c r="H9" s="27"/>
    </row>
    <row r="10" spans="1:12" ht="12.75" customHeight="1" x14ac:dyDescent="0.2">
      <c r="A10">
        <v>2</v>
      </c>
      <c r="B10" t="s">
        <v>297</v>
      </c>
      <c r="C10" t="s">
        <v>296</v>
      </c>
      <c r="D10" t="s">
        <v>188</v>
      </c>
      <c r="E10">
        <v>30000000</v>
      </c>
      <c r="F10" s="12">
        <v>297.10079999999999</v>
      </c>
      <c r="G10" s="13">
        <v>6.3200000000000006E-2</v>
      </c>
      <c r="H10" s="27"/>
      <c r="J10" s="15" t="s">
        <v>16</v>
      </c>
      <c r="K10" s="15" t="s">
        <v>17</v>
      </c>
    </row>
    <row r="11" spans="1:12" ht="12.75" customHeight="1" x14ac:dyDescent="0.2">
      <c r="C11" s="16" t="s">
        <v>140</v>
      </c>
      <c r="D11" s="16"/>
      <c r="E11" s="16"/>
      <c r="F11" s="17">
        <f>SUM(F9:F10)</f>
        <v>644.27420000000006</v>
      </c>
      <c r="G11" s="18">
        <f>SUM(G9:G10)</f>
        <v>0.1371</v>
      </c>
      <c r="H11" s="28"/>
      <c r="I11" s="29"/>
      <c r="J11" s="13" t="s">
        <v>189</v>
      </c>
      <c r="K11" s="13">
        <v>0.53420000000000001</v>
      </c>
    </row>
    <row r="12" spans="1:12" ht="12.75" customHeight="1" x14ac:dyDescent="0.2">
      <c r="F12" s="12"/>
      <c r="G12" s="13"/>
      <c r="H12" s="27"/>
      <c r="J12" s="13" t="s">
        <v>185</v>
      </c>
      <c r="K12" s="13">
        <v>0.1469</v>
      </c>
    </row>
    <row r="13" spans="1:12" ht="12.75" customHeight="1" x14ac:dyDescent="0.2">
      <c r="C13" s="14" t="s">
        <v>302</v>
      </c>
      <c r="F13" s="12"/>
      <c r="G13" s="13"/>
      <c r="H13" s="27"/>
      <c r="J13" s="13" t="s">
        <v>188</v>
      </c>
      <c r="K13" s="13">
        <v>0.1371</v>
      </c>
    </row>
    <row r="14" spans="1:12" ht="12.75" customHeight="1" x14ac:dyDescent="0.2">
      <c r="A14">
        <v>3</v>
      </c>
      <c r="B14" t="s">
        <v>463</v>
      </c>
      <c r="C14" t="s">
        <v>462</v>
      </c>
      <c r="D14" t="s">
        <v>185</v>
      </c>
      <c r="E14">
        <v>50000000</v>
      </c>
      <c r="F14" s="12">
        <v>516.55550000000005</v>
      </c>
      <c r="G14" s="13">
        <v>0.1099</v>
      </c>
      <c r="H14" s="28"/>
      <c r="I14" s="29"/>
      <c r="J14" s="13" t="s">
        <v>429</v>
      </c>
      <c r="K14" s="13">
        <v>0.107</v>
      </c>
    </row>
    <row r="15" spans="1:12" ht="12.75" customHeight="1" x14ac:dyDescent="0.2">
      <c r="A15">
        <v>4</v>
      </c>
      <c r="B15" t="s">
        <v>339</v>
      </c>
      <c r="C15" t="s">
        <v>338</v>
      </c>
      <c r="D15" t="s">
        <v>185</v>
      </c>
      <c r="E15">
        <v>15000000</v>
      </c>
      <c r="F15" s="12">
        <v>160.11255</v>
      </c>
      <c r="G15" s="13">
        <v>3.4099999999999998E-2</v>
      </c>
      <c r="H15" s="27"/>
      <c r="J15" s="13" t="s">
        <v>86</v>
      </c>
      <c r="K15" s="13">
        <v>7.4800000000000005E-2</v>
      </c>
    </row>
    <row r="16" spans="1:12" ht="12.75" customHeight="1" x14ac:dyDescent="0.2">
      <c r="A16">
        <v>5</v>
      </c>
      <c r="B16" t="s">
        <v>465</v>
      </c>
      <c r="C16" t="s">
        <v>464</v>
      </c>
      <c r="D16" t="s">
        <v>185</v>
      </c>
      <c r="E16">
        <v>1340000</v>
      </c>
      <c r="F16" s="12">
        <v>13.791454</v>
      </c>
      <c r="G16" s="13">
        <v>2.8999999999999998E-3</v>
      </c>
      <c r="H16" s="27"/>
      <c r="J16" s="13"/>
      <c r="K16" s="13"/>
    </row>
    <row r="17" spans="1:9" ht="12.75" customHeight="1" x14ac:dyDescent="0.2">
      <c r="C17" s="16" t="s">
        <v>140</v>
      </c>
      <c r="D17" s="16"/>
      <c r="E17" s="16"/>
      <c r="F17" s="17">
        <f>SUM(F14:F16)</f>
        <v>690.45950400000004</v>
      </c>
      <c r="G17" s="18">
        <f>SUM(G14:G16)</f>
        <v>0.14689999999999998</v>
      </c>
      <c r="H17" s="27"/>
    </row>
    <row r="18" spans="1:9" ht="12.75" customHeight="1" x14ac:dyDescent="0.2">
      <c r="F18" s="12"/>
      <c r="G18" s="13"/>
      <c r="H18" s="27"/>
    </row>
    <row r="19" spans="1:9" ht="12.75" customHeight="1" x14ac:dyDescent="0.2">
      <c r="C19" s="14" t="s">
        <v>309</v>
      </c>
      <c r="F19" s="12"/>
      <c r="G19" s="13"/>
      <c r="H19" s="27"/>
    </row>
    <row r="20" spans="1:9" ht="12.75" customHeight="1" x14ac:dyDescent="0.2">
      <c r="C20" s="14" t="s">
        <v>10</v>
      </c>
      <c r="F20" s="12"/>
      <c r="G20" s="13"/>
      <c r="H20" s="28"/>
      <c r="I20" s="29"/>
    </row>
    <row r="21" spans="1:9" ht="12.75" customHeight="1" x14ac:dyDescent="0.2">
      <c r="A21">
        <v>6</v>
      </c>
      <c r="B21" t="s">
        <v>466</v>
      </c>
      <c r="C21" t="s">
        <v>270</v>
      </c>
      <c r="D21" t="s">
        <v>189</v>
      </c>
      <c r="E21">
        <v>50000000</v>
      </c>
      <c r="F21" s="12">
        <v>516.99249999999995</v>
      </c>
      <c r="G21" s="13">
        <v>0.11</v>
      </c>
      <c r="H21" s="27"/>
    </row>
    <row r="22" spans="1:9" ht="12.75" customHeight="1" x14ac:dyDescent="0.2">
      <c r="A22">
        <v>7</v>
      </c>
      <c r="B22" t="s">
        <v>467</v>
      </c>
      <c r="C22" t="s">
        <v>264</v>
      </c>
      <c r="D22" t="s">
        <v>189</v>
      </c>
      <c r="E22">
        <v>50000000</v>
      </c>
      <c r="F22" s="12">
        <v>508.94200000000001</v>
      </c>
      <c r="G22" s="13">
        <v>0.10830000000000001</v>
      </c>
      <c r="H22" s="27"/>
    </row>
    <row r="23" spans="1:9" ht="12.75" customHeight="1" x14ac:dyDescent="0.2">
      <c r="A23">
        <v>8</v>
      </c>
      <c r="B23" t="s">
        <v>454</v>
      </c>
      <c r="C23" t="s">
        <v>453</v>
      </c>
      <c r="D23" t="s">
        <v>429</v>
      </c>
      <c r="E23">
        <v>50000000</v>
      </c>
      <c r="F23" s="12">
        <v>502.6755</v>
      </c>
      <c r="G23" s="13">
        <v>0.107</v>
      </c>
      <c r="H23" s="27"/>
    </row>
    <row r="24" spans="1:9" ht="12.75" customHeight="1" x14ac:dyDescent="0.2">
      <c r="A24">
        <v>9</v>
      </c>
      <c r="B24" t="s">
        <v>312</v>
      </c>
      <c r="C24" t="s">
        <v>208</v>
      </c>
      <c r="D24" t="s">
        <v>189</v>
      </c>
      <c r="E24">
        <v>45000000</v>
      </c>
      <c r="F24" s="12">
        <v>458.87355000000002</v>
      </c>
      <c r="G24" s="13">
        <v>9.7599999999999992E-2</v>
      </c>
      <c r="H24" s="27"/>
    </row>
    <row r="25" spans="1:9" ht="12.75" customHeight="1" x14ac:dyDescent="0.2">
      <c r="A25">
        <v>10</v>
      </c>
      <c r="B25" t="s">
        <v>332</v>
      </c>
      <c r="C25" t="s">
        <v>270</v>
      </c>
      <c r="D25" t="s">
        <v>189</v>
      </c>
      <c r="E25">
        <v>45000000</v>
      </c>
      <c r="F25" s="12">
        <v>458.65350000000001</v>
      </c>
      <c r="G25" s="13">
        <v>9.7599999999999992E-2</v>
      </c>
      <c r="H25" s="27"/>
    </row>
    <row r="26" spans="1:9" ht="12.75" customHeight="1" x14ac:dyDescent="0.2">
      <c r="A26">
        <v>11</v>
      </c>
      <c r="B26" t="s">
        <v>313</v>
      </c>
      <c r="C26" t="s">
        <v>208</v>
      </c>
      <c r="D26" t="s">
        <v>189</v>
      </c>
      <c r="E26">
        <v>32000000</v>
      </c>
      <c r="F26" s="12">
        <v>324.52256</v>
      </c>
      <c r="G26" s="13">
        <v>6.9099999999999995E-2</v>
      </c>
      <c r="H26" s="27"/>
    </row>
    <row r="27" spans="1:9" ht="12.75" customHeight="1" x14ac:dyDescent="0.2">
      <c r="A27">
        <v>12</v>
      </c>
      <c r="B27" t="s">
        <v>458</v>
      </c>
      <c r="C27" t="s">
        <v>457</v>
      </c>
      <c r="D27" t="s">
        <v>189</v>
      </c>
      <c r="E27">
        <v>24000000</v>
      </c>
      <c r="F27" s="12">
        <v>242.48759999999999</v>
      </c>
      <c r="G27" s="13">
        <v>5.16E-2</v>
      </c>
      <c r="H27" s="27"/>
    </row>
    <row r="28" spans="1:9" ht="12.75" customHeight="1" x14ac:dyDescent="0.2">
      <c r="C28" s="16" t="s">
        <v>140</v>
      </c>
      <c r="D28" s="16"/>
      <c r="E28" s="16"/>
      <c r="F28" s="17">
        <f>SUM(F21:F27)</f>
        <v>3013.1472099999996</v>
      </c>
      <c r="G28" s="18">
        <f>SUM(G21:G27)</f>
        <v>0.64119999999999988</v>
      </c>
      <c r="H28" s="27"/>
    </row>
    <row r="29" spans="1:9" ht="12.75" customHeight="1" x14ac:dyDescent="0.2">
      <c r="F29" s="12"/>
      <c r="G29" s="13"/>
      <c r="H29" s="27"/>
    </row>
    <row r="30" spans="1:9" ht="12.75" customHeight="1" x14ac:dyDescent="0.2">
      <c r="C30" s="14" t="s">
        <v>145</v>
      </c>
      <c r="F30" s="12">
        <v>112.702752</v>
      </c>
      <c r="G30" s="13">
        <v>2.4E-2</v>
      </c>
      <c r="H30" s="27"/>
    </row>
    <row r="31" spans="1:9" ht="12.75" customHeight="1" x14ac:dyDescent="0.2">
      <c r="C31" s="16" t="s">
        <v>140</v>
      </c>
      <c r="D31" s="16"/>
      <c r="E31" s="16"/>
      <c r="F31" s="17">
        <f>SUM(F30:F30)</f>
        <v>112.702752</v>
      </c>
      <c r="G31" s="18">
        <f>SUM(G30:G30)</f>
        <v>2.4E-2</v>
      </c>
      <c r="H31" s="28"/>
      <c r="I31" s="29"/>
    </row>
    <row r="32" spans="1:9" ht="12.75" customHeight="1" x14ac:dyDescent="0.2">
      <c r="F32" s="12"/>
      <c r="G32" s="13"/>
      <c r="H32" s="27"/>
    </row>
    <row r="33" spans="3:9" ht="12.75" customHeight="1" x14ac:dyDescent="0.2">
      <c r="C33" s="14" t="s">
        <v>146</v>
      </c>
      <c r="F33" s="12"/>
      <c r="G33" s="13"/>
      <c r="H33" s="27"/>
    </row>
    <row r="34" spans="3:9" ht="12.75" customHeight="1" x14ac:dyDescent="0.2">
      <c r="C34" s="14" t="s">
        <v>147</v>
      </c>
      <c r="F34" s="12">
        <v>239.08328800000001</v>
      </c>
      <c r="G34" s="13">
        <v>5.0799999999999998E-2</v>
      </c>
      <c r="H34" s="28"/>
      <c r="I34" s="29"/>
    </row>
    <row r="35" spans="3:9" ht="12.75" customHeight="1" x14ac:dyDescent="0.2">
      <c r="C35" s="16" t="s">
        <v>140</v>
      </c>
      <c r="D35" s="16"/>
      <c r="E35" s="16"/>
      <c r="F35" s="17">
        <f>SUM(F34:F34)</f>
        <v>239.08328800000001</v>
      </c>
      <c r="G35" s="18">
        <f>SUM(G34:G34)</f>
        <v>5.0799999999999998E-2</v>
      </c>
      <c r="H35" s="27"/>
    </row>
    <row r="36" spans="3:9" ht="12.75" customHeight="1" x14ac:dyDescent="0.2">
      <c r="C36" s="19" t="s">
        <v>148</v>
      </c>
      <c r="D36" s="19"/>
      <c r="E36" s="19"/>
      <c r="F36" s="20">
        <f>SUM(F11,F17,F28,F31,F35)</f>
        <v>4699.6669539999994</v>
      </c>
      <c r="G36" s="21">
        <f>SUM(G11,G17,G28,G31,G35)</f>
        <v>0.99999999999999978</v>
      </c>
      <c r="H36" s="27"/>
    </row>
    <row r="37" spans="3:9" ht="12.75" customHeight="1" x14ac:dyDescent="0.2">
      <c r="H37" s="27"/>
    </row>
    <row r="38" spans="3:9" ht="12.75" customHeight="1" x14ac:dyDescent="0.2">
      <c r="C38" s="32" t="s">
        <v>589</v>
      </c>
      <c r="H38" s="28"/>
      <c r="I38" s="29"/>
    </row>
    <row r="39" spans="3:9" ht="12.75" customHeight="1" x14ac:dyDescent="0.2">
      <c r="C39" s="32" t="s">
        <v>588</v>
      </c>
      <c r="H39" s="30"/>
      <c r="I39" s="31"/>
    </row>
    <row r="40" spans="3:9" ht="12.75" customHeight="1" x14ac:dyDescent="0.2">
      <c r="C40" s="14"/>
    </row>
    <row r="41" spans="3:9" ht="12.75" customHeight="1" x14ac:dyDescent="0.2">
      <c r="C41" s="38" t="s">
        <v>590</v>
      </c>
      <c r="D41" s="39">
        <v>61.321700000000007</v>
      </c>
    </row>
    <row r="42" spans="3:9" ht="12.75" customHeight="1" x14ac:dyDescent="0.2">
      <c r="C42" s="38" t="s">
        <v>593</v>
      </c>
      <c r="D42" s="43">
        <v>1195.6400000000001</v>
      </c>
    </row>
    <row r="43" spans="3:9" ht="12.75" customHeight="1" x14ac:dyDescent="0.2">
      <c r="C43" s="38" t="s">
        <v>594</v>
      </c>
      <c r="D43" s="43">
        <v>2.5621999999999998</v>
      </c>
    </row>
    <row r="44" spans="3:9" ht="12.75" customHeight="1" x14ac:dyDescent="0.2">
      <c r="C44" s="41" t="s">
        <v>595</v>
      </c>
      <c r="D44" s="42">
        <v>8.1100000000000005E-2</v>
      </c>
    </row>
    <row r="45" spans="3:9" ht="12.75" customHeight="1" x14ac:dyDescent="0.2"/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10" workbookViewId="0">
      <selection activeCell="D41" sqref="D41:D43"/>
    </sheetView>
  </sheetViews>
  <sheetFormatPr defaultColWidth="9.140625" defaultRowHeight="12.75" x14ac:dyDescent="0.2"/>
  <cols>
    <col min="1" max="1" width="7.5703125" customWidth="1"/>
    <col min="2" max="2" width="15.14062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140625" style="24" customWidth="1"/>
  </cols>
  <sheetData>
    <row r="1" spans="1:12" ht="18.75" x14ac:dyDescent="0.2">
      <c r="A1" s="1"/>
      <c r="B1" s="1"/>
      <c r="C1" s="45" t="s">
        <v>485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144</v>
      </c>
      <c r="F7" s="12"/>
      <c r="G7" s="13"/>
      <c r="H7" s="27"/>
    </row>
    <row r="8" spans="1:12" ht="12.75" customHeight="1" x14ac:dyDescent="0.2">
      <c r="C8" s="14" t="s">
        <v>295</v>
      </c>
      <c r="F8" s="12"/>
      <c r="G8" s="13"/>
      <c r="H8" s="27"/>
    </row>
    <row r="9" spans="1:12" ht="12.75" customHeight="1" x14ac:dyDescent="0.2">
      <c r="A9">
        <v>1</v>
      </c>
      <c r="B9" t="s">
        <v>421</v>
      </c>
      <c r="C9" t="s">
        <v>346</v>
      </c>
      <c r="D9" t="s">
        <v>353</v>
      </c>
      <c r="E9">
        <v>30000000</v>
      </c>
      <c r="F9" s="12">
        <v>279.64859999999999</v>
      </c>
      <c r="G9" s="13">
        <v>0.1313</v>
      </c>
      <c r="H9" s="27"/>
    </row>
    <row r="10" spans="1:12" ht="12.75" customHeight="1" x14ac:dyDescent="0.2">
      <c r="C10" s="16" t="s">
        <v>140</v>
      </c>
      <c r="D10" s="16"/>
      <c r="E10" s="16"/>
      <c r="F10" s="17">
        <f>SUM(F9:F9)</f>
        <v>279.64859999999999</v>
      </c>
      <c r="G10" s="18">
        <f>SUM(G9:G9)</f>
        <v>0.1313</v>
      </c>
      <c r="H10" s="28"/>
      <c r="I10" s="29"/>
      <c r="J10" s="15" t="s">
        <v>16</v>
      </c>
      <c r="K10" s="15" t="s">
        <v>17</v>
      </c>
    </row>
    <row r="11" spans="1:12" ht="12.75" customHeight="1" x14ac:dyDescent="0.2">
      <c r="F11" s="12"/>
      <c r="G11" s="13"/>
      <c r="H11" s="27"/>
      <c r="J11" s="13" t="s">
        <v>189</v>
      </c>
      <c r="K11" s="13">
        <v>0.26819999999999999</v>
      </c>
    </row>
    <row r="12" spans="1:12" ht="12.75" customHeight="1" x14ac:dyDescent="0.2">
      <c r="C12" s="14" t="s">
        <v>375</v>
      </c>
      <c r="F12" s="12"/>
      <c r="G12" s="13"/>
      <c r="H12" s="27"/>
      <c r="J12" s="13" t="s">
        <v>353</v>
      </c>
      <c r="K12" s="13">
        <v>0.2218</v>
      </c>
    </row>
    <row r="13" spans="1:12" ht="12.75" customHeight="1" x14ac:dyDescent="0.2">
      <c r="A13">
        <v>2</v>
      </c>
      <c r="B13" t="s">
        <v>403</v>
      </c>
      <c r="C13" t="s">
        <v>402</v>
      </c>
      <c r="D13" t="s">
        <v>188</v>
      </c>
      <c r="E13">
        <v>20000000</v>
      </c>
      <c r="F13" s="12">
        <v>199.50919999999999</v>
      </c>
      <c r="G13" s="13">
        <v>9.3699999999999992E-2</v>
      </c>
      <c r="H13" s="27"/>
      <c r="J13" s="13" t="s">
        <v>427</v>
      </c>
      <c r="K13" s="13">
        <v>9.6699999999999994E-2</v>
      </c>
    </row>
    <row r="14" spans="1:12" ht="12.75" customHeight="1" x14ac:dyDescent="0.2">
      <c r="A14">
        <v>3</v>
      </c>
      <c r="B14" t="s">
        <v>436</v>
      </c>
      <c r="C14" t="s">
        <v>283</v>
      </c>
      <c r="D14" t="s">
        <v>353</v>
      </c>
      <c r="E14">
        <v>20000000</v>
      </c>
      <c r="F14" s="12">
        <v>192.6294</v>
      </c>
      <c r="G14" s="13">
        <v>9.0500000000000011E-2</v>
      </c>
      <c r="H14" s="27"/>
      <c r="J14" s="13" t="s">
        <v>188</v>
      </c>
      <c r="K14" s="13">
        <v>9.3699999999999992E-2</v>
      </c>
    </row>
    <row r="15" spans="1:12" ht="12.75" customHeight="1" x14ac:dyDescent="0.2">
      <c r="C15" s="16" t="s">
        <v>140</v>
      </c>
      <c r="D15" s="16"/>
      <c r="E15" s="16"/>
      <c r="F15" s="17">
        <f>SUM(F13:F14)</f>
        <v>392.1386</v>
      </c>
      <c r="G15" s="18">
        <f>SUM(G13:G14)</f>
        <v>0.1842</v>
      </c>
      <c r="H15" s="28"/>
      <c r="I15" s="29"/>
      <c r="J15" s="13" t="s">
        <v>426</v>
      </c>
      <c r="K15" s="13">
        <v>7.0599999999999996E-2</v>
      </c>
    </row>
    <row r="16" spans="1:12" ht="12.75" customHeight="1" x14ac:dyDescent="0.2">
      <c r="F16" s="12"/>
      <c r="G16" s="13"/>
      <c r="H16" s="27"/>
      <c r="J16" s="13" t="s">
        <v>341</v>
      </c>
      <c r="K16" s="13">
        <v>6.1100000000000002E-2</v>
      </c>
    </row>
    <row r="17" spans="1:11" ht="12.75" customHeight="1" x14ac:dyDescent="0.2">
      <c r="C17" s="14" t="s">
        <v>309</v>
      </c>
      <c r="F17" s="12"/>
      <c r="G17" s="13"/>
      <c r="H17" s="27"/>
      <c r="J17" s="13" t="s">
        <v>206</v>
      </c>
      <c r="K17" s="13">
        <v>4.9000000000000002E-2</v>
      </c>
    </row>
    <row r="18" spans="1:11" ht="12.75" customHeight="1" x14ac:dyDescent="0.2">
      <c r="C18" s="14" t="s">
        <v>10</v>
      </c>
      <c r="F18" s="12"/>
      <c r="G18" s="13"/>
      <c r="H18" s="28"/>
      <c r="I18" s="29"/>
      <c r="J18" s="13" t="s">
        <v>86</v>
      </c>
      <c r="K18" s="13">
        <v>0.1389</v>
      </c>
    </row>
    <row r="19" spans="1:11" ht="12.75" customHeight="1" x14ac:dyDescent="0.2">
      <c r="A19">
        <v>4</v>
      </c>
      <c r="B19" t="s">
        <v>312</v>
      </c>
      <c r="C19" t="s">
        <v>208</v>
      </c>
      <c r="D19" t="s">
        <v>189</v>
      </c>
      <c r="E19">
        <v>30000000</v>
      </c>
      <c r="F19" s="12">
        <v>305.91570000000002</v>
      </c>
      <c r="G19" s="13">
        <v>0.14360000000000001</v>
      </c>
      <c r="H19" s="27"/>
      <c r="J19" s="13"/>
      <c r="K19" s="13"/>
    </row>
    <row r="20" spans="1:11" ht="12.75" customHeight="1" x14ac:dyDescent="0.2">
      <c r="A20">
        <v>5</v>
      </c>
      <c r="B20" t="s">
        <v>448</v>
      </c>
      <c r="C20" t="s">
        <v>330</v>
      </c>
      <c r="D20" t="s">
        <v>427</v>
      </c>
      <c r="E20">
        <v>20000000</v>
      </c>
      <c r="F20" s="12">
        <v>205.98099999999999</v>
      </c>
      <c r="G20" s="13">
        <v>9.6699999999999994E-2</v>
      </c>
      <c r="H20" s="27"/>
    </row>
    <row r="21" spans="1:11" ht="12.75" customHeight="1" x14ac:dyDescent="0.2">
      <c r="A21">
        <v>6</v>
      </c>
      <c r="B21" t="s">
        <v>332</v>
      </c>
      <c r="C21" t="s">
        <v>270</v>
      </c>
      <c r="D21" t="s">
        <v>189</v>
      </c>
      <c r="E21">
        <v>15000000</v>
      </c>
      <c r="F21" s="12">
        <v>152.8845</v>
      </c>
      <c r="G21" s="13">
        <v>7.1800000000000003E-2</v>
      </c>
      <c r="H21" s="27"/>
    </row>
    <row r="22" spans="1:11" ht="12.75" customHeight="1" x14ac:dyDescent="0.2">
      <c r="A22">
        <v>7</v>
      </c>
      <c r="B22" t="s">
        <v>446</v>
      </c>
      <c r="C22" t="s">
        <v>445</v>
      </c>
      <c r="D22" t="s">
        <v>426</v>
      </c>
      <c r="E22">
        <v>15000000</v>
      </c>
      <c r="F22" s="12">
        <v>150.29325</v>
      </c>
      <c r="G22" s="13">
        <v>7.0599999999999996E-2</v>
      </c>
      <c r="H22" s="27"/>
    </row>
    <row r="23" spans="1:11" ht="12.75" customHeight="1" x14ac:dyDescent="0.2">
      <c r="A23">
        <v>8</v>
      </c>
      <c r="B23" t="s">
        <v>350</v>
      </c>
      <c r="C23" t="s">
        <v>232</v>
      </c>
      <c r="D23" t="s">
        <v>341</v>
      </c>
      <c r="E23">
        <v>13000000</v>
      </c>
      <c r="F23" s="12">
        <v>130.2158</v>
      </c>
      <c r="G23" s="13">
        <v>6.1100000000000002E-2</v>
      </c>
      <c r="H23" s="27"/>
    </row>
    <row r="24" spans="1:11" ht="12.75" customHeight="1" x14ac:dyDescent="0.2">
      <c r="A24">
        <v>9</v>
      </c>
      <c r="B24" t="s">
        <v>315</v>
      </c>
      <c r="C24" t="s">
        <v>314</v>
      </c>
      <c r="D24" t="s">
        <v>206</v>
      </c>
      <c r="E24">
        <v>10000000</v>
      </c>
      <c r="F24" s="12">
        <v>104.3565</v>
      </c>
      <c r="G24" s="13">
        <v>4.9000000000000002E-2</v>
      </c>
      <c r="H24" s="27"/>
    </row>
    <row r="25" spans="1:11" ht="12.75" customHeight="1" x14ac:dyDescent="0.2">
      <c r="A25">
        <v>10</v>
      </c>
      <c r="B25" t="s">
        <v>447</v>
      </c>
      <c r="C25" t="s">
        <v>270</v>
      </c>
      <c r="D25" t="s">
        <v>189</v>
      </c>
      <c r="E25">
        <v>10000000</v>
      </c>
      <c r="F25" s="12">
        <v>102.5241</v>
      </c>
      <c r="G25" s="13">
        <v>4.8099999999999997E-2</v>
      </c>
      <c r="H25" s="27"/>
    </row>
    <row r="26" spans="1:11" ht="12.75" customHeight="1" x14ac:dyDescent="0.2">
      <c r="A26">
        <v>11</v>
      </c>
      <c r="B26" t="s">
        <v>487</v>
      </c>
      <c r="C26" t="s">
        <v>486</v>
      </c>
      <c r="D26" t="s">
        <v>189</v>
      </c>
      <c r="E26">
        <v>1000000</v>
      </c>
      <c r="F26" s="12">
        <v>9.9879200000000008</v>
      </c>
      <c r="G26" s="13">
        <v>4.6999999999999993E-3</v>
      </c>
      <c r="H26" s="27"/>
    </row>
    <row r="27" spans="1:11" ht="12.75" customHeight="1" x14ac:dyDescent="0.2">
      <c r="C27" s="16" t="s">
        <v>140</v>
      </c>
      <c r="D27" s="16"/>
      <c r="E27" s="16"/>
      <c r="F27" s="17">
        <f>SUM(F19:F26)</f>
        <v>1162.1587700000002</v>
      </c>
      <c r="G27" s="18">
        <f>SUM(G19:G26)</f>
        <v>0.54560000000000008</v>
      </c>
      <c r="H27" s="27"/>
    </row>
    <row r="28" spans="1:11" ht="12.75" customHeight="1" x14ac:dyDescent="0.2">
      <c r="F28" s="12"/>
      <c r="G28" s="13"/>
      <c r="H28" s="27"/>
    </row>
    <row r="29" spans="1:11" ht="12.75" customHeight="1" x14ac:dyDescent="0.2">
      <c r="C29" s="14" t="s">
        <v>145</v>
      </c>
      <c r="F29" s="12">
        <v>265.390241</v>
      </c>
      <c r="G29" s="13">
        <v>0.1246</v>
      </c>
      <c r="H29" s="27"/>
    </row>
    <row r="30" spans="1:11" ht="12.75" customHeight="1" x14ac:dyDescent="0.2">
      <c r="C30" s="16" t="s">
        <v>140</v>
      </c>
      <c r="D30" s="16"/>
      <c r="E30" s="16"/>
      <c r="F30" s="17">
        <f>SUM(F29:F29)</f>
        <v>265.390241</v>
      </c>
      <c r="G30" s="18">
        <f>SUM(G29:G29)</f>
        <v>0.1246</v>
      </c>
      <c r="H30" s="28"/>
      <c r="I30" s="29"/>
    </row>
    <row r="31" spans="1:11" ht="12.75" customHeight="1" x14ac:dyDescent="0.2">
      <c r="F31" s="12"/>
      <c r="G31" s="13"/>
      <c r="H31" s="27"/>
    </row>
    <row r="32" spans="1:11" ht="12.75" customHeight="1" x14ac:dyDescent="0.2">
      <c r="C32" s="14" t="s">
        <v>146</v>
      </c>
      <c r="F32" s="12"/>
      <c r="G32" s="13"/>
      <c r="H32" s="27"/>
    </row>
    <row r="33" spans="3:9" ht="12.75" customHeight="1" x14ac:dyDescent="0.2">
      <c r="C33" s="14" t="s">
        <v>147</v>
      </c>
      <c r="F33" s="12">
        <v>30.272862</v>
      </c>
      <c r="G33" s="13">
        <v>1.43E-2</v>
      </c>
      <c r="H33" s="28"/>
      <c r="I33" s="29"/>
    </row>
    <row r="34" spans="3:9" ht="12.75" customHeight="1" x14ac:dyDescent="0.2">
      <c r="C34" s="16" t="s">
        <v>140</v>
      </c>
      <c r="D34" s="16"/>
      <c r="E34" s="16"/>
      <c r="F34" s="17">
        <f>SUM(F33:F33)</f>
        <v>30.272862</v>
      </c>
      <c r="G34" s="18">
        <f>SUM(G33:G33)</f>
        <v>1.43E-2</v>
      </c>
      <c r="H34" s="27"/>
    </row>
    <row r="35" spans="3:9" ht="12.75" customHeight="1" x14ac:dyDescent="0.2">
      <c r="C35" s="19" t="s">
        <v>148</v>
      </c>
      <c r="D35" s="19"/>
      <c r="E35" s="19"/>
      <c r="F35" s="20">
        <f>SUM(F10,F15,F27,F30,F34)</f>
        <v>2129.6090730000001</v>
      </c>
      <c r="G35" s="21">
        <f>SUM(G10,G15,G27,G30,G34)</f>
        <v>1.0000000000000002</v>
      </c>
      <c r="H35" s="27"/>
    </row>
    <row r="36" spans="3:9" ht="12.75" customHeight="1" x14ac:dyDescent="0.2">
      <c r="H36" s="27"/>
    </row>
    <row r="37" spans="3:9" ht="12.75" customHeight="1" x14ac:dyDescent="0.2">
      <c r="C37" s="32" t="s">
        <v>589</v>
      </c>
      <c r="H37" s="28"/>
      <c r="I37" s="29"/>
    </row>
    <row r="38" spans="3:9" ht="12.75" customHeight="1" x14ac:dyDescent="0.2">
      <c r="C38" s="32" t="s">
        <v>588</v>
      </c>
      <c r="H38" s="30"/>
      <c r="I38" s="31"/>
    </row>
    <row r="39" spans="3:9" ht="12.75" customHeight="1" x14ac:dyDescent="0.2">
      <c r="C39" s="14"/>
    </row>
    <row r="40" spans="3:9" ht="12.75" customHeight="1" x14ac:dyDescent="0.2">
      <c r="C40" s="38" t="s">
        <v>590</v>
      </c>
      <c r="D40" s="39">
        <v>18.034600000000001</v>
      </c>
    </row>
    <row r="41" spans="3:9" ht="12.75" customHeight="1" x14ac:dyDescent="0.2">
      <c r="C41" s="38" t="s">
        <v>593</v>
      </c>
      <c r="D41" s="43">
        <v>520.6</v>
      </c>
    </row>
    <row r="42" spans="3:9" ht="12.75" customHeight="1" x14ac:dyDescent="0.2">
      <c r="C42" s="38" t="s">
        <v>594</v>
      </c>
      <c r="D42" s="43">
        <v>1.1657</v>
      </c>
    </row>
    <row r="43" spans="3:9" ht="12.75" customHeight="1" x14ac:dyDescent="0.2">
      <c r="C43" s="41" t="s">
        <v>595</v>
      </c>
      <c r="D43" s="42">
        <v>9.1999999999999998E-2</v>
      </c>
    </row>
    <row r="44" spans="3:9" ht="12.75" customHeight="1" x14ac:dyDescent="0.2"/>
    <row r="45" spans="3:9" ht="12.75" customHeight="1" x14ac:dyDescent="0.2"/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D32" sqref="D32:D34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45" t="s">
        <v>526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302</v>
      </c>
      <c r="F7" s="12"/>
      <c r="G7" s="13"/>
      <c r="H7" s="27"/>
    </row>
    <row r="8" spans="1:12" ht="12.75" customHeight="1" x14ac:dyDescent="0.2">
      <c r="A8">
        <v>1</v>
      </c>
      <c r="B8" t="s">
        <v>306</v>
      </c>
      <c r="C8" t="s">
        <v>305</v>
      </c>
      <c r="D8" t="s">
        <v>185</v>
      </c>
      <c r="E8">
        <v>288000000</v>
      </c>
      <c r="F8" s="12">
        <v>3088.5465600000002</v>
      </c>
      <c r="G8" s="13">
        <v>0.63109999999999999</v>
      </c>
      <c r="H8" s="27"/>
    </row>
    <row r="9" spans="1:12" ht="12.75" customHeight="1" x14ac:dyDescent="0.2">
      <c r="A9">
        <v>2</v>
      </c>
      <c r="B9" t="s">
        <v>528</v>
      </c>
      <c r="C9" t="s">
        <v>527</v>
      </c>
      <c r="D9" t="s">
        <v>185</v>
      </c>
      <c r="E9">
        <v>50000000</v>
      </c>
      <c r="F9" s="12">
        <v>549.43449999999996</v>
      </c>
      <c r="G9" s="13">
        <v>0.11230000000000001</v>
      </c>
      <c r="H9" s="28"/>
      <c r="I9" s="29"/>
    </row>
    <row r="10" spans="1:12" ht="12.75" customHeight="1" x14ac:dyDescent="0.2">
      <c r="A10">
        <v>3</v>
      </c>
      <c r="B10" t="s">
        <v>329</v>
      </c>
      <c r="C10" t="s">
        <v>328</v>
      </c>
      <c r="D10" t="s">
        <v>185</v>
      </c>
      <c r="E10">
        <v>50000000</v>
      </c>
      <c r="F10" s="12">
        <v>544.25599999999997</v>
      </c>
      <c r="G10" s="13">
        <v>0.11119999999999999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4</v>
      </c>
      <c r="B11" t="s">
        <v>308</v>
      </c>
      <c r="C11" t="s">
        <v>307</v>
      </c>
      <c r="D11" t="s">
        <v>185</v>
      </c>
      <c r="E11">
        <v>25000000</v>
      </c>
      <c r="F11" s="12">
        <v>260.37599999999998</v>
      </c>
      <c r="G11" s="13">
        <v>5.3200000000000004E-2</v>
      </c>
      <c r="H11" s="27"/>
      <c r="J11" s="13" t="s">
        <v>185</v>
      </c>
      <c r="K11" s="13">
        <v>0.9405</v>
      </c>
    </row>
    <row r="12" spans="1:12" ht="12.75" customHeight="1" x14ac:dyDescent="0.2">
      <c r="A12">
        <v>5</v>
      </c>
      <c r="B12" t="s">
        <v>339</v>
      </c>
      <c r="C12" t="s">
        <v>338</v>
      </c>
      <c r="D12" t="s">
        <v>185</v>
      </c>
      <c r="E12">
        <v>15000000</v>
      </c>
      <c r="F12" s="12">
        <v>160.11255</v>
      </c>
      <c r="G12" s="13">
        <v>3.27E-2</v>
      </c>
      <c r="H12" s="27"/>
      <c r="J12" s="13" t="s">
        <v>206</v>
      </c>
      <c r="K12" s="13">
        <v>3.2599999999999997E-2</v>
      </c>
    </row>
    <row r="13" spans="1:12" ht="12.75" customHeight="1" x14ac:dyDescent="0.2">
      <c r="C13" s="16" t="s">
        <v>140</v>
      </c>
      <c r="D13" s="16"/>
      <c r="E13" s="16"/>
      <c r="F13" s="17">
        <f>SUM(F8:F12)</f>
        <v>4602.7256100000004</v>
      </c>
      <c r="G13" s="18">
        <f>SUM(G8:G12)</f>
        <v>0.9405</v>
      </c>
      <c r="H13" s="27"/>
      <c r="J13" s="13" t="s">
        <v>86</v>
      </c>
      <c r="K13" s="13">
        <v>2.69E-2</v>
      </c>
    </row>
    <row r="14" spans="1:12" ht="12.75" customHeight="1" x14ac:dyDescent="0.2">
      <c r="F14" s="12"/>
      <c r="G14" s="13"/>
      <c r="H14" s="27"/>
      <c r="J14" s="13"/>
      <c r="K14" s="13"/>
    </row>
    <row r="15" spans="1:12" ht="12.75" customHeight="1" x14ac:dyDescent="0.2">
      <c r="C15" s="14" t="s">
        <v>309</v>
      </c>
      <c r="F15" s="12"/>
      <c r="G15" s="13"/>
      <c r="H15" s="27"/>
    </row>
    <row r="16" spans="1:12" ht="12.75" customHeight="1" x14ac:dyDescent="0.2">
      <c r="C16" s="14" t="s">
        <v>10</v>
      </c>
      <c r="F16" s="12"/>
      <c r="G16" s="13"/>
      <c r="H16" s="27"/>
    </row>
    <row r="17" spans="1:9" ht="12.75" customHeight="1" x14ac:dyDescent="0.2">
      <c r="A17">
        <v>6</v>
      </c>
      <c r="B17" t="s">
        <v>347</v>
      </c>
      <c r="C17" t="s">
        <v>346</v>
      </c>
      <c r="D17" t="s">
        <v>206</v>
      </c>
      <c r="E17">
        <v>15000000</v>
      </c>
      <c r="F17" s="12">
        <v>159.72825</v>
      </c>
      <c r="G17" s="13">
        <v>3.2599999999999997E-2</v>
      </c>
      <c r="H17" s="28"/>
      <c r="I17" s="29"/>
    </row>
    <row r="18" spans="1:9" ht="12.75" customHeight="1" x14ac:dyDescent="0.2">
      <c r="C18" s="16" t="s">
        <v>140</v>
      </c>
      <c r="D18" s="16"/>
      <c r="E18" s="16"/>
      <c r="F18" s="17">
        <f>SUM(F17:F17)</f>
        <v>159.72825</v>
      </c>
      <c r="G18" s="18">
        <f>SUM(G17:G17)</f>
        <v>3.2599999999999997E-2</v>
      </c>
      <c r="H18" s="27"/>
    </row>
    <row r="19" spans="1:9" ht="12.75" customHeight="1" x14ac:dyDescent="0.2">
      <c r="F19" s="12"/>
      <c r="G19" s="13"/>
      <c r="H19" s="27"/>
    </row>
    <row r="20" spans="1:9" ht="12.75" customHeight="1" x14ac:dyDescent="0.2">
      <c r="C20" s="14" t="s">
        <v>145</v>
      </c>
      <c r="F20" s="12">
        <v>37.135930000000002</v>
      </c>
      <c r="G20" s="13">
        <v>7.6E-3</v>
      </c>
      <c r="H20" s="27"/>
    </row>
    <row r="21" spans="1:9" ht="12.75" customHeight="1" x14ac:dyDescent="0.2">
      <c r="C21" s="16" t="s">
        <v>140</v>
      </c>
      <c r="D21" s="16"/>
      <c r="E21" s="16"/>
      <c r="F21" s="17">
        <f>SUM(F20:F20)</f>
        <v>37.135930000000002</v>
      </c>
      <c r="G21" s="18">
        <f>SUM(G20:G20)</f>
        <v>7.6E-3</v>
      </c>
      <c r="H21" s="27"/>
    </row>
    <row r="22" spans="1:9" ht="12.75" customHeight="1" x14ac:dyDescent="0.2">
      <c r="F22" s="12"/>
      <c r="G22" s="13"/>
      <c r="H22" s="28"/>
      <c r="I22" s="29"/>
    </row>
    <row r="23" spans="1:9" ht="12.75" customHeight="1" x14ac:dyDescent="0.2">
      <c r="C23" s="14" t="s">
        <v>146</v>
      </c>
      <c r="F23" s="12"/>
      <c r="G23" s="13"/>
      <c r="H23" s="27"/>
    </row>
    <row r="24" spans="1:9" ht="12.75" customHeight="1" x14ac:dyDescent="0.2">
      <c r="C24" s="14" t="s">
        <v>147</v>
      </c>
      <c r="F24" s="12">
        <v>94.135628999999994</v>
      </c>
      <c r="G24" s="13">
        <v>1.9299999999999998E-2</v>
      </c>
      <c r="H24" s="27"/>
    </row>
    <row r="25" spans="1:9" ht="12.75" customHeight="1" x14ac:dyDescent="0.2">
      <c r="C25" s="16" t="s">
        <v>140</v>
      </c>
      <c r="D25" s="16"/>
      <c r="E25" s="16"/>
      <c r="F25" s="17">
        <f>SUM(F24:F24)</f>
        <v>94.135628999999994</v>
      </c>
      <c r="G25" s="18">
        <f>SUM(G24:G24)</f>
        <v>1.9299999999999998E-2</v>
      </c>
      <c r="H25" s="28"/>
      <c r="I25" s="29"/>
    </row>
    <row r="26" spans="1:9" ht="12.75" customHeight="1" x14ac:dyDescent="0.2">
      <c r="C26" s="19" t="s">
        <v>148</v>
      </c>
      <c r="D26" s="19"/>
      <c r="E26" s="19"/>
      <c r="F26" s="20">
        <f>SUM(F13,F18,F21,F25)</f>
        <v>4893.7254190000012</v>
      </c>
      <c r="G26" s="21">
        <f>SUM(G13,G18,G21,G25)</f>
        <v>1</v>
      </c>
      <c r="H26" s="27"/>
    </row>
    <row r="27" spans="1:9" ht="12.75" customHeight="1" x14ac:dyDescent="0.2">
      <c r="H27" s="27"/>
    </row>
    <row r="28" spans="1:9" ht="12.75" customHeight="1" x14ac:dyDescent="0.2">
      <c r="C28" s="32" t="s">
        <v>589</v>
      </c>
      <c r="H28" s="27"/>
    </row>
    <row r="29" spans="1:9" ht="12.75" customHeight="1" x14ac:dyDescent="0.2">
      <c r="C29" s="32" t="s">
        <v>588</v>
      </c>
      <c r="H29" s="28"/>
      <c r="I29" s="29"/>
    </row>
    <row r="30" spans="1:9" ht="12.75" customHeight="1" x14ac:dyDescent="0.2">
      <c r="C30" s="14"/>
      <c r="H30" s="30"/>
      <c r="I30" s="31"/>
    </row>
    <row r="31" spans="1:9" ht="12.75" customHeight="1" x14ac:dyDescent="0.2">
      <c r="C31" s="38" t="s">
        <v>590</v>
      </c>
      <c r="D31" s="39">
        <v>42.805100000000003</v>
      </c>
    </row>
    <row r="32" spans="1:9" ht="12.75" customHeight="1" x14ac:dyDescent="0.2">
      <c r="C32" s="38" t="s">
        <v>593</v>
      </c>
      <c r="D32" s="43">
        <v>4650.3900000000003</v>
      </c>
    </row>
    <row r="33" spans="3:4" ht="12.75" customHeight="1" x14ac:dyDescent="0.2">
      <c r="C33" s="38" t="s">
        <v>594</v>
      </c>
      <c r="D33" s="43">
        <v>7.2595000000000001</v>
      </c>
    </row>
    <row r="34" spans="3:4" ht="12.75" customHeight="1" x14ac:dyDescent="0.2">
      <c r="C34" s="41" t="s">
        <v>595</v>
      </c>
      <c r="D34" s="42">
        <v>7.8799999999999995E-2</v>
      </c>
    </row>
    <row r="35" spans="3:4" ht="12.75" customHeight="1" x14ac:dyDescent="0.2"/>
    <row r="36" spans="3:4" ht="12.75" customHeight="1" x14ac:dyDescent="0.2"/>
    <row r="37" spans="3:4" ht="12.75" customHeight="1" x14ac:dyDescent="0.2"/>
    <row r="38" spans="3:4" ht="12.75" customHeight="1" x14ac:dyDescent="0.2"/>
    <row r="39" spans="3:4" ht="12.75" customHeight="1" x14ac:dyDescent="0.2"/>
    <row r="40" spans="3:4" ht="12.75" customHeight="1" x14ac:dyDescent="0.2"/>
    <row r="41" spans="3:4" ht="12.75" customHeight="1" x14ac:dyDescent="0.2"/>
    <row r="42" spans="3:4" ht="12.75" customHeight="1" x14ac:dyDescent="0.2"/>
    <row r="43" spans="3:4" ht="12.75" customHeight="1" x14ac:dyDescent="0.2"/>
    <row r="44" spans="3:4" ht="12.75" customHeight="1" x14ac:dyDescent="0.2"/>
    <row r="45" spans="3:4" ht="12.75" customHeight="1" x14ac:dyDescent="0.2"/>
    <row r="46" spans="3:4" ht="12.75" customHeight="1" x14ac:dyDescent="0.2"/>
    <row r="47" spans="3:4" ht="12.75" customHeight="1" x14ac:dyDescent="0.2"/>
    <row r="48" spans="3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9" sqref="D39:D41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45" t="s">
        <v>586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144</v>
      </c>
      <c r="F7" s="12"/>
      <c r="G7" s="13"/>
      <c r="H7" s="27"/>
    </row>
    <row r="8" spans="1:12" ht="12.75" customHeight="1" x14ac:dyDescent="0.2">
      <c r="C8" s="14" t="s">
        <v>375</v>
      </c>
      <c r="F8" s="12"/>
      <c r="G8" s="13"/>
      <c r="H8" s="27"/>
    </row>
    <row r="9" spans="1:12" ht="12.75" customHeight="1" x14ac:dyDescent="0.2">
      <c r="A9">
        <v>1</v>
      </c>
      <c r="B9" t="s">
        <v>432</v>
      </c>
      <c r="C9" t="s">
        <v>402</v>
      </c>
      <c r="D9" t="s">
        <v>188</v>
      </c>
      <c r="E9">
        <v>40000000</v>
      </c>
      <c r="F9" s="12">
        <v>394.24880000000002</v>
      </c>
      <c r="G9" s="13">
        <v>0.1211</v>
      </c>
      <c r="H9" s="27"/>
    </row>
    <row r="10" spans="1:12" ht="12.75" customHeight="1" x14ac:dyDescent="0.2">
      <c r="A10">
        <v>2</v>
      </c>
      <c r="B10" t="s">
        <v>434</v>
      </c>
      <c r="C10" t="s">
        <v>433</v>
      </c>
      <c r="D10" t="s">
        <v>425</v>
      </c>
      <c r="E10">
        <v>40000000</v>
      </c>
      <c r="F10" s="12">
        <v>393.48840000000001</v>
      </c>
      <c r="G10" s="13">
        <v>0.12089999999999999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436</v>
      </c>
      <c r="C11" t="s">
        <v>283</v>
      </c>
      <c r="D11" t="s">
        <v>353</v>
      </c>
      <c r="E11">
        <v>40000000</v>
      </c>
      <c r="F11" s="12">
        <v>385.25880000000001</v>
      </c>
      <c r="G11" s="13">
        <v>0.1183</v>
      </c>
      <c r="H11" s="27"/>
      <c r="J11" s="13" t="s">
        <v>353</v>
      </c>
      <c r="K11" s="13">
        <v>0.23620000000000002</v>
      </c>
    </row>
    <row r="12" spans="1:12" ht="12.75" customHeight="1" x14ac:dyDescent="0.2">
      <c r="A12">
        <v>4</v>
      </c>
      <c r="B12" t="s">
        <v>435</v>
      </c>
      <c r="C12" t="s">
        <v>406</v>
      </c>
      <c r="D12" t="s">
        <v>353</v>
      </c>
      <c r="E12">
        <v>40000000</v>
      </c>
      <c r="F12" s="12">
        <v>383.69959999999998</v>
      </c>
      <c r="G12" s="13">
        <v>0.11789999999999999</v>
      </c>
      <c r="H12" s="27"/>
      <c r="J12" s="13" t="s">
        <v>206</v>
      </c>
      <c r="K12" s="13">
        <v>0.14610000000000001</v>
      </c>
    </row>
    <row r="13" spans="1:12" ht="12.75" customHeight="1" x14ac:dyDescent="0.2">
      <c r="C13" s="16" t="s">
        <v>140</v>
      </c>
      <c r="D13" s="16"/>
      <c r="E13" s="16"/>
      <c r="F13" s="17">
        <f>SUM(F9:F12)</f>
        <v>1556.6956</v>
      </c>
      <c r="G13" s="18">
        <f>SUM(G9:G12)</f>
        <v>0.47820000000000001</v>
      </c>
      <c r="H13" s="28"/>
      <c r="I13" s="29"/>
      <c r="J13" s="13" t="s">
        <v>185</v>
      </c>
      <c r="K13" s="13">
        <v>0.1318</v>
      </c>
    </row>
    <row r="14" spans="1:12" ht="12.75" customHeight="1" x14ac:dyDescent="0.2">
      <c r="F14" s="12"/>
      <c r="G14" s="13"/>
      <c r="H14" s="27"/>
      <c r="J14" s="13" t="s">
        <v>322</v>
      </c>
      <c r="K14" s="13">
        <v>0.12470000000000001</v>
      </c>
    </row>
    <row r="15" spans="1:12" ht="12.75" customHeight="1" x14ac:dyDescent="0.2">
      <c r="C15" s="14" t="s">
        <v>302</v>
      </c>
      <c r="F15" s="12"/>
      <c r="G15" s="13"/>
      <c r="H15" s="27"/>
      <c r="J15" s="13" t="s">
        <v>188</v>
      </c>
      <c r="K15" s="13">
        <v>0.1211</v>
      </c>
    </row>
    <row r="16" spans="1:12" ht="12.75" customHeight="1" x14ac:dyDescent="0.2">
      <c r="A16">
        <v>5</v>
      </c>
      <c r="B16" t="s">
        <v>306</v>
      </c>
      <c r="C16" t="s">
        <v>305</v>
      </c>
      <c r="D16" t="s">
        <v>185</v>
      </c>
      <c r="E16">
        <v>40000000</v>
      </c>
      <c r="F16" s="12">
        <v>428.96480000000003</v>
      </c>
      <c r="G16" s="13">
        <v>0.1318</v>
      </c>
      <c r="H16" s="28"/>
      <c r="I16" s="29"/>
      <c r="J16" s="13" t="s">
        <v>425</v>
      </c>
      <c r="K16" s="13">
        <v>0.12089999999999999</v>
      </c>
    </row>
    <row r="17" spans="1:11" ht="12.75" customHeight="1" x14ac:dyDescent="0.2">
      <c r="C17" s="16" t="s">
        <v>140</v>
      </c>
      <c r="D17" s="16"/>
      <c r="E17" s="16"/>
      <c r="F17" s="17">
        <f>SUM(F16:F16)</f>
        <v>428.96480000000003</v>
      </c>
      <c r="G17" s="18">
        <f>SUM(G16:G16)</f>
        <v>0.1318</v>
      </c>
      <c r="H17" s="27"/>
      <c r="J17" s="13" t="s">
        <v>426</v>
      </c>
      <c r="K17" s="13">
        <v>0.10769999999999999</v>
      </c>
    </row>
    <row r="18" spans="1:11" ht="12.75" customHeight="1" x14ac:dyDescent="0.2">
      <c r="F18" s="12"/>
      <c r="G18" s="13"/>
      <c r="H18" s="27"/>
      <c r="J18" s="13" t="s">
        <v>86</v>
      </c>
      <c r="K18" s="13">
        <v>1.15E-2</v>
      </c>
    </row>
    <row r="19" spans="1:11" ht="12.75" customHeight="1" x14ac:dyDescent="0.2">
      <c r="C19" s="14" t="s">
        <v>309</v>
      </c>
      <c r="F19" s="12"/>
      <c r="G19" s="13"/>
      <c r="H19" s="27"/>
      <c r="J19" s="13"/>
      <c r="K19" s="13"/>
    </row>
    <row r="20" spans="1:11" ht="12.75" customHeight="1" x14ac:dyDescent="0.2">
      <c r="C20" s="14" t="s">
        <v>10</v>
      </c>
      <c r="F20" s="12"/>
      <c r="G20" s="13"/>
      <c r="H20" s="28"/>
      <c r="I20" s="29"/>
    </row>
    <row r="21" spans="1:11" ht="12.75" customHeight="1" x14ac:dyDescent="0.2">
      <c r="A21">
        <v>6</v>
      </c>
      <c r="B21" t="s">
        <v>348</v>
      </c>
      <c r="C21" t="s">
        <v>314</v>
      </c>
      <c r="D21" t="s">
        <v>206</v>
      </c>
      <c r="E21">
        <v>40000000</v>
      </c>
      <c r="F21" s="12">
        <v>422.3972</v>
      </c>
      <c r="G21" s="13">
        <v>0.12970000000000001</v>
      </c>
      <c r="H21" s="27"/>
    </row>
    <row r="22" spans="1:11" ht="12.75" customHeight="1" x14ac:dyDescent="0.2">
      <c r="A22">
        <v>7</v>
      </c>
      <c r="B22" t="s">
        <v>349</v>
      </c>
      <c r="C22" t="s">
        <v>330</v>
      </c>
      <c r="D22" t="s">
        <v>322</v>
      </c>
      <c r="E22">
        <v>40000000</v>
      </c>
      <c r="F22" s="12">
        <v>405.916</v>
      </c>
      <c r="G22" s="13">
        <v>0.12470000000000001</v>
      </c>
      <c r="H22" s="27"/>
    </row>
    <row r="23" spans="1:11" ht="12.75" customHeight="1" x14ac:dyDescent="0.2">
      <c r="A23">
        <v>8</v>
      </c>
      <c r="B23" t="s">
        <v>446</v>
      </c>
      <c r="C23" t="s">
        <v>445</v>
      </c>
      <c r="D23" t="s">
        <v>426</v>
      </c>
      <c r="E23">
        <v>35000000</v>
      </c>
      <c r="F23" s="12">
        <v>350.68425000000002</v>
      </c>
      <c r="G23" s="13">
        <v>0.10769999999999999</v>
      </c>
      <c r="H23" s="27"/>
    </row>
    <row r="24" spans="1:11" ht="12.75" customHeight="1" x14ac:dyDescent="0.2">
      <c r="A24">
        <v>9</v>
      </c>
      <c r="B24" t="s">
        <v>347</v>
      </c>
      <c r="C24" t="s">
        <v>346</v>
      </c>
      <c r="D24" t="s">
        <v>206</v>
      </c>
      <c r="E24">
        <v>5000000</v>
      </c>
      <c r="F24" s="12">
        <v>53.242750000000001</v>
      </c>
      <c r="G24" s="13">
        <v>1.6399999999999998E-2</v>
      </c>
      <c r="H24" s="27"/>
    </row>
    <row r="25" spans="1:11" ht="12.75" customHeight="1" x14ac:dyDescent="0.2">
      <c r="C25" s="16" t="s">
        <v>140</v>
      </c>
      <c r="D25" s="16"/>
      <c r="E25" s="16"/>
      <c r="F25" s="17">
        <f>SUM(F21:F24)</f>
        <v>1232.2402000000002</v>
      </c>
      <c r="G25" s="18">
        <f>SUM(G21:G24)</f>
        <v>0.37849999999999995</v>
      </c>
      <c r="H25" s="27"/>
    </row>
    <row r="26" spans="1:11" ht="12.75" customHeight="1" x14ac:dyDescent="0.2">
      <c r="F26" s="12"/>
      <c r="G26" s="13"/>
      <c r="H26" s="27"/>
    </row>
    <row r="27" spans="1:11" ht="12.75" customHeight="1" x14ac:dyDescent="0.2">
      <c r="C27" s="14" t="s">
        <v>145</v>
      </c>
      <c r="F27" s="12">
        <v>5.6730929999999997</v>
      </c>
      <c r="G27" s="13">
        <v>1.7000000000000001E-3</v>
      </c>
      <c r="H27" s="27"/>
    </row>
    <row r="28" spans="1:11" ht="12.75" customHeight="1" x14ac:dyDescent="0.2">
      <c r="C28" s="16" t="s">
        <v>140</v>
      </c>
      <c r="D28" s="16"/>
      <c r="E28" s="16"/>
      <c r="F28" s="17">
        <f>SUM(F27:F27)</f>
        <v>5.6730929999999997</v>
      </c>
      <c r="G28" s="18">
        <f>SUM(G27:G27)</f>
        <v>1.7000000000000001E-3</v>
      </c>
      <c r="H28" s="28"/>
      <c r="I28" s="29"/>
    </row>
    <row r="29" spans="1:11" ht="12.75" customHeight="1" x14ac:dyDescent="0.2">
      <c r="F29" s="12"/>
      <c r="G29" s="13"/>
      <c r="H29" s="27"/>
    </row>
    <row r="30" spans="1:11" ht="12.75" customHeight="1" x14ac:dyDescent="0.2">
      <c r="C30" s="14" t="s">
        <v>146</v>
      </c>
      <c r="F30" s="12"/>
      <c r="G30" s="13"/>
      <c r="H30" s="27"/>
    </row>
    <row r="31" spans="1:11" ht="12.75" customHeight="1" x14ac:dyDescent="0.2">
      <c r="C31" s="14" t="s">
        <v>147</v>
      </c>
      <c r="F31" s="12">
        <v>32.102834999999999</v>
      </c>
      <c r="G31" s="13">
        <v>9.7999999999999997E-3</v>
      </c>
      <c r="H31" s="28"/>
      <c r="I31" s="29"/>
    </row>
    <row r="32" spans="1:11" ht="12.75" customHeight="1" x14ac:dyDescent="0.2">
      <c r="C32" s="16" t="s">
        <v>140</v>
      </c>
      <c r="D32" s="16"/>
      <c r="E32" s="16"/>
      <c r="F32" s="17">
        <f>SUM(F31:F31)</f>
        <v>32.102834999999999</v>
      </c>
      <c r="G32" s="18">
        <f>SUM(G31:G31)</f>
        <v>9.7999999999999997E-3</v>
      </c>
      <c r="H32" s="27"/>
    </row>
    <row r="33" spans="3:9" ht="12.75" customHeight="1" x14ac:dyDescent="0.2">
      <c r="C33" s="19" t="s">
        <v>148</v>
      </c>
      <c r="D33" s="19"/>
      <c r="E33" s="19"/>
      <c r="F33" s="20">
        <f>SUM(F13,F17,F25,F28,F32)</f>
        <v>3255.676528</v>
      </c>
      <c r="G33" s="21">
        <f>SUM(G13,G17,G25,G28,G32)</f>
        <v>1</v>
      </c>
      <c r="H33" s="27"/>
    </row>
    <row r="34" spans="3:9" ht="12.75" customHeight="1" x14ac:dyDescent="0.2">
      <c r="H34" s="27"/>
    </row>
    <row r="35" spans="3:9" ht="12.75" customHeight="1" x14ac:dyDescent="0.2">
      <c r="C35" s="32" t="s">
        <v>589</v>
      </c>
      <c r="H35" s="28"/>
      <c r="I35" s="29"/>
    </row>
    <row r="36" spans="3:9" ht="12.75" customHeight="1" x14ac:dyDescent="0.2">
      <c r="C36" s="32" t="s">
        <v>588</v>
      </c>
      <c r="H36" s="30"/>
      <c r="I36" s="31"/>
    </row>
    <row r="37" spans="3:9" ht="12.75" customHeight="1" x14ac:dyDescent="0.2">
      <c r="C37" s="14"/>
    </row>
    <row r="38" spans="3:9" ht="12.75" customHeight="1" x14ac:dyDescent="0.2">
      <c r="C38" s="38" t="s">
        <v>590</v>
      </c>
      <c r="D38" s="39"/>
    </row>
    <row r="39" spans="3:9" ht="12.75" customHeight="1" x14ac:dyDescent="0.2">
      <c r="C39" s="38" t="s">
        <v>593</v>
      </c>
      <c r="D39" s="40">
        <v>1493.01</v>
      </c>
    </row>
    <row r="40" spans="3:9" ht="12.75" customHeight="1" x14ac:dyDescent="0.2">
      <c r="C40" s="38" t="s">
        <v>594</v>
      </c>
      <c r="D40" s="40">
        <v>2.4015</v>
      </c>
    </row>
    <row r="41" spans="3:9" ht="12.75" customHeight="1" x14ac:dyDescent="0.2">
      <c r="C41" s="41" t="s">
        <v>595</v>
      </c>
      <c r="D41" s="42">
        <v>0.105</v>
      </c>
    </row>
    <row r="42" spans="3:9" ht="12.75" customHeight="1" x14ac:dyDescent="0.2"/>
    <row r="43" spans="3:9" ht="12.75" customHeight="1" x14ac:dyDescent="0.2"/>
    <row r="44" spans="3:9" ht="12.75" customHeight="1" x14ac:dyDescent="0.2"/>
    <row r="45" spans="3:9" ht="12.75" customHeight="1" x14ac:dyDescent="0.2"/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43" workbookViewId="0">
      <selection activeCell="D73" sqref="D73:D75"/>
    </sheetView>
  </sheetViews>
  <sheetFormatPr defaultColWidth="9.140625" defaultRowHeight="12.75" x14ac:dyDescent="0.2"/>
  <cols>
    <col min="1" max="1" width="7.5703125" customWidth="1"/>
    <col min="2" max="2" width="15.710937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7109375" style="24" customWidth="1"/>
  </cols>
  <sheetData>
    <row r="1" spans="1:12" ht="18.75" x14ac:dyDescent="0.2">
      <c r="A1" s="1"/>
      <c r="B1" s="1"/>
      <c r="C1" s="45" t="s">
        <v>352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144</v>
      </c>
      <c r="F7" s="12"/>
      <c r="G7" s="13"/>
      <c r="H7" s="27"/>
    </row>
    <row r="8" spans="1:12" ht="12.75" customHeight="1" x14ac:dyDescent="0.2">
      <c r="C8" s="14" t="s">
        <v>295</v>
      </c>
      <c r="F8" s="12"/>
      <c r="G8" s="13"/>
      <c r="H8" s="27"/>
    </row>
    <row r="9" spans="1:12" ht="12.75" customHeight="1" x14ac:dyDescent="0.2">
      <c r="A9">
        <v>1</v>
      </c>
      <c r="B9" t="s">
        <v>354</v>
      </c>
      <c r="C9" t="s">
        <v>110</v>
      </c>
      <c r="D9" t="s">
        <v>353</v>
      </c>
      <c r="E9">
        <v>1950000000</v>
      </c>
      <c r="F9" s="12">
        <v>19399.185000000001</v>
      </c>
      <c r="G9" s="13">
        <v>4.5499999999999999E-2</v>
      </c>
      <c r="H9" s="27"/>
    </row>
    <row r="10" spans="1:12" ht="12.75" customHeight="1" x14ac:dyDescent="0.2">
      <c r="A10">
        <v>2</v>
      </c>
      <c r="B10" t="s">
        <v>355</v>
      </c>
      <c r="C10" t="s">
        <v>176</v>
      </c>
      <c r="D10" t="s">
        <v>353</v>
      </c>
      <c r="E10">
        <v>1750000000</v>
      </c>
      <c r="F10" s="12">
        <v>17414.985000000001</v>
      </c>
      <c r="G10" s="13">
        <v>4.0899999999999999E-2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357</v>
      </c>
      <c r="C11" t="s">
        <v>356</v>
      </c>
      <c r="D11" t="s">
        <v>353</v>
      </c>
      <c r="E11">
        <v>1000000000</v>
      </c>
      <c r="F11" s="12">
        <v>9955.6200000000008</v>
      </c>
      <c r="G11" s="13">
        <v>2.3399999999999997E-2</v>
      </c>
      <c r="H11" s="27"/>
      <c r="J11" s="13" t="s">
        <v>353</v>
      </c>
      <c r="K11" s="13">
        <v>0.49709999999999999</v>
      </c>
    </row>
    <row r="12" spans="1:12" ht="12.75" customHeight="1" x14ac:dyDescent="0.2">
      <c r="A12">
        <v>4</v>
      </c>
      <c r="B12" t="s">
        <v>360</v>
      </c>
      <c r="C12" t="s">
        <v>358</v>
      </c>
      <c r="D12" t="s">
        <v>188</v>
      </c>
      <c r="E12">
        <v>1000000000</v>
      </c>
      <c r="F12" s="12">
        <v>9950.2900000000009</v>
      </c>
      <c r="G12" s="13">
        <v>2.3300000000000001E-2</v>
      </c>
      <c r="H12" s="27"/>
      <c r="J12" s="13" t="s">
        <v>359</v>
      </c>
      <c r="K12" s="13">
        <v>0.14560000000000001</v>
      </c>
    </row>
    <row r="13" spans="1:12" ht="12.75" customHeight="1" x14ac:dyDescent="0.2">
      <c r="A13">
        <v>5</v>
      </c>
      <c r="B13" t="s">
        <v>361</v>
      </c>
      <c r="C13" t="s">
        <v>296</v>
      </c>
      <c r="D13" t="s">
        <v>353</v>
      </c>
      <c r="E13">
        <v>1000000000</v>
      </c>
      <c r="F13" s="12">
        <v>9929.65</v>
      </c>
      <c r="G13" s="13">
        <v>2.3300000000000001E-2</v>
      </c>
      <c r="H13" s="27"/>
      <c r="J13" s="13" t="s">
        <v>188</v>
      </c>
      <c r="K13" s="13">
        <v>0.1406</v>
      </c>
    </row>
    <row r="14" spans="1:12" ht="12.75" customHeight="1" x14ac:dyDescent="0.2">
      <c r="A14">
        <v>6</v>
      </c>
      <c r="B14" t="s">
        <v>363</v>
      </c>
      <c r="C14" t="s">
        <v>346</v>
      </c>
      <c r="D14" t="s">
        <v>353</v>
      </c>
      <c r="E14">
        <v>1000000000</v>
      </c>
      <c r="F14" s="12">
        <v>9918.56</v>
      </c>
      <c r="G14" s="13">
        <v>2.3300000000000001E-2</v>
      </c>
      <c r="H14" s="27"/>
      <c r="J14" s="13" t="s">
        <v>362</v>
      </c>
      <c r="K14" s="13">
        <v>0.1208</v>
      </c>
    </row>
    <row r="15" spans="1:12" ht="12.75" customHeight="1" x14ac:dyDescent="0.2">
      <c r="A15">
        <v>7</v>
      </c>
      <c r="B15" t="s">
        <v>364</v>
      </c>
      <c r="C15" t="s">
        <v>346</v>
      </c>
      <c r="D15" t="s">
        <v>353</v>
      </c>
      <c r="E15">
        <v>750000000</v>
      </c>
      <c r="F15" s="12">
        <v>7491.8474999999999</v>
      </c>
      <c r="G15" s="13">
        <v>1.7600000000000001E-2</v>
      </c>
      <c r="H15" s="27"/>
      <c r="J15" s="13" t="s">
        <v>185</v>
      </c>
      <c r="K15" s="13">
        <v>8.9200000000000002E-2</v>
      </c>
    </row>
    <row r="16" spans="1:12" ht="12.75" customHeight="1" x14ac:dyDescent="0.2">
      <c r="A16">
        <v>8</v>
      </c>
      <c r="B16" t="s">
        <v>365</v>
      </c>
      <c r="C16" t="s">
        <v>176</v>
      </c>
      <c r="D16" t="s">
        <v>353</v>
      </c>
      <c r="E16">
        <v>700000000</v>
      </c>
      <c r="F16" s="12">
        <v>6998.4740000000002</v>
      </c>
      <c r="G16" s="13">
        <v>1.6399999999999998E-2</v>
      </c>
      <c r="H16" s="27"/>
      <c r="J16" s="13" t="s">
        <v>86</v>
      </c>
      <c r="K16" s="13">
        <v>6.7000000000000002E-3</v>
      </c>
    </row>
    <row r="17" spans="1:11" ht="12.75" customHeight="1" x14ac:dyDescent="0.2">
      <c r="A17">
        <v>9</v>
      </c>
      <c r="B17" t="s">
        <v>366</v>
      </c>
      <c r="C17" t="s">
        <v>11</v>
      </c>
      <c r="D17" t="s">
        <v>353</v>
      </c>
      <c r="E17">
        <v>500000000</v>
      </c>
      <c r="F17" s="12">
        <v>4978.55</v>
      </c>
      <c r="G17" s="13">
        <v>1.1699999999999999E-2</v>
      </c>
      <c r="H17" s="27"/>
      <c r="J17" s="13"/>
      <c r="K17" s="13"/>
    </row>
    <row r="18" spans="1:11" ht="12.75" customHeight="1" x14ac:dyDescent="0.2">
      <c r="A18">
        <v>10</v>
      </c>
      <c r="B18" t="s">
        <v>367</v>
      </c>
      <c r="C18" t="s">
        <v>296</v>
      </c>
      <c r="D18" t="s">
        <v>353</v>
      </c>
      <c r="E18">
        <v>500000000</v>
      </c>
      <c r="F18" s="12">
        <v>4974.78</v>
      </c>
      <c r="G18" s="13">
        <v>1.1699999999999999E-2</v>
      </c>
      <c r="H18" s="27"/>
    </row>
    <row r="19" spans="1:11" ht="12.75" customHeight="1" x14ac:dyDescent="0.2">
      <c r="A19">
        <v>11</v>
      </c>
      <c r="B19" t="s">
        <v>368</v>
      </c>
      <c r="C19" t="s">
        <v>176</v>
      </c>
      <c r="D19" t="s">
        <v>353</v>
      </c>
      <c r="E19">
        <v>500000000</v>
      </c>
      <c r="F19" s="12">
        <v>4967.665</v>
      </c>
      <c r="G19" s="13">
        <v>1.1699999999999999E-2</v>
      </c>
      <c r="H19" s="27"/>
    </row>
    <row r="20" spans="1:11" ht="12.75" customHeight="1" x14ac:dyDescent="0.2">
      <c r="A20">
        <v>12</v>
      </c>
      <c r="B20" t="s">
        <v>369</v>
      </c>
      <c r="C20" t="s">
        <v>296</v>
      </c>
      <c r="D20" t="s">
        <v>353</v>
      </c>
      <c r="E20">
        <v>500000000</v>
      </c>
      <c r="F20" s="12">
        <v>4966.4350000000004</v>
      </c>
      <c r="G20" s="13">
        <v>1.1699999999999999E-2</v>
      </c>
      <c r="H20" s="27"/>
    </row>
    <row r="21" spans="1:11" ht="12.75" customHeight="1" x14ac:dyDescent="0.2">
      <c r="A21">
        <v>13</v>
      </c>
      <c r="B21" t="s">
        <v>370</v>
      </c>
      <c r="C21" t="s">
        <v>296</v>
      </c>
      <c r="D21" t="s">
        <v>353</v>
      </c>
      <c r="E21">
        <v>450000000</v>
      </c>
      <c r="F21" s="12">
        <v>4499.0280000000002</v>
      </c>
      <c r="G21" s="13">
        <v>1.06E-2</v>
      </c>
      <c r="H21" s="27"/>
    </row>
    <row r="22" spans="1:11" ht="12.75" customHeight="1" x14ac:dyDescent="0.2">
      <c r="A22">
        <v>14</v>
      </c>
      <c r="B22" t="s">
        <v>371</v>
      </c>
      <c r="C22" t="s">
        <v>358</v>
      </c>
      <c r="D22" t="s">
        <v>353</v>
      </c>
      <c r="E22">
        <v>339000000</v>
      </c>
      <c r="F22" s="12">
        <v>3375.4433399999998</v>
      </c>
      <c r="G22" s="13">
        <v>7.9000000000000008E-3</v>
      </c>
      <c r="H22" s="27"/>
    </row>
    <row r="23" spans="1:11" ht="12.75" customHeight="1" x14ac:dyDescent="0.2">
      <c r="A23">
        <v>15</v>
      </c>
      <c r="B23" t="s">
        <v>372</v>
      </c>
      <c r="C23" t="s">
        <v>256</v>
      </c>
      <c r="D23" t="s">
        <v>353</v>
      </c>
      <c r="E23">
        <v>250000000</v>
      </c>
      <c r="F23" s="12">
        <v>2484.0574999999999</v>
      </c>
      <c r="G23" s="13">
        <v>5.7999999999999996E-3</v>
      </c>
      <c r="H23" s="27"/>
    </row>
    <row r="24" spans="1:11" ht="12.75" customHeight="1" x14ac:dyDescent="0.2">
      <c r="A24">
        <v>16</v>
      </c>
      <c r="B24" t="s">
        <v>374</v>
      </c>
      <c r="C24" t="s">
        <v>373</v>
      </c>
      <c r="D24" t="s">
        <v>353</v>
      </c>
      <c r="E24">
        <v>99000000</v>
      </c>
      <c r="F24" s="12">
        <v>981.24641999999994</v>
      </c>
      <c r="G24" s="13">
        <v>2.3E-3</v>
      </c>
      <c r="H24" s="27"/>
    </row>
    <row r="25" spans="1:11" ht="12.75" customHeight="1" x14ac:dyDescent="0.2">
      <c r="C25" s="16" t="s">
        <v>140</v>
      </c>
      <c r="D25" s="16"/>
      <c r="E25" s="16"/>
      <c r="F25" s="17">
        <f>SUM(F9:F24)</f>
        <v>122285.81675999999</v>
      </c>
      <c r="G25" s="18">
        <f>SUM(G9:G24)</f>
        <v>0.28709999999999997</v>
      </c>
      <c r="H25" s="28"/>
      <c r="I25" s="29"/>
    </row>
    <row r="26" spans="1:11" ht="12.75" customHeight="1" x14ac:dyDescent="0.2">
      <c r="F26" s="12"/>
      <c r="G26" s="13"/>
      <c r="H26" s="27"/>
    </row>
    <row r="27" spans="1:11" ht="12.75" customHeight="1" x14ac:dyDescent="0.2">
      <c r="C27" s="14" t="s">
        <v>375</v>
      </c>
      <c r="F27" s="12"/>
      <c r="G27" s="13"/>
      <c r="H27" s="27"/>
    </row>
    <row r="28" spans="1:11" ht="12.75" customHeight="1" x14ac:dyDescent="0.2">
      <c r="A28">
        <v>17</v>
      </c>
      <c r="B28" t="s">
        <v>377</v>
      </c>
      <c r="C28" t="s">
        <v>376</v>
      </c>
      <c r="D28" t="s">
        <v>188</v>
      </c>
      <c r="E28">
        <v>2000000000</v>
      </c>
      <c r="F28" s="12">
        <v>19893.38</v>
      </c>
      <c r="G28" s="13">
        <v>4.6699999999999998E-2</v>
      </c>
      <c r="H28" s="27"/>
    </row>
    <row r="29" spans="1:11" ht="12.75" customHeight="1" x14ac:dyDescent="0.2">
      <c r="A29">
        <v>18</v>
      </c>
      <c r="B29" t="s">
        <v>379</v>
      </c>
      <c r="C29" t="s">
        <v>378</v>
      </c>
      <c r="D29" t="s">
        <v>353</v>
      </c>
      <c r="E29">
        <v>2000000000</v>
      </c>
      <c r="F29" s="12">
        <v>19893</v>
      </c>
      <c r="G29" s="13">
        <v>4.6699999999999998E-2</v>
      </c>
      <c r="H29" s="27"/>
    </row>
    <row r="30" spans="1:11" ht="12.75" customHeight="1" x14ac:dyDescent="0.2">
      <c r="A30">
        <v>19</v>
      </c>
      <c r="B30" t="s">
        <v>381</v>
      </c>
      <c r="C30" t="s">
        <v>380</v>
      </c>
      <c r="D30" t="s">
        <v>353</v>
      </c>
      <c r="E30">
        <v>2000000000</v>
      </c>
      <c r="F30" s="12">
        <v>19868.04</v>
      </c>
      <c r="G30" s="13">
        <v>4.6600000000000003E-2</v>
      </c>
      <c r="H30" s="27"/>
    </row>
    <row r="31" spans="1:11" ht="12.75" customHeight="1" x14ac:dyDescent="0.2">
      <c r="A31">
        <v>20</v>
      </c>
      <c r="B31" t="s">
        <v>383</v>
      </c>
      <c r="C31" t="s">
        <v>382</v>
      </c>
      <c r="D31" t="s">
        <v>359</v>
      </c>
      <c r="E31">
        <v>2000000000</v>
      </c>
      <c r="F31" s="12">
        <v>19819.86</v>
      </c>
      <c r="G31" s="13">
        <v>4.6500000000000007E-2</v>
      </c>
      <c r="H31" s="27"/>
    </row>
    <row r="32" spans="1:11" ht="12.75" customHeight="1" x14ac:dyDescent="0.2">
      <c r="A32">
        <v>21</v>
      </c>
      <c r="B32" t="s">
        <v>385</v>
      </c>
      <c r="C32" t="s">
        <v>384</v>
      </c>
      <c r="D32" t="s">
        <v>353</v>
      </c>
      <c r="E32">
        <v>1750000000</v>
      </c>
      <c r="F32" s="12">
        <v>17389.487499999999</v>
      </c>
      <c r="G32" s="13">
        <v>4.0800000000000003E-2</v>
      </c>
      <c r="H32" s="27"/>
    </row>
    <row r="33" spans="1:9" ht="12.75" customHeight="1" x14ac:dyDescent="0.2">
      <c r="A33">
        <v>22</v>
      </c>
      <c r="B33" t="s">
        <v>387</v>
      </c>
      <c r="C33" t="s">
        <v>386</v>
      </c>
      <c r="D33" t="s">
        <v>353</v>
      </c>
      <c r="E33">
        <v>1500000000</v>
      </c>
      <c r="F33" s="12">
        <v>14982.03</v>
      </c>
      <c r="G33" s="13">
        <v>3.5200000000000002E-2</v>
      </c>
      <c r="H33" s="27"/>
    </row>
    <row r="34" spans="1:9" ht="12.75" customHeight="1" x14ac:dyDescent="0.2">
      <c r="A34">
        <v>23</v>
      </c>
      <c r="B34" t="s">
        <v>388</v>
      </c>
      <c r="C34" t="s">
        <v>314</v>
      </c>
      <c r="D34" t="s">
        <v>359</v>
      </c>
      <c r="E34">
        <v>1250000000</v>
      </c>
      <c r="F34" s="12">
        <v>12423.05</v>
      </c>
      <c r="G34" s="13">
        <v>2.92E-2</v>
      </c>
      <c r="H34" s="27"/>
    </row>
    <row r="35" spans="1:9" ht="12.75" customHeight="1" x14ac:dyDescent="0.2">
      <c r="A35">
        <v>24</v>
      </c>
      <c r="B35" t="s">
        <v>390</v>
      </c>
      <c r="C35" t="s">
        <v>389</v>
      </c>
      <c r="D35" t="s">
        <v>359</v>
      </c>
      <c r="E35">
        <v>1000000000</v>
      </c>
      <c r="F35" s="12">
        <v>9946.01</v>
      </c>
      <c r="G35" s="13">
        <v>2.3300000000000001E-2</v>
      </c>
      <c r="H35" s="27"/>
    </row>
    <row r="36" spans="1:9" ht="12.75" customHeight="1" x14ac:dyDescent="0.2">
      <c r="A36">
        <v>25</v>
      </c>
      <c r="B36" t="s">
        <v>392</v>
      </c>
      <c r="C36" t="s">
        <v>391</v>
      </c>
      <c r="D36" t="s">
        <v>359</v>
      </c>
      <c r="E36">
        <v>1000000000</v>
      </c>
      <c r="F36" s="12">
        <v>9942.99</v>
      </c>
      <c r="G36" s="13">
        <v>2.3300000000000001E-2</v>
      </c>
      <c r="H36" s="27"/>
    </row>
    <row r="37" spans="1:9" ht="12.75" customHeight="1" x14ac:dyDescent="0.2">
      <c r="A37">
        <v>26</v>
      </c>
      <c r="B37" t="s">
        <v>394</v>
      </c>
      <c r="C37" t="s">
        <v>393</v>
      </c>
      <c r="D37" t="s">
        <v>188</v>
      </c>
      <c r="E37">
        <v>1000000000</v>
      </c>
      <c r="F37" s="12">
        <v>9939.23</v>
      </c>
      <c r="G37" s="13">
        <v>2.3300000000000001E-2</v>
      </c>
      <c r="H37" s="27"/>
    </row>
    <row r="38" spans="1:9" ht="12.75" customHeight="1" x14ac:dyDescent="0.2">
      <c r="A38">
        <v>27</v>
      </c>
      <c r="B38" t="s">
        <v>395</v>
      </c>
      <c r="C38" t="s">
        <v>391</v>
      </c>
      <c r="D38" t="s">
        <v>359</v>
      </c>
      <c r="E38">
        <v>1000000000</v>
      </c>
      <c r="F38" s="12">
        <v>9939.2199999999993</v>
      </c>
      <c r="G38" s="13">
        <v>2.3300000000000001E-2</v>
      </c>
      <c r="H38" s="27"/>
    </row>
    <row r="39" spans="1:9" ht="12.75" customHeight="1" x14ac:dyDescent="0.2">
      <c r="A39">
        <v>28</v>
      </c>
      <c r="B39" t="s">
        <v>397</v>
      </c>
      <c r="C39" t="s">
        <v>396</v>
      </c>
      <c r="D39" t="s">
        <v>188</v>
      </c>
      <c r="E39">
        <v>1000000000</v>
      </c>
      <c r="F39" s="12">
        <v>9931.9</v>
      </c>
      <c r="G39" s="13">
        <v>2.3300000000000001E-2</v>
      </c>
      <c r="H39" s="27"/>
    </row>
    <row r="40" spans="1:9" ht="12.75" customHeight="1" x14ac:dyDescent="0.2">
      <c r="A40">
        <v>29</v>
      </c>
      <c r="B40" t="s">
        <v>399</v>
      </c>
      <c r="C40" t="s">
        <v>398</v>
      </c>
      <c r="D40" t="s">
        <v>353</v>
      </c>
      <c r="E40">
        <v>1000000000</v>
      </c>
      <c r="F40" s="12">
        <v>9916.31</v>
      </c>
      <c r="G40" s="13">
        <v>2.3300000000000001E-2</v>
      </c>
      <c r="H40" s="27"/>
    </row>
    <row r="41" spans="1:9" ht="12.75" customHeight="1" x14ac:dyDescent="0.2">
      <c r="A41">
        <v>30</v>
      </c>
      <c r="B41" t="s">
        <v>401</v>
      </c>
      <c r="C41" t="s">
        <v>400</v>
      </c>
      <c r="D41" t="s">
        <v>353</v>
      </c>
      <c r="E41">
        <v>1000000000</v>
      </c>
      <c r="F41" s="12">
        <v>9910.01</v>
      </c>
      <c r="G41" s="13">
        <v>2.3300000000000001E-2</v>
      </c>
      <c r="H41" s="27"/>
    </row>
    <row r="42" spans="1:9" ht="12.75" customHeight="1" x14ac:dyDescent="0.2">
      <c r="A42">
        <v>31</v>
      </c>
      <c r="B42" t="s">
        <v>403</v>
      </c>
      <c r="C42" t="s">
        <v>402</v>
      </c>
      <c r="D42" t="s">
        <v>188</v>
      </c>
      <c r="E42">
        <v>530000000</v>
      </c>
      <c r="F42" s="12">
        <v>5286.9938000000002</v>
      </c>
      <c r="G42" s="13">
        <v>1.24E-2</v>
      </c>
      <c r="H42" s="27"/>
    </row>
    <row r="43" spans="1:9" ht="12.75" customHeight="1" x14ac:dyDescent="0.2">
      <c r="A43">
        <v>32</v>
      </c>
      <c r="B43" t="s">
        <v>405</v>
      </c>
      <c r="C43" t="s">
        <v>404</v>
      </c>
      <c r="D43" t="s">
        <v>188</v>
      </c>
      <c r="E43">
        <v>500000000</v>
      </c>
      <c r="F43" s="12">
        <v>4948.3</v>
      </c>
      <c r="G43" s="13">
        <v>1.1599999999999999E-2</v>
      </c>
      <c r="H43" s="27"/>
    </row>
    <row r="44" spans="1:9" ht="12.75" customHeight="1" x14ac:dyDescent="0.2">
      <c r="A44">
        <v>33</v>
      </c>
      <c r="B44" t="s">
        <v>407</v>
      </c>
      <c r="C44" t="s">
        <v>406</v>
      </c>
      <c r="D44" t="s">
        <v>353</v>
      </c>
      <c r="E44">
        <v>500000000</v>
      </c>
      <c r="F44" s="12">
        <v>4922.4049999999997</v>
      </c>
      <c r="G44" s="13">
        <v>1.1599999999999999E-2</v>
      </c>
      <c r="H44" s="27"/>
    </row>
    <row r="45" spans="1:9" ht="12.75" customHeight="1" x14ac:dyDescent="0.2">
      <c r="A45">
        <v>34</v>
      </c>
      <c r="B45" t="s">
        <v>409</v>
      </c>
      <c r="C45" t="s">
        <v>408</v>
      </c>
      <c r="D45" t="s">
        <v>353</v>
      </c>
      <c r="E45">
        <v>250000000</v>
      </c>
      <c r="F45" s="12">
        <v>2490.8375000000001</v>
      </c>
      <c r="G45" s="13">
        <v>5.7999999999999996E-3</v>
      </c>
      <c r="H45" s="27"/>
    </row>
    <row r="46" spans="1:9" ht="12.75" customHeight="1" x14ac:dyDescent="0.2">
      <c r="C46" s="16" t="s">
        <v>140</v>
      </c>
      <c r="D46" s="16"/>
      <c r="E46" s="16"/>
      <c r="F46" s="17">
        <f>SUM(F28:F45)</f>
        <v>211443.05379999999</v>
      </c>
      <c r="G46" s="18">
        <f>SUM(G28:G45)</f>
        <v>0.49619999999999997</v>
      </c>
      <c r="H46" s="28"/>
      <c r="I46" s="29"/>
    </row>
    <row r="47" spans="1:9" ht="12.75" customHeight="1" x14ac:dyDescent="0.2">
      <c r="F47" s="12"/>
      <c r="G47" s="13"/>
      <c r="H47" s="27"/>
    </row>
    <row r="48" spans="1:9" ht="12.75" customHeight="1" x14ac:dyDescent="0.2">
      <c r="C48" s="14" t="s">
        <v>299</v>
      </c>
      <c r="F48" s="12"/>
      <c r="G48" s="13"/>
      <c r="H48" s="27"/>
    </row>
    <row r="49" spans="1:9" ht="12.75" customHeight="1" x14ac:dyDescent="0.2">
      <c r="A49">
        <v>35</v>
      </c>
      <c r="B49" t="s">
        <v>411</v>
      </c>
      <c r="C49" t="s">
        <v>410</v>
      </c>
      <c r="D49" t="s">
        <v>185</v>
      </c>
      <c r="E49">
        <v>2012575000</v>
      </c>
      <c r="F49" s="12">
        <v>19982.394283000001</v>
      </c>
      <c r="G49" s="13">
        <v>4.6900000000000004E-2</v>
      </c>
      <c r="H49" s="27"/>
    </row>
    <row r="50" spans="1:9" ht="12.75" customHeight="1" x14ac:dyDescent="0.2">
      <c r="A50">
        <v>36</v>
      </c>
      <c r="B50" t="s">
        <v>301</v>
      </c>
      <c r="C50" t="s">
        <v>300</v>
      </c>
      <c r="D50" t="s">
        <v>185</v>
      </c>
      <c r="E50">
        <v>1818725000</v>
      </c>
      <c r="F50" s="12">
        <v>18029.639292</v>
      </c>
      <c r="G50" s="13">
        <v>4.2300000000000004E-2</v>
      </c>
      <c r="H50" s="27"/>
    </row>
    <row r="51" spans="1:9" ht="12.75" customHeight="1" x14ac:dyDescent="0.2">
      <c r="C51" s="16" t="s">
        <v>140</v>
      </c>
      <c r="D51" s="16"/>
      <c r="E51" s="16"/>
      <c r="F51" s="17">
        <f>SUM(F49:F50)</f>
        <v>38012.033575000001</v>
      </c>
      <c r="G51" s="18">
        <f>SUM(G49:G50)</f>
        <v>8.9200000000000002E-2</v>
      </c>
      <c r="H51" s="28"/>
      <c r="I51" s="29"/>
    </row>
    <row r="52" spans="1:9" ht="12.75" customHeight="1" x14ac:dyDescent="0.2">
      <c r="F52" s="12"/>
      <c r="G52" s="13"/>
      <c r="H52" s="27"/>
    </row>
    <row r="53" spans="1:9" ht="12.75" customHeight="1" x14ac:dyDescent="0.2">
      <c r="C53" s="14" t="s">
        <v>412</v>
      </c>
      <c r="F53" s="12"/>
      <c r="G53" s="13"/>
      <c r="H53" s="27"/>
    </row>
    <row r="54" spans="1:9" ht="12.75" customHeight="1" x14ac:dyDescent="0.2">
      <c r="A54">
        <v>37</v>
      </c>
      <c r="B54" t="s">
        <v>414</v>
      </c>
      <c r="C54" t="s">
        <v>413</v>
      </c>
      <c r="D54" t="s">
        <v>362</v>
      </c>
      <c r="E54">
        <v>2000000000</v>
      </c>
      <c r="F54" s="12">
        <v>20000</v>
      </c>
      <c r="G54" s="13">
        <v>4.6900000000000004E-2</v>
      </c>
      <c r="H54" s="28"/>
      <c r="I54" s="29"/>
    </row>
    <row r="55" spans="1:9" ht="12.75" customHeight="1" x14ac:dyDescent="0.2">
      <c r="A55">
        <v>38</v>
      </c>
      <c r="B55" t="s">
        <v>415</v>
      </c>
      <c r="C55" t="s">
        <v>62</v>
      </c>
      <c r="D55" t="s">
        <v>362</v>
      </c>
      <c r="E55">
        <v>1500000000</v>
      </c>
      <c r="F55" s="12">
        <v>15000</v>
      </c>
      <c r="G55" s="13">
        <v>3.5200000000000002E-2</v>
      </c>
      <c r="H55" s="27"/>
    </row>
    <row r="56" spans="1:9" ht="12.75" customHeight="1" x14ac:dyDescent="0.2">
      <c r="A56">
        <v>39</v>
      </c>
      <c r="B56" t="s">
        <v>416</v>
      </c>
      <c r="C56" t="s">
        <v>62</v>
      </c>
      <c r="D56" t="s">
        <v>362</v>
      </c>
      <c r="E56">
        <v>1000000000</v>
      </c>
      <c r="F56" s="12">
        <v>10000</v>
      </c>
      <c r="G56" s="13">
        <v>2.35E-2</v>
      </c>
      <c r="H56" s="27"/>
    </row>
    <row r="57" spans="1:9" ht="12.75" customHeight="1" x14ac:dyDescent="0.2">
      <c r="A57">
        <v>40</v>
      </c>
      <c r="B57" t="s">
        <v>418</v>
      </c>
      <c r="C57" t="s">
        <v>417</v>
      </c>
      <c r="D57" t="s">
        <v>362</v>
      </c>
      <c r="E57">
        <v>500000000</v>
      </c>
      <c r="F57" s="12">
        <v>5000</v>
      </c>
      <c r="G57" s="13">
        <v>1.1699999999999999E-2</v>
      </c>
      <c r="H57" s="27"/>
    </row>
    <row r="58" spans="1:9" ht="12.75" customHeight="1" x14ac:dyDescent="0.2">
      <c r="A58">
        <v>41</v>
      </c>
      <c r="B58" t="s">
        <v>419</v>
      </c>
      <c r="C58" t="s">
        <v>62</v>
      </c>
      <c r="D58" t="s">
        <v>362</v>
      </c>
      <c r="E58">
        <v>150000000</v>
      </c>
      <c r="F58" s="12">
        <v>1500</v>
      </c>
      <c r="G58" s="13">
        <v>3.4999999999999996E-3</v>
      </c>
      <c r="H58" s="27"/>
    </row>
    <row r="59" spans="1:9" ht="12.75" customHeight="1" x14ac:dyDescent="0.2">
      <c r="C59" s="16" t="s">
        <v>140</v>
      </c>
      <c r="D59" s="16"/>
      <c r="E59" s="16"/>
      <c r="F59" s="17">
        <f>SUM(F54:F58)</f>
        <v>51500</v>
      </c>
      <c r="G59" s="18">
        <f>SUM(G54:G58)</f>
        <v>0.1208</v>
      </c>
      <c r="H59" s="27"/>
    </row>
    <row r="60" spans="1:9" ht="12.75" customHeight="1" x14ac:dyDescent="0.2">
      <c r="F60" s="12"/>
      <c r="G60" s="13"/>
      <c r="H60" s="27"/>
    </row>
    <row r="61" spans="1:9" ht="12.75" customHeight="1" x14ac:dyDescent="0.2">
      <c r="C61" s="14" t="s">
        <v>145</v>
      </c>
      <c r="F61" s="12">
        <v>10081.774852</v>
      </c>
      <c r="G61" s="13">
        <v>2.3599999999999999E-2</v>
      </c>
      <c r="H61" s="27"/>
    </row>
    <row r="62" spans="1:9" ht="12.75" customHeight="1" x14ac:dyDescent="0.2">
      <c r="C62" s="16" t="s">
        <v>140</v>
      </c>
      <c r="D62" s="16"/>
      <c r="E62" s="16"/>
      <c r="F62" s="17">
        <f>SUM(F61:F61)</f>
        <v>10081.774852</v>
      </c>
      <c r="G62" s="18">
        <f>SUM(G61:G61)</f>
        <v>2.3599999999999999E-2</v>
      </c>
      <c r="H62" s="28"/>
      <c r="I62" s="29"/>
    </row>
    <row r="63" spans="1:9" ht="12.75" customHeight="1" x14ac:dyDescent="0.2">
      <c r="F63" s="12"/>
      <c r="G63" s="13"/>
      <c r="H63" s="27"/>
    </row>
    <row r="64" spans="1:9" ht="12.75" customHeight="1" x14ac:dyDescent="0.2">
      <c r="C64" s="14" t="s">
        <v>146</v>
      </c>
      <c r="F64" s="12"/>
      <c r="G64" s="13"/>
      <c r="H64" s="27"/>
    </row>
    <row r="65" spans="3:9" ht="12.75" customHeight="1" x14ac:dyDescent="0.2">
      <c r="C65" s="14" t="s">
        <v>147</v>
      </c>
      <c r="F65" s="12">
        <v>-7184.3986940000004</v>
      </c>
      <c r="G65" s="13">
        <v>-1.6899999999999998E-2</v>
      </c>
      <c r="H65" s="28"/>
      <c r="I65" s="29"/>
    </row>
    <row r="66" spans="3:9" ht="12.75" customHeight="1" x14ac:dyDescent="0.2">
      <c r="C66" s="16" t="s">
        <v>140</v>
      </c>
      <c r="D66" s="16"/>
      <c r="E66" s="16"/>
      <c r="F66" s="17">
        <f>SUM(F65:F65)</f>
        <v>-7184.3986940000004</v>
      </c>
      <c r="G66" s="18">
        <f>SUM(G65:G65)</f>
        <v>-1.6899999999999998E-2</v>
      </c>
      <c r="H66" s="27"/>
    </row>
    <row r="67" spans="3:9" ht="12.75" customHeight="1" x14ac:dyDescent="0.2">
      <c r="C67" s="19" t="s">
        <v>148</v>
      </c>
      <c r="D67" s="19"/>
      <c r="E67" s="19"/>
      <c r="F67" s="20">
        <f>SUM(F25,F46,F51,F59,F62,F66)</f>
        <v>426138.28029299999</v>
      </c>
      <c r="G67" s="21">
        <f>SUM(G25,G46,G51,G59,G62,G66)</f>
        <v>0.99999999999999989</v>
      </c>
      <c r="H67" s="27"/>
    </row>
    <row r="68" spans="3:9" ht="12.75" customHeight="1" x14ac:dyDescent="0.2">
      <c r="H68" s="27"/>
    </row>
    <row r="69" spans="3:9" ht="12.75" customHeight="1" x14ac:dyDescent="0.2">
      <c r="C69" s="32" t="s">
        <v>589</v>
      </c>
      <c r="H69" s="28"/>
      <c r="I69" s="29"/>
    </row>
    <row r="70" spans="3:9" ht="12.75" customHeight="1" x14ac:dyDescent="0.2">
      <c r="C70" s="32" t="s">
        <v>588</v>
      </c>
      <c r="H70" s="30"/>
      <c r="I70" s="31"/>
    </row>
    <row r="71" spans="3:9" ht="12.75" customHeight="1" x14ac:dyDescent="0.2">
      <c r="C71" s="14"/>
    </row>
    <row r="72" spans="3:9" ht="12.75" customHeight="1" x14ac:dyDescent="0.2">
      <c r="C72" s="38" t="s">
        <v>590</v>
      </c>
      <c r="D72" s="39">
        <v>5190.8496000000005</v>
      </c>
    </row>
    <row r="73" spans="3:9" ht="12.75" customHeight="1" x14ac:dyDescent="0.2">
      <c r="C73" s="38" t="s">
        <v>593</v>
      </c>
      <c r="D73" s="43">
        <v>28.56</v>
      </c>
    </row>
    <row r="74" spans="3:9" ht="12.75" customHeight="1" x14ac:dyDescent="0.2">
      <c r="C74" s="38" t="s">
        <v>594</v>
      </c>
      <c r="D74" s="43">
        <v>7.7700000000000005E-2</v>
      </c>
    </row>
    <row r="75" spans="3:9" ht="12.75" customHeight="1" x14ac:dyDescent="0.2">
      <c r="C75" s="41" t="s">
        <v>595</v>
      </c>
      <c r="D75" s="42">
        <v>8.43E-2</v>
      </c>
    </row>
    <row r="76" spans="3:9" ht="12.75" customHeight="1" x14ac:dyDescent="0.2"/>
    <row r="77" spans="3:9" ht="12.75" customHeight="1" x14ac:dyDescent="0.2"/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opLeftCell="A40" workbookViewId="0">
      <selection activeCell="D73" sqref="D73:D75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5703125" style="24" customWidth="1"/>
  </cols>
  <sheetData>
    <row r="1" spans="1:12" ht="18.75" x14ac:dyDescent="0.2">
      <c r="A1" s="1"/>
      <c r="B1" s="1"/>
      <c r="C1" s="45" t="s">
        <v>420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144</v>
      </c>
      <c r="F7" s="12"/>
      <c r="G7" s="13"/>
      <c r="H7" s="27"/>
    </row>
    <row r="8" spans="1:12" ht="12.75" customHeight="1" x14ac:dyDescent="0.2">
      <c r="C8" s="14" t="s">
        <v>295</v>
      </c>
      <c r="F8" s="12"/>
      <c r="G8" s="13"/>
      <c r="H8" s="27"/>
    </row>
    <row r="9" spans="1:12" ht="12.75" customHeight="1" x14ac:dyDescent="0.2">
      <c r="A9">
        <v>1</v>
      </c>
      <c r="B9" t="s">
        <v>364</v>
      </c>
      <c r="C9" t="s">
        <v>346</v>
      </c>
      <c r="D9" t="s">
        <v>353</v>
      </c>
      <c r="E9">
        <v>1250000000</v>
      </c>
      <c r="F9" s="12">
        <v>12486.4125</v>
      </c>
      <c r="G9" s="13">
        <v>9.8299999999999998E-2</v>
      </c>
      <c r="H9" s="27"/>
    </row>
    <row r="10" spans="1:12" ht="12.75" customHeight="1" x14ac:dyDescent="0.2">
      <c r="A10">
        <v>2</v>
      </c>
      <c r="B10" t="s">
        <v>365</v>
      </c>
      <c r="C10" t="s">
        <v>176</v>
      </c>
      <c r="D10" t="s">
        <v>353</v>
      </c>
      <c r="E10">
        <v>800000000</v>
      </c>
      <c r="F10" s="12">
        <v>7998.2560000000003</v>
      </c>
      <c r="G10" s="13">
        <v>6.3E-2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371</v>
      </c>
      <c r="C11" t="s">
        <v>358</v>
      </c>
      <c r="D11" t="s">
        <v>353</v>
      </c>
      <c r="E11">
        <v>661000000</v>
      </c>
      <c r="F11" s="12">
        <v>6581.6166599999997</v>
      </c>
      <c r="G11" s="13">
        <v>5.1799999999999999E-2</v>
      </c>
      <c r="H11" s="27"/>
      <c r="J11" s="13" t="s">
        <v>353</v>
      </c>
      <c r="K11" s="13">
        <v>0.45340000000000003</v>
      </c>
    </row>
    <row r="12" spans="1:12" ht="12.75" customHeight="1" x14ac:dyDescent="0.2">
      <c r="A12">
        <v>4</v>
      </c>
      <c r="B12" t="s">
        <v>366</v>
      </c>
      <c r="C12" t="s">
        <v>11</v>
      </c>
      <c r="D12" t="s">
        <v>353</v>
      </c>
      <c r="E12">
        <v>500000000</v>
      </c>
      <c r="F12" s="12">
        <v>4978.55</v>
      </c>
      <c r="G12" s="13">
        <v>3.9199999999999999E-2</v>
      </c>
      <c r="H12" s="27"/>
      <c r="J12" s="13" t="s">
        <v>188</v>
      </c>
      <c r="K12" s="13">
        <v>0.13980000000000001</v>
      </c>
    </row>
    <row r="13" spans="1:12" ht="12.75" customHeight="1" x14ac:dyDescent="0.2">
      <c r="A13">
        <v>5</v>
      </c>
      <c r="B13" t="s">
        <v>421</v>
      </c>
      <c r="C13" t="s">
        <v>346</v>
      </c>
      <c r="D13" t="s">
        <v>353</v>
      </c>
      <c r="E13">
        <v>470000000</v>
      </c>
      <c r="F13" s="12">
        <v>4381.1614</v>
      </c>
      <c r="G13" s="13">
        <v>3.4500000000000003E-2</v>
      </c>
      <c r="H13" s="27"/>
      <c r="J13" s="13" t="s">
        <v>362</v>
      </c>
      <c r="K13" s="13">
        <v>9.06E-2</v>
      </c>
    </row>
    <row r="14" spans="1:12" ht="12.75" customHeight="1" x14ac:dyDescent="0.2">
      <c r="A14">
        <v>6</v>
      </c>
      <c r="B14" t="s">
        <v>423</v>
      </c>
      <c r="C14" t="s">
        <v>256</v>
      </c>
      <c r="D14" t="s">
        <v>188</v>
      </c>
      <c r="E14">
        <v>250000000</v>
      </c>
      <c r="F14" s="12">
        <v>2475.91</v>
      </c>
      <c r="G14" s="13">
        <v>1.95E-2</v>
      </c>
      <c r="H14" s="27"/>
      <c r="J14" s="13" t="s">
        <v>422</v>
      </c>
      <c r="K14" s="13">
        <v>5.91E-2</v>
      </c>
    </row>
    <row r="15" spans="1:12" ht="12.75" customHeight="1" x14ac:dyDescent="0.2">
      <c r="A15">
        <v>7</v>
      </c>
      <c r="B15" t="s">
        <v>424</v>
      </c>
      <c r="C15" t="s">
        <v>296</v>
      </c>
      <c r="D15" t="s">
        <v>353</v>
      </c>
      <c r="E15">
        <v>250000000</v>
      </c>
      <c r="F15" s="12">
        <v>2472.3074999999999</v>
      </c>
      <c r="G15" s="13">
        <v>1.95E-2</v>
      </c>
      <c r="H15" s="27"/>
      <c r="J15" s="13" t="s">
        <v>189</v>
      </c>
      <c r="K15" s="13">
        <v>5.6100000000000004E-2</v>
      </c>
    </row>
    <row r="16" spans="1:12" ht="12.75" customHeight="1" x14ac:dyDescent="0.2">
      <c r="A16">
        <v>8</v>
      </c>
      <c r="B16" t="s">
        <v>298</v>
      </c>
      <c r="C16" t="s">
        <v>176</v>
      </c>
      <c r="D16" t="s">
        <v>188</v>
      </c>
      <c r="E16">
        <v>194000000</v>
      </c>
      <c r="F16" s="12">
        <v>1924.3325600000001</v>
      </c>
      <c r="G16" s="13">
        <v>1.52E-2</v>
      </c>
      <c r="H16" s="27"/>
      <c r="J16" s="13" t="s">
        <v>359</v>
      </c>
      <c r="K16" s="13">
        <v>3.6499999999999998E-2</v>
      </c>
    </row>
    <row r="17" spans="1:11" ht="12.75" customHeight="1" x14ac:dyDescent="0.2">
      <c r="A17">
        <v>9</v>
      </c>
      <c r="B17" t="s">
        <v>297</v>
      </c>
      <c r="C17" t="s">
        <v>296</v>
      </c>
      <c r="D17" t="s">
        <v>188</v>
      </c>
      <c r="E17">
        <v>140000000</v>
      </c>
      <c r="F17" s="12">
        <v>1386.4703999999999</v>
      </c>
      <c r="G17" s="13">
        <v>1.09E-2</v>
      </c>
      <c r="H17" s="27"/>
      <c r="J17" s="13" t="s">
        <v>425</v>
      </c>
      <c r="K17" s="13">
        <v>3.56E-2</v>
      </c>
    </row>
    <row r="18" spans="1:11" ht="12.75" customHeight="1" x14ac:dyDescent="0.2">
      <c r="A18">
        <v>10</v>
      </c>
      <c r="B18" t="s">
        <v>374</v>
      </c>
      <c r="C18" t="s">
        <v>373</v>
      </c>
      <c r="D18" t="s">
        <v>353</v>
      </c>
      <c r="E18">
        <v>15000000</v>
      </c>
      <c r="F18" s="12">
        <v>148.6737</v>
      </c>
      <c r="G18" s="13">
        <v>1.1999999999999999E-3</v>
      </c>
      <c r="H18" s="27"/>
      <c r="J18" s="13" t="s">
        <v>426</v>
      </c>
      <c r="K18" s="13">
        <v>3.5499999999999997E-2</v>
      </c>
    </row>
    <row r="19" spans="1:11" ht="12.75" customHeight="1" x14ac:dyDescent="0.2">
      <c r="C19" s="16" t="s">
        <v>140</v>
      </c>
      <c r="D19" s="16"/>
      <c r="E19" s="16"/>
      <c r="F19" s="17">
        <f>SUM(F9:F18)</f>
        <v>44833.690720000006</v>
      </c>
      <c r="G19" s="18">
        <f>SUM(G9:G18)</f>
        <v>0.35310000000000008</v>
      </c>
      <c r="H19" s="28"/>
      <c r="I19" s="29"/>
      <c r="J19" s="13" t="s">
        <v>427</v>
      </c>
      <c r="K19" s="13">
        <v>1.46E-2</v>
      </c>
    </row>
    <row r="20" spans="1:11" ht="12.75" customHeight="1" x14ac:dyDescent="0.2">
      <c r="F20" s="12"/>
      <c r="G20" s="13"/>
      <c r="H20" s="27"/>
      <c r="J20" s="13" t="s">
        <v>206</v>
      </c>
      <c r="K20" s="13">
        <v>1.0700000000000001E-2</v>
      </c>
    </row>
    <row r="21" spans="1:11" ht="12.75" customHeight="1" x14ac:dyDescent="0.2">
      <c r="C21" s="14" t="s">
        <v>375</v>
      </c>
      <c r="F21" s="12"/>
      <c r="G21" s="13"/>
      <c r="H21" s="27"/>
      <c r="J21" s="13" t="s">
        <v>341</v>
      </c>
      <c r="K21" s="13">
        <v>1.06E-2</v>
      </c>
    </row>
    <row r="22" spans="1:11" ht="12.75" customHeight="1" x14ac:dyDescent="0.2">
      <c r="A22">
        <v>11</v>
      </c>
      <c r="B22" t="s">
        <v>430</v>
      </c>
      <c r="C22" t="s">
        <v>428</v>
      </c>
      <c r="D22" t="s">
        <v>353</v>
      </c>
      <c r="E22">
        <v>750000000</v>
      </c>
      <c r="F22" s="12">
        <v>7394.6475</v>
      </c>
      <c r="G22" s="13">
        <v>5.8200000000000002E-2</v>
      </c>
      <c r="H22" s="27"/>
      <c r="J22" s="13" t="s">
        <v>429</v>
      </c>
      <c r="K22" s="13">
        <v>4.0000000000000001E-3</v>
      </c>
    </row>
    <row r="23" spans="1:11" ht="12.75" customHeight="1" x14ac:dyDescent="0.2">
      <c r="A23">
        <v>12</v>
      </c>
      <c r="B23" t="s">
        <v>431</v>
      </c>
      <c r="C23" t="s">
        <v>402</v>
      </c>
      <c r="D23" t="s">
        <v>188</v>
      </c>
      <c r="E23">
        <v>500000000</v>
      </c>
      <c r="F23" s="12">
        <v>4951.38</v>
      </c>
      <c r="G23" s="13">
        <v>3.9E-2</v>
      </c>
      <c r="H23" s="27"/>
      <c r="J23" s="13" t="s">
        <v>322</v>
      </c>
      <c r="K23" s="13">
        <v>3.0999999999999999E-3</v>
      </c>
    </row>
    <row r="24" spans="1:11" ht="12.75" customHeight="1" x14ac:dyDescent="0.2">
      <c r="A24">
        <v>13</v>
      </c>
      <c r="B24" t="s">
        <v>432</v>
      </c>
      <c r="C24" t="s">
        <v>402</v>
      </c>
      <c r="D24" t="s">
        <v>188</v>
      </c>
      <c r="E24">
        <v>460000000</v>
      </c>
      <c r="F24" s="12">
        <v>4533.8612000000003</v>
      </c>
      <c r="G24" s="13">
        <v>3.5699999999999996E-2</v>
      </c>
      <c r="H24" s="27"/>
      <c r="J24" s="13" t="s">
        <v>86</v>
      </c>
      <c r="K24" s="13">
        <v>5.04E-2</v>
      </c>
    </row>
    <row r="25" spans="1:11" ht="12.75" customHeight="1" x14ac:dyDescent="0.2">
      <c r="A25">
        <v>14</v>
      </c>
      <c r="B25" t="s">
        <v>434</v>
      </c>
      <c r="C25" t="s">
        <v>433</v>
      </c>
      <c r="D25" t="s">
        <v>425</v>
      </c>
      <c r="E25">
        <v>460000000</v>
      </c>
      <c r="F25" s="12">
        <v>4525.1166000000003</v>
      </c>
      <c r="G25" s="13">
        <v>3.56E-2</v>
      </c>
      <c r="H25" s="27"/>
      <c r="J25" s="13"/>
      <c r="K25" s="13"/>
    </row>
    <row r="26" spans="1:11" ht="12.75" customHeight="1" x14ac:dyDescent="0.2">
      <c r="A26">
        <v>15</v>
      </c>
      <c r="B26" t="s">
        <v>435</v>
      </c>
      <c r="C26" t="s">
        <v>406</v>
      </c>
      <c r="D26" t="s">
        <v>353</v>
      </c>
      <c r="E26">
        <v>460000000</v>
      </c>
      <c r="F26" s="12">
        <v>4412.5454</v>
      </c>
      <c r="G26" s="13">
        <v>3.4700000000000002E-2</v>
      </c>
      <c r="H26" s="27"/>
    </row>
    <row r="27" spans="1:11" ht="12.75" customHeight="1" x14ac:dyDescent="0.2">
      <c r="A27">
        <v>16</v>
      </c>
      <c r="B27" t="s">
        <v>436</v>
      </c>
      <c r="C27" t="s">
        <v>283</v>
      </c>
      <c r="D27" t="s">
        <v>353</v>
      </c>
      <c r="E27">
        <v>440000000</v>
      </c>
      <c r="F27" s="12">
        <v>4237.8468000000003</v>
      </c>
      <c r="G27" s="13">
        <v>3.3399999999999999E-2</v>
      </c>
      <c r="H27" s="27"/>
    </row>
    <row r="28" spans="1:11" ht="12.75" customHeight="1" x14ac:dyDescent="0.2">
      <c r="A28">
        <v>17</v>
      </c>
      <c r="B28" t="s">
        <v>438</v>
      </c>
      <c r="C28" t="s">
        <v>437</v>
      </c>
      <c r="D28" t="s">
        <v>353</v>
      </c>
      <c r="E28">
        <v>250000000</v>
      </c>
      <c r="F28" s="12">
        <v>2486.5549999999998</v>
      </c>
      <c r="G28" s="13">
        <v>1.9599999999999999E-2</v>
      </c>
      <c r="H28" s="27"/>
    </row>
    <row r="29" spans="1:11" ht="12.75" customHeight="1" x14ac:dyDescent="0.2">
      <c r="A29">
        <v>18</v>
      </c>
      <c r="B29" t="s">
        <v>440</v>
      </c>
      <c r="C29" t="s">
        <v>439</v>
      </c>
      <c r="D29" t="s">
        <v>188</v>
      </c>
      <c r="E29">
        <v>250000000</v>
      </c>
      <c r="F29" s="12">
        <v>2481.895</v>
      </c>
      <c r="G29" s="13">
        <v>1.95E-2</v>
      </c>
      <c r="H29" s="27"/>
    </row>
    <row r="30" spans="1:11" ht="12.75" customHeight="1" x14ac:dyDescent="0.2">
      <c r="A30">
        <v>19</v>
      </c>
      <c r="B30" t="s">
        <v>441</v>
      </c>
      <c r="C30" t="s">
        <v>186</v>
      </c>
      <c r="D30" t="s">
        <v>359</v>
      </c>
      <c r="E30">
        <v>250000000</v>
      </c>
      <c r="F30" s="12">
        <v>2321.125</v>
      </c>
      <c r="G30" s="13">
        <v>1.83E-2</v>
      </c>
      <c r="H30" s="27"/>
    </row>
    <row r="31" spans="1:11" ht="12.75" customHeight="1" x14ac:dyDescent="0.2">
      <c r="A31">
        <v>20</v>
      </c>
      <c r="B31" t="s">
        <v>442</v>
      </c>
      <c r="C31" t="s">
        <v>186</v>
      </c>
      <c r="D31" t="s">
        <v>359</v>
      </c>
      <c r="E31">
        <v>250000000</v>
      </c>
      <c r="F31" s="12">
        <v>2313.2674999999999</v>
      </c>
      <c r="G31" s="13">
        <v>1.8200000000000001E-2</v>
      </c>
      <c r="H31" s="27"/>
    </row>
    <row r="32" spans="1:11" ht="12.75" customHeight="1" x14ac:dyDescent="0.2">
      <c r="C32" s="16" t="s">
        <v>140</v>
      </c>
      <c r="D32" s="16"/>
      <c r="E32" s="16"/>
      <c r="F32" s="17">
        <f>SUM(F22:F31)</f>
        <v>39658.239999999998</v>
      </c>
      <c r="G32" s="18">
        <f>SUM(G22:G31)</f>
        <v>0.31220000000000003</v>
      </c>
      <c r="H32" s="28"/>
      <c r="I32" s="29"/>
    </row>
    <row r="33" spans="1:9" ht="12.75" customHeight="1" x14ac:dyDescent="0.2">
      <c r="F33" s="12"/>
      <c r="G33" s="13"/>
      <c r="H33" s="27"/>
    </row>
    <row r="34" spans="1:9" ht="12.75" customHeight="1" x14ac:dyDescent="0.2">
      <c r="C34" s="14" t="s">
        <v>309</v>
      </c>
      <c r="F34" s="12"/>
      <c r="G34" s="13"/>
      <c r="H34" s="27"/>
    </row>
    <row r="35" spans="1:9" ht="12.75" customHeight="1" x14ac:dyDescent="0.2">
      <c r="C35" s="14" t="s">
        <v>10</v>
      </c>
      <c r="F35" s="12"/>
      <c r="G35" s="13"/>
      <c r="H35" s="28"/>
      <c r="I35" s="29"/>
    </row>
    <row r="36" spans="1:9" ht="12.75" customHeight="1" x14ac:dyDescent="0.2">
      <c r="A36">
        <v>21</v>
      </c>
      <c r="B36" t="s">
        <v>444</v>
      </c>
      <c r="C36" t="s">
        <v>443</v>
      </c>
      <c r="D36" t="s">
        <v>422</v>
      </c>
      <c r="E36">
        <v>750000000</v>
      </c>
      <c r="F36" s="12">
        <v>7502.3249999999998</v>
      </c>
      <c r="G36" s="13">
        <v>5.91E-2</v>
      </c>
      <c r="H36" s="27"/>
    </row>
    <row r="37" spans="1:9" ht="12.75" customHeight="1" x14ac:dyDescent="0.2">
      <c r="A37">
        <v>22</v>
      </c>
      <c r="B37" t="s">
        <v>446</v>
      </c>
      <c r="C37" t="s">
        <v>445</v>
      </c>
      <c r="D37" t="s">
        <v>426</v>
      </c>
      <c r="E37">
        <v>450000000</v>
      </c>
      <c r="F37" s="12">
        <v>4508.7974999999997</v>
      </c>
      <c r="G37" s="13">
        <v>3.5499999999999997E-2</v>
      </c>
      <c r="H37" s="27"/>
    </row>
    <row r="38" spans="1:9" ht="12.75" customHeight="1" x14ac:dyDescent="0.2">
      <c r="A38">
        <v>23</v>
      </c>
      <c r="B38" t="s">
        <v>447</v>
      </c>
      <c r="C38" t="s">
        <v>270</v>
      </c>
      <c r="D38" t="s">
        <v>189</v>
      </c>
      <c r="E38">
        <v>240000000</v>
      </c>
      <c r="F38" s="12">
        <v>2460.5783999999999</v>
      </c>
      <c r="G38" s="13">
        <v>1.9400000000000001E-2</v>
      </c>
      <c r="H38" s="27"/>
    </row>
    <row r="39" spans="1:9" ht="12.75" customHeight="1" x14ac:dyDescent="0.2">
      <c r="A39">
        <v>24</v>
      </c>
      <c r="B39" t="s">
        <v>448</v>
      </c>
      <c r="C39" t="s">
        <v>330</v>
      </c>
      <c r="D39" t="s">
        <v>427</v>
      </c>
      <c r="E39">
        <v>180000000</v>
      </c>
      <c r="F39" s="12">
        <v>1853.829</v>
      </c>
      <c r="G39" s="13">
        <v>1.46E-2</v>
      </c>
      <c r="H39" s="27"/>
    </row>
    <row r="40" spans="1:9" ht="12.75" customHeight="1" x14ac:dyDescent="0.2">
      <c r="A40">
        <v>25</v>
      </c>
      <c r="B40" t="s">
        <v>449</v>
      </c>
      <c r="C40" t="s">
        <v>264</v>
      </c>
      <c r="D40" t="s">
        <v>189</v>
      </c>
      <c r="E40">
        <v>150000000</v>
      </c>
      <c r="F40" s="12">
        <v>1528.9965</v>
      </c>
      <c r="G40" s="13">
        <v>1.2E-2</v>
      </c>
      <c r="H40" s="27"/>
    </row>
    <row r="41" spans="1:9" ht="12.75" customHeight="1" x14ac:dyDescent="0.2">
      <c r="A41">
        <v>26</v>
      </c>
      <c r="B41" t="s">
        <v>315</v>
      </c>
      <c r="C41" t="s">
        <v>314</v>
      </c>
      <c r="D41" t="s">
        <v>206</v>
      </c>
      <c r="E41">
        <v>130000000</v>
      </c>
      <c r="F41" s="12">
        <v>1356.6344999999999</v>
      </c>
      <c r="G41" s="13">
        <v>1.0700000000000001E-2</v>
      </c>
      <c r="H41" s="27"/>
    </row>
    <row r="42" spans="1:9" ht="12.75" customHeight="1" x14ac:dyDescent="0.2">
      <c r="A42">
        <v>27</v>
      </c>
      <c r="B42" t="s">
        <v>350</v>
      </c>
      <c r="C42" t="s">
        <v>232</v>
      </c>
      <c r="D42" t="s">
        <v>341</v>
      </c>
      <c r="E42">
        <v>134000000</v>
      </c>
      <c r="F42" s="12">
        <v>1342.2244000000001</v>
      </c>
      <c r="G42" s="13">
        <v>1.06E-2</v>
      </c>
      <c r="H42" s="27"/>
    </row>
    <row r="43" spans="1:9" ht="12.75" customHeight="1" x14ac:dyDescent="0.2">
      <c r="A43">
        <v>28</v>
      </c>
      <c r="B43" t="s">
        <v>450</v>
      </c>
      <c r="C43" t="s">
        <v>310</v>
      </c>
      <c r="D43" t="s">
        <v>189</v>
      </c>
      <c r="E43">
        <v>100000000</v>
      </c>
      <c r="F43" s="12">
        <v>1013.787</v>
      </c>
      <c r="G43" s="13">
        <v>8.0000000000000002E-3</v>
      </c>
      <c r="H43" s="27"/>
    </row>
    <row r="44" spans="1:9" ht="12.75" customHeight="1" x14ac:dyDescent="0.2">
      <c r="A44">
        <v>29</v>
      </c>
      <c r="B44" t="s">
        <v>451</v>
      </c>
      <c r="C44" t="s">
        <v>270</v>
      </c>
      <c r="D44" t="s">
        <v>189</v>
      </c>
      <c r="E44">
        <v>50000000</v>
      </c>
      <c r="F44" s="12">
        <v>510.17149999999998</v>
      </c>
      <c r="G44" s="13">
        <v>4.0000000000000001E-3</v>
      </c>
      <c r="H44" s="27"/>
    </row>
    <row r="45" spans="1:9" ht="12.75" customHeight="1" x14ac:dyDescent="0.2">
      <c r="A45">
        <v>30</v>
      </c>
      <c r="B45" t="s">
        <v>311</v>
      </c>
      <c r="C45" t="s">
        <v>310</v>
      </c>
      <c r="D45" t="s">
        <v>189</v>
      </c>
      <c r="E45">
        <v>50000000</v>
      </c>
      <c r="F45" s="12">
        <v>506.87450000000001</v>
      </c>
      <c r="G45" s="13">
        <v>4.0000000000000001E-3</v>
      </c>
      <c r="H45" s="27"/>
    </row>
    <row r="46" spans="1:9" ht="12.75" customHeight="1" x14ac:dyDescent="0.2">
      <c r="A46">
        <v>31</v>
      </c>
      <c r="B46" t="s">
        <v>452</v>
      </c>
      <c r="C46" t="s">
        <v>264</v>
      </c>
      <c r="D46" t="s">
        <v>189</v>
      </c>
      <c r="E46">
        <v>50000000</v>
      </c>
      <c r="F46" s="12">
        <v>504.1345</v>
      </c>
      <c r="G46" s="13">
        <v>4.0000000000000001E-3</v>
      </c>
      <c r="H46" s="27"/>
    </row>
    <row r="47" spans="1:9" ht="12.75" customHeight="1" x14ac:dyDescent="0.2">
      <c r="A47">
        <v>32</v>
      </c>
      <c r="B47" t="s">
        <v>454</v>
      </c>
      <c r="C47" t="s">
        <v>453</v>
      </c>
      <c r="D47" t="s">
        <v>429</v>
      </c>
      <c r="E47">
        <v>50000000</v>
      </c>
      <c r="F47" s="12">
        <v>502.6755</v>
      </c>
      <c r="G47" s="13">
        <v>4.0000000000000001E-3</v>
      </c>
      <c r="H47" s="27"/>
    </row>
    <row r="48" spans="1:9" ht="12.75" customHeight="1" x14ac:dyDescent="0.2">
      <c r="A48">
        <v>33</v>
      </c>
      <c r="B48" t="s">
        <v>332</v>
      </c>
      <c r="C48" t="s">
        <v>270</v>
      </c>
      <c r="D48" t="s">
        <v>189</v>
      </c>
      <c r="E48">
        <v>30000000</v>
      </c>
      <c r="F48" s="12">
        <v>305.76900000000001</v>
      </c>
      <c r="G48" s="13">
        <v>2.3999999999999998E-3</v>
      </c>
      <c r="H48" s="27"/>
    </row>
    <row r="49" spans="1:9" ht="12.75" customHeight="1" x14ac:dyDescent="0.2">
      <c r="A49">
        <v>34</v>
      </c>
      <c r="B49" t="s">
        <v>456</v>
      </c>
      <c r="C49" t="s">
        <v>455</v>
      </c>
      <c r="D49" t="s">
        <v>322</v>
      </c>
      <c r="E49">
        <v>25000000</v>
      </c>
      <c r="F49" s="12">
        <v>295.85550000000001</v>
      </c>
      <c r="G49" s="13">
        <v>2.3E-3</v>
      </c>
      <c r="H49" s="27"/>
    </row>
    <row r="50" spans="1:9" ht="12.75" customHeight="1" x14ac:dyDescent="0.2">
      <c r="A50">
        <v>35</v>
      </c>
      <c r="B50" t="s">
        <v>458</v>
      </c>
      <c r="C50" t="s">
        <v>457</v>
      </c>
      <c r="D50" t="s">
        <v>189</v>
      </c>
      <c r="E50">
        <v>26000000</v>
      </c>
      <c r="F50" s="12">
        <v>262.69490000000002</v>
      </c>
      <c r="G50" s="13">
        <v>2.0999999999999999E-3</v>
      </c>
      <c r="H50" s="27"/>
    </row>
    <row r="51" spans="1:9" ht="12.75" customHeight="1" x14ac:dyDescent="0.2">
      <c r="A51">
        <v>36</v>
      </c>
      <c r="B51" t="s">
        <v>351</v>
      </c>
      <c r="C51" t="s">
        <v>314</v>
      </c>
      <c r="D51" t="s">
        <v>322</v>
      </c>
      <c r="E51">
        <v>10000000</v>
      </c>
      <c r="F51" s="12">
        <v>103.7573</v>
      </c>
      <c r="G51" s="13">
        <v>8.0000000000000004E-4</v>
      </c>
      <c r="H51" s="27"/>
    </row>
    <row r="52" spans="1:9" ht="12.75" customHeight="1" x14ac:dyDescent="0.2">
      <c r="A52">
        <v>37</v>
      </c>
      <c r="B52" t="s">
        <v>460</v>
      </c>
      <c r="C52" t="s">
        <v>459</v>
      </c>
      <c r="D52" t="s">
        <v>189</v>
      </c>
      <c r="E52">
        <v>3000000</v>
      </c>
      <c r="F52" s="12">
        <v>30.095759999999999</v>
      </c>
      <c r="G52" s="13">
        <v>2.0000000000000001E-4</v>
      </c>
      <c r="H52" s="27"/>
    </row>
    <row r="53" spans="1:9" ht="12.75" customHeight="1" x14ac:dyDescent="0.2">
      <c r="C53" s="16" t="s">
        <v>140</v>
      </c>
      <c r="D53" s="16"/>
      <c r="E53" s="16"/>
      <c r="F53" s="17">
        <f>SUM(F36:F52)</f>
        <v>24589.200760000003</v>
      </c>
      <c r="G53" s="18">
        <f>SUM(G36:G52)</f>
        <v>0.19370000000000001</v>
      </c>
      <c r="H53" s="27"/>
    </row>
    <row r="54" spans="1:9" ht="12.75" customHeight="1" x14ac:dyDescent="0.2">
      <c r="F54" s="12"/>
      <c r="G54" s="13"/>
      <c r="H54" s="27"/>
    </row>
    <row r="55" spans="1:9" ht="12.75" customHeight="1" x14ac:dyDescent="0.2">
      <c r="C55" s="14" t="s">
        <v>412</v>
      </c>
      <c r="F55" s="12"/>
      <c r="G55" s="13"/>
      <c r="H55" s="27"/>
    </row>
    <row r="56" spans="1:9" ht="12.75" customHeight="1" x14ac:dyDescent="0.2">
      <c r="A56">
        <v>38</v>
      </c>
      <c r="B56" t="s">
        <v>418</v>
      </c>
      <c r="C56" t="s">
        <v>417</v>
      </c>
      <c r="D56" t="s">
        <v>362</v>
      </c>
      <c r="E56">
        <v>500000000</v>
      </c>
      <c r="F56" s="12">
        <v>5000</v>
      </c>
      <c r="G56" s="13">
        <v>3.9399999999999998E-2</v>
      </c>
      <c r="H56" s="28"/>
      <c r="I56" s="29"/>
    </row>
    <row r="57" spans="1:9" ht="12.75" customHeight="1" x14ac:dyDescent="0.2">
      <c r="A57">
        <v>39</v>
      </c>
      <c r="B57" t="s">
        <v>415</v>
      </c>
      <c r="C57" t="s">
        <v>62</v>
      </c>
      <c r="D57" t="s">
        <v>362</v>
      </c>
      <c r="E57">
        <v>500000000</v>
      </c>
      <c r="F57" s="12">
        <v>5000</v>
      </c>
      <c r="G57" s="13">
        <v>3.9399999999999998E-2</v>
      </c>
      <c r="H57" s="27"/>
    </row>
    <row r="58" spans="1:9" ht="12.75" customHeight="1" x14ac:dyDescent="0.2">
      <c r="A58">
        <v>40</v>
      </c>
      <c r="B58" t="s">
        <v>419</v>
      </c>
      <c r="C58" t="s">
        <v>62</v>
      </c>
      <c r="D58" t="s">
        <v>362</v>
      </c>
      <c r="E58">
        <v>150000000</v>
      </c>
      <c r="F58" s="12">
        <v>1500</v>
      </c>
      <c r="G58" s="13">
        <v>1.18E-2</v>
      </c>
      <c r="H58" s="27"/>
    </row>
    <row r="59" spans="1:9" ht="12.75" customHeight="1" x14ac:dyDescent="0.2">
      <c r="C59" s="16" t="s">
        <v>140</v>
      </c>
      <c r="D59" s="16"/>
      <c r="E59" s="16"/>
      <c r="F59" s="17">
        <f>SUM(F56:F58)</f>
        <v>11500</v>
      </c>
      <c r="G59" s="18">
        <f>SUM(G56:G58)</f>
        <v>9.06E-2</v>
      </c>
      <c r="H59" s="27"/>
    </row>
    <row r="60" spans="1:9" ht="12.75" customHeight="1" x14ac:dyDescent="0.2">
      <c r="F60" s="12"/>
      <c r="G60" s="13"/>
      <c r="H60" s="27"/>
    </row>
    <row r="61" spans="1:9" ht="12.75" customHeight="1" x14ac:dyDescent="0.2">
      <c r="C61" s="14" t="s">
        <v>145</v>
      </c>
      <c r="F61" s="12">
        <v>5265.7400610000004</v>
      </c>
      <c r="G61" s="13">
        <v>4.1399999999999999E-2</v>
      </c>
      <c r="H61" s="27"/>
    </row>
    <row r="62" spans="1:9" ht="12.75" customHeight="1" x14ac:dyDescent="0.2">
      <c r="C62" s="16" t="s">
        <v>140</v>
      </c>
      <c r="D62" s="16"/>
      <c r="E62" s="16"/>
      <c r="F62" s="17">
        <f>SUM(F61:F61)</f>
        <v>5265.7400610000004</v>
      </c>
      <c r="G62" s="18">
        <f>SUM(G61:G61)</f>
        <v>4.1399999999999999E-2</v>
      </c>
      <c r="H62" s="28"/>
      <c r="I62" s="29"/>
    </row>
    <row r="63" spans="1:9" ht="12.75" customHeight="1" x14ac:dyDescent="0.2">
      <c r="F63" s="12"/>
      <c r="G63" s="13"/>
      <c r="H63" s="27"/>
    </row>
    <row r="64" spans="1:9" ht="12.75" customHeight="1" x14ac:dyDescent="0.2">
      <c r="C64" s="14" t="s">
        <v>146</v>
      </c>
      <c r="F64" s="12"/>
      <c r="G64" s="13"/>
      <c r="H64" s="27"/>
    </row>
    <row r="65" spans="3:9" ht="12.75" customHeight="1" x14ac:dyDescent="0.2">
      <c r="C65" s="14" t="s">
        <v>147</v>
      </c>
      <c r="F65" s="12">
        <v>1161.8774249999999</v>
      </c>
      <c r="G65" s="13">
        <v>9.0000000000000011E-3</v>
      </c>
      <c r="H65" s="28"/>
      <c r="I65" s="29"/>
    </row>
    <row r="66" spans="3:9" ht="12.75" customHeight="1" x14ac:dyDescent="0.2">
      <c r="C66" s="16" t="s">
        <v>140</v>
      </c>
      <c r="D66" s="16"/>
      <c r="E66" s="16"/>
      <c r="F66" s="17">
        <f>SUM(F65:F65)</f>
        <v>1161.8774249999999</v>
      </c>
      <c r="G66" s="18">
        <f>SUM(G65:G65)</f>
        <v>9.0000000000000011E-3</v>
      </c>
      <c r="H66" s="27"/>
    </row>
    <row r="67" spans="3:9" ht="12.75" customHeight="1" x14ac:dyDescent="0.2">
      <c r="C67" s="19" t="s">
        <v>148</v>
      </c>
      <c r="D67" s="19"/>
      <c r="E67" s="19"/>
      <c r="F67" s="20">
        <f>SUM(F19,F32,F53,F59,F62,F66)</f>
        <v>127008.74896600001</v>
      </c>
      <c r="G67" s="21">
        <f>SUM(G19,G32,G53,G59,G62,G66)</f>
        <v>1</v>
      </c>
      <c r="H67" s="27"/>
    </row>
    <row r="68" spans="3:9" ht="12.75" customHeight="1" x14ac:dyDescent="0.2">
      <c r="H68" s="27"/>
    </row>
    <row r="69" spans="3:9" ht="12.75" customHeight="1" x14ac:dyDescent="0.2">
      <c r="C69" s="32" t="s">
        <v>589</v>
      </c>
      <c r="H69" s="28"/>
      <c r="I69" s="29"/>
    </row>
    <row r="70" spans="3:9" ht="12.75" customHeight="1" x14ac:dyDescent="0.2">
      <c r="C70" s="32" t="s">
        <v>588</v>
      </c>
      <c r="H70" s="30"/>
      <c r="I70" s="31"/>
    </row>
    <row r="71" spans="3:9" ht="12.75" customHeight="1" x14ac:dyDescent="0.2">
      <c r="C71" s="14"/>
    </row>
    <row r="72" spans="3:9" ht="12.75" customHeight="1" x14ac:dyDescent="0.2">
      <c r="C72" s="38" t="s">
        <v>590</v>
      </c>
      <c r="D72" s="39">
        <v>1328.9354999999998</v>
      </c>
    </row>
    <row r="73" spans="3:9" ht="12.75" customHeight="1" x14ac:dyDescent="0.2">
      <c r="C73" s="38" t="s">
        <v>593</v>
      </c>
      <c r="D73" s="43">
        <v>148.33000000000001</v>
      </c>
    </row>
    <row r="74" spans="3:9" ht="12.75" customHeight="1" x14ac:dyDescent="0.2">
      <c r="C74" s="38" t="s">
        <v>594</v>
      </c>
      <c r="D74" s="43">
        <v>0.35470000000000002</v>
      </c>
    </row>
    <row r="75" spans="3:9" ht="12.75" customHeight="1" x14ac:dyDescent="0.2">
      <c r="C75" s="41" t="s">
        <v>595</v>
      </c>
      <c r="D75" s="42">
        <v>8.9099999999999999E-2</v>
      </c>
    </row>
    <row r="76" spans="3:9" ht="12.75" customHeight="1" x14ac:dyDescent="0.2"/>
    <row r="77" spans="3:9" ht="12.75" customHeight="1" x14ac:dyDescent="0.2"/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D29" sqref="D29:D31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45" t="s">
        <v>529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309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311</v>
      </c>
      <c r="C9" t="s">
        <v>310</v>
      </c>
      <c r="D9" t="s">
        <v>189</v>
      </c>
      <c r="E9">
        <v>51000000</v>
      </c>
      <c r="F9" s="12">
        <v>517.01198999999997</v>
      </c>
      <c r="G9" s="13">
        <v>0.19109999999999999</v>
      </c>
      <c r="H9" s="28"/>
      <c r="I9" s="29"/>
    </row>
    <row r="10" spans="1:12" ht="12.75" customHeight="1" x14ac:dyDescent="0.2">
      <c r="A10">
        <v>2</v>
      </c>
      <c r="B10" t="s">
        <v>531</v>
      </c>
      <c r="C10" t="s">
        <v>270</v>
      </c>
      <c r="D10" t="s">
        <v>189</v>
      </c>
      <c r="E10">
        <v>50000000</v>
      </c>
      <c r="F10" s="12">
        <v>508.33249999999998</v>
      </c>
      <c r="G10" s="13">
        <v>0.18789999999999998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532</v>
      </c>
      <c r="C11" t="s">
        <v>264</v>
      </c>
      <c r="D11" t="s">
        <v>530</v>
      </c>
      <c r="E11">
        <v>50000000</v>
      </c>
      <c r="F11" s="12">
        <v>500.37349999999998</v>
      </c>
      <c r="G11" s="13">
        <v>0.185</v>
      </c>
      <c r="H11" s="27"/>
      <c r="J11" s="13" t="s">
        <v>322</v>
      </c>
      <c r="K11" s="13">
        <v>0.40100000000000002</v>
      </c>
    </row>
    <row r="12" spans="1:12" ht="12.75" customHeight="1" x14ac:dyDescent="0.2">
      <c r="A12">
        <v>4</v>
      </c>
      <c r="B12" t="s">
        <v>331</v>
      </c>
      <c r="C12" t="s">
        <v>330</v>
      </c>
      <c r="D12" t="s">
        <v>322</v>
      </c>
      <c r="E12">
        <v>38000000</v>
      </c>
      <c r="F12" s="12">
        <v>394.41986000000003</v>
      </c>
      <c r="G12" s="13">
        <v>0.14580000000000001</v>
      </c>
      <c r="H12" s="27"/>
      <c r="J12" s="13" t="s">
        <v>189</v>
      </c>
      <c r="K12" s="13">
        <v>0.379</v>
      </c>
    </row>
    <row r="13" spans="1:12" ht="12.75" customHeight="1" x14ac:dyDescent="0.2">
      <c r="A13">
        <v>5</v>
      </c>
      <c r="B13" t="s">
        <v>351</v>
      </c>
      <c r="C13" t="s">
        <v>314</v>
      </c>
      <c r="D13" t="s">
        <v>322</v>
      </c>
      <c r="E13">
        <v>38000000</v>
      </c>
      <c r="F13" s="12">
        <v>394.27773999999999</v>
      </c>
      <c r="G13" s="13">
        <v>0.14580000000000001</v>
      </c>
      <c r="H13" s="27"/>
      <c r="J13" s="13" t="s">
        <v>530</v>
      </c>
      <c r="K13" s="13">
        <v>0.185</v>
      </c>
    </row>
    <row r="14" spans="1:12" ht="12.75" customHeight="1" x14ac:dyDescent="0.2">
      <c r="A14">
        <v>6</v>
      </c>
      <c r="B14" t="s">
        <v>456</v>
      </c>
      <c r="C14" t="s">
        <v>455</v>
      </c>
      <c r="D14" t="s">
        <v>322</v>
      </c>
      <c r="E14">
        <v>25000000</v>
      </c>
      <c r="F14" s="12">
        <v>295.85550000000001</v>
      </c>
      <c r="G14" s="13">
        <v>0.1094</v>
      </c>
      <c r="H14" s="27"/>
      <c r="J14" s="13" t="s">
        <v>86</v>
      </c>
      <c r="K14" s="13">
        <v>3.5000000000000003E-2</v>
      </c>
    </row>
    <row r="15" spans="1:12" ht="12.75" customHeight="1" x14ac:dyDescent="0.2">
      <c r="C15" s="16" t="s">
        <v>140</v>
      </c>
      <c r="D15" s="16"/>
      <c r="E15" s="16"/>
      <c r="F15" s="17">
        <f>SUM(F9:F14)</f>
        <v>2610.2710899999997</v>
      </c>
      <c r="G15" s="18">
        <f>SUM(G9:G14)</f>
        <v>0.96500000000000008</v>
      </c>
      <c r="H15" s="27"/>
      <c r="J15" s="13"/>
      <c r="K15" s="13"/>
    </row>
    <row r="16" spans="1:12" ht="12.75" customHeight="1" x14ac:dyDescent="0.2">
      <c r="F16" s="12"/>
      <c r="G16" s="13"/>
      <c r="H16" s="27"/>
    </row>
    <row r="17" spans="3:9" ht="12.75" customHeight="1" x14ac:dyDescent="0.2">
      <c r="C17" s="14" t="s">
        <v>145</v>
      </c>
      <c r="F17" s="12">
        <v>27.967528999999999</v>
      </c>
      <c r="G17" s="13">
        <v>1.03E-2</v>
      </c>
      <c r="H17" s="27"/>
    </row>
    <row r="18" spans="3:9" ht="12.75" customHeight="1" x14ac:dyDescent="0.2">
      <c r="C18" s="16" t="s">
        <v>140</v>
      </c>
      <c r="D18" s="16"/>
      <c r="E18" s="16"/>
      <c r="F18" s="17">
        <f>SUM(F17:F17)</f>
        <v>27.967528999999999</v>
      </c>
      <c r="G18" s="18">
        <f>SUM(G17:G17)</f>
        <v>1.03E-2</v>
      </c>
      <c r="H18" s="27"/>
    </row>
    <row r="19" spans="3:9" ht="12.75" customHeight="1" x14ac:dyDescent="0.2">
      <c r="F19" s="12"/>
      <c r="G19" s="13"/>
      <c r="H19" s="28"/>
      <c r="I19" s="29"/>
    </row>
    <row r="20" spans="3:9" ht="12.75" customHeight="1" x14ac:dyDescent="0.2">
      <c r="C20" s="14" t="s">
        <v>146</v>
      </c>
      <c r="F20" s="12"/>
      <c r="G20" s="13"/>
      <c r="H20" s="27"/>
    </row>
    <row r="21" spans="3:9" ht="12.75" customHeight="1" x14ac:dyDescent="0.2">
      <c r="C21" s="14" t="s">
        <v>147</v>
      </c>
      <c r="F21" s="12">
        <v>66.749161000000001</v>
      </c>
      <c r="G21" s="13">
        <v>2.4700000000000003E-2</v>
      </c>
      <c r="H21" s="27"/>
    </row>
    <row r="22" spans="3:9" ht="12.75" customHeight="1" x14ac:dyDescent="0.2">
      <c r="C22" s="16" t="s">
        <v>140</v>
      </c>
      <c r="D22" s="16"/>
      <c r="E22" s="16"/>
      <c r="F22" s="17">
        <f>SUM(F21:F21)</f>
        <v>66.749161000000001</v>
      </c>
      <c r="G22" s="18">
        <f>SUM(G21:G21)</f>
        <v>2.4700000000000003E-2</v>
      </c>
      <c r="H22" s="28"/>
      <c r="I22" s="29"/>
    </row>
    <row r="23" spans="3:9" ht="12.75" customHeight="1" x14ac:dyDescent="0.2">
      <c r="C23" s="19" t="s">
        <v>148</v>
      </c>
      <c r="D23" s="19"/>
      <c r="E23" s="19"/>
      <c r="F23" s="20">
        <f>SUM(F15,F18,F22)</f>
        <v>2704.9877799999999</v>
      </c>
      <c r="G23" s="21">
        <f>SUM(G15,G18,G22)</f>
        <v>1</v>
      </c>
      <c r="H23" s="27"/>
    </row>
    <row r="24" spans="3:9" ht="12.75" customHeight="1" x14ac:dyDescent="0.2">
      <c r="H24" s="27"/>
    </row>
    <row r="25" spans="3:9" ht="12.75" customHeight="1" x14ac:dyDescent="0.2">
      <c r="C25" s="32" t="s">
        <v>589</v>
      </c>
      <c r="H25" s="27"/>
    </row>
    <row r="26" spans="3:9" ht="12.75" customHeight="1" x14ac:dyDescent="0.2">
      <c r="C26" s="32" t="s">
        <v>588</v>
      </c>
      <c r="H26" s="28"/>
      <c r="I26" s="29"/>
    </row>
    <row r="27" spans="3:9" ht="12.75" customHeight="1" x14ac:dyDescent="0.2">
      <c r="C27" s="14"/>
      <c r="H27" s="30"/>
      <c r="I27" s="31"/>
    </row>
    <row r="28" spans="3:9" ht="12.75" customHeight="1" x14ac:dyDescent="0.2">
      <c r="C28" s="38" t="s">
        <v>590</v>
      </c>
      <c r="D28" s="39">
        <v>26.453299999999999</v>
      </c>
    </row>
    <row r="29" spans="3:9" ht="12.75" customHeight="1" x14ac:dyDescent="0.2">
      <c r="C29" s="38" t="s">
        <v>593</v>
      </c>
      <c r="D29" s="40">
        <v>540.98</v>
      </c>
    </row>
    <row r="30" spans="3:9" ht="12.75" customHeight="1" x14ac:dyDescent="0.2">
      <c r="C30" s="38" t="s">
        <v>594</v>
      </c>
      <c r="D30" s="40">
        <v>1.1342000000000001</v>
      </c>
    </row>
    <row r="31" spans="3:9" ht="12.75" customHeight="1" x14ac:dyDescent="0.2">
      <c r="C31" s="41" t="s">
        <v>595</v>
      </c>
      <c r="D31" s="42">
        <v>8.7599999999999997E-2</v>
      </c>
    </row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D30" sqref="D30:D32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5703125" style="24" customWidth="1"/>
  </cols>
  <sheetData>
    <row r="1" spans="1:12" ht="18.75" x14ac:dyDescent="0.2">
      <c r="A1" s="1"/>
      <c r="B1" s="1"/>
      <c r="C1" s="45" t="s">
        <v>533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309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487</v>
      </c>
      <c r="C9" t="s">
        <v>486</v>
      </c>
      <c r="D9" t="s">
        <v>189</v>
      </c>
      <c r="E9">
        <v>99000000</v>
      </c>
      <c r="F9" s="12">
        <v>988.80408</v>
      </c>
      <c r="G9" s="13">
        <v>0.14749999999999999</v>
      </c>
      <c r="H9" s="28"/>
      <c r="I9" s="29"/>
    </row>
    <row r="10" spans="1:12" ht="12.75" customHeight="1" x14ac:dyDescent="0.2">
      <c r="A10">
        <v>2</v>
      </c>
      <c r="B10" t="s">
        <v>460</v>
      </c>
      <c r="C10" t="s">
        <v>459</v>
      </c>
      <c r="D10" t="s">
        <v>189</v>
      </c>
      <c r="E10">
        <v>97000000</v>
      </c>
      <c r="F10" s="12">
        <v>973.09623999999997</v>
      </c>
      <c r="G10" s="13">
        <v>0.1452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316</v>
      </c>
      <c r="C11" t="s">
        <v>264</v>
      </c>
      <c r="D11" t="s">
        <v>189</v>
      </c>
      <c r="E11">
        <v>95000000</v>
      </c>
      <c r="F11" s="12">
        <v>972.19295</v>
      </c>
      <c r="G11" s="13">
        <v>0.14510000000000001</v>
      </c>
      <c r="H11" s="27"/>
      <c r="J11" s="13" t="s">
        <v>189</v>
      </c>
      <c r="K11" s="13">
        <v>0.86840000000000006</v>
      </c>
    </row>
    <row r="12" spans="1:12" ht="12.75" customHeight="1" x14ac:dyDescent="0.2">
      <c r="A12">
        <v>4</v>
      </c>
      <c r="B12" t="s">
        <v>317</v>
      </c>
      <c r="C12" t="s">
        <v>310</v>
      </c>
      <c r="D12" t="s">
        <v>189</v>
      </c>
      <c r="E12">
        <v>95000000</v>
      </c>
      <c r="F12" s="12">
        <v>965.28454999999997</v>
      </c>
      <c r="G12" s="13">
        <v>0.14400000000000002</v>
      </c>
      <c r="H12" s="27"/>
      <c r="J12" s="13" t="s">
        <v>427</v>
      </c>
      <c r="K12" s="13">
        <v>7.6799999999999993E-2</v>
      </c>
    </row>
    <row r="13" spans="1:12" ht="12.75" customHeight="1" x14ac:dyDescent="0.2">
      <c r="A13">
        <v>5</v>
      </c>
      <c r="B13" t="s">
        <v>318</v>
      </c>
      <c r="C13" t="s">
        <v>270</v>
      </c>
      <c r="D13" t="s">
        <v>189</v>
      </c>
      <c r="E13">
        <v>95000000</v>
      </c>
      <c r="F13" s="12">
        <v>962.26070000000004</v>
      </c>
      <c r="G13" s="13">
        <v>0.14360000000000001</v>
      </c>
      <c r="H13" s="27"/>
      <c r="J13" s="13" t="s">
        <v>86</v>
      </c>
      <c r="K13" s="13">
        <v>5.4800000000000001E-2</v>
      </c>
    </row>
    <row r="14" spans="1:12" ht="12.75" customHeight="1" x14ac:dyDescent="0.2">
      <c r="A14">
        <v>6</v>
      </c>
      <c r="B14" t="s">
        <v>320</v>
      </c>
      <c r="C14" t="s">
        <v>319</v>
      </c>
      <c r="D14" t="s">
        <v>189</v>
      </c>
      <c r="E14">
        <v>95000000</v>
      </c>
      <c r="F14" s="12">
        <v>958.13295000000005</v>
      </c>
      <c r="G14" s="13">
        <v>0.14300000000000002</v>
      </c>
      <c r="H14" s="27"/>
      <c r="J14" s="13"/>
      <c r="K14" s="13"/>
    </row>
    <row r="15" spans="1:12" ht="12.75" customHeight="1" x14ac:dyDescent="0.2">
      <c r="A15">
        <v>7</v>
      </c>
      <c r="B15" t="s">
        <v>448</v>
      </c>
      <c r="C15" t="s">
        <v>330</v>
      </c>
      <c r="D15" t="s">
        <v>427</v>
      </c>
      <c r="E15">
        <v>50000000</v>
      </c>
      <c r="F15" s="12">
        <v>514.95249999999999</v>
      </c>
      <c r="G15" s="13">
        <v>7.6799999999999993E-2</v>
      </c>
      <c r="H15" s="27"/>
    </row>
    <row r="16" spans="1:12" ht="12.75" customHeight="1" x14ac:dyDescent="0.2">
      <c r="C16" s="16" t="s">
        <v>140</v>
      </c>
      <c r="D16" s="16"/>
      <c r="E16" s="16"/>
      <c r="F16" s="17">
        <f>SUM(F9:F15)</f>
        <v>6334.72397</v>
      </c>
      <c r="G16" s="18">
        <f>SUM(G9:G15)</f>
        <v>0.94520000000000004</v>
      </c>
      <c r="H16" s="27"/>
    </row>
    <row r="17" spans="3:9" ht="12.75" customHeight="1" x14ac:dyDescent="0.2">
      <c r="F17" s="12"/>
      <c r="G17" s="13"/>
      <c r="H17" s="27"/>
    </row>
    <row r="18" spans="3:9" ht="12.75" customHeight="1" x14ac:dyDescent="0.2">
      <c r="C18" s="14" t="s">
        <v>145</v>
      </c>
      <c r="F18" s="12">
        <v>234.14935700000001</v>
      </c>
      <c r="G18" s="13">
        <v>3.49E-2</v>
      </c>
      <c r="H18" s="27"/>
    </row>
    <row r="19" spans="3:9" ht="12.75" customHeight="1" x14ac:dyDescent="0.2">
      <c r="C19" s="16" t="s">
        <v>140</v>
      </c>
      <c r="D19" s="16"/>
      <c r="E19" s="16"/>
      <c r="F19" s="17">
        <f>SUM(F18:F18)</f>
        <v>234.14935700000001</v>
      </c>
      <c r="G19" s="18">
        <f>SUM(G18:G18)</f>
        <v>3.49E-2</v>
      </c>
      <c r="H19" s="27"/>
    </row>
    <row r="20" spans="3:9" ht="12.75" customHeight="1" x14ac:dyDescent="0.2">
      <c r="F20" s="12"/>
      <c r="G20" s="13"/>
      <c r="H20" s="28"/>
      <c r="I20" s="29"/>
    </row>
    <row r="21" spans="3:9" ht="12.75" customHeight="1" x14ac:dyDescent="0.2">
      <c r="C21" s="14" t="s">
        <v>146</v>
      </c>
      <c r="F21" s="12"/>
      <c r="G21" s="13"/>
      <c r="H21" s="27"/>
    </row>
    <row r="22" spans="3:9" ht="12.75" customHeight="1" x14ac:dyDescent="0.2">
      <c r="C22" s="14" t="s">
        <v>147</v>
      </c>
      <c r="F22" s="12">
        <v>132.83188699999999</v>
      </c>
      <c r="G22" s="13">
        <v>1.9900000000000001E-2</v>
      </c>
      <c r="H22" s="27"/>
    </row>
    <row r="23" spans="3:9" ht="12.75" customHeight="1" x14ac:dyDescent="0.2">
      <c r="C23" s="16" t="s">
        <v>140</v>
      </c>
      <c r="D23" s="16"/>
      <c r="E23" s="16"/>
      <c r="F23" s="17">
        <f>SUM(F22:F22)</f>
        <v>132.83188699999999</v>
      </c>
      <c r="G23" s="18">
        <f>SUM(G22:G22)</f>
        <v>1.9900000000000001E-2</v>
      </c>
      <c r="H23" s="28"/>
      <c r="I23" s="29"/>
    </row>
    <row r="24" spans="3:9" ht="12.75" customHeight="1" x14ac:dyDescent="0.2">
      <c r="C24" s="19" t="s">
        <v>148</v>
      </c>
      <c r="D24" s="19"/>
      <c r="E24" s="19"/>
      <c r="F24" s="20">
        <f>SUM(F16,F19,F23)</f>
        <v>6701.7052140000005</v>
      </c>
      <c r="G24" s="21">
        <f>SUM(G16,G19,G23)</f>
        <v>1</v>
      </c>
      <c r="H24" s="27"/>
    </row>
    <row r="25" spans="3:9" ht="12.75" customHeight="1" x14ac:dyDescent="0.2">
      <c r="H25" s="27"/>
    </row>
    <row r="26" spans="3:9" ht="12.75" customHeight="1" x14ac:dyDescent="0.2">
      <c r="C26" s="32" t="s">
        <v>589</v>
      </c>
      <c r="H26" s="27"/>
    </row>
    <row r="27" spans="3:9" ht="12.75" customHeight="1" x14ac:dyDescent="0.2">
      <c r="C27" s="32" t="s">
        <v>588</v>
      </c>
      <c r="H27" s="28"/>
      <c r="I27" s="29"/>
    </row>
    <row r="28" spans="3:9" ht="12.75" customHeight="1" x14ac:dyDescent="0.2">
      <c r="C28" s="14"/>
      <c r="H28" s="30"/>
      <c r="I28" s="31"/>
    </row>
    <row r="29" spans="3:9" ht="12.75" customHeight="1" x14ac:dyDescent="0.2">
      <c r="C29" s="38" t="s">
        <v>590</v>
      </c>
      <c r="D29" s="39">
        <v>77.9495</v>
      </c>
    </row>
    <row r="30" spans="3:9" ht="12.75" customHeight="1" x14ac:dyDescent="0.2">
      <c r="C30" s="38" t="s">
        <v>593</v>
      </c>
      <c r="D30" s="40">
        <v>628.16999999999996</v>
      </c>
    </row>
    <row r="31" spans="3:9" ht="12.75" customHeight="1" x14ac:dyDescent="0.2">
      <c r="C31" s="38" t="s">
        <v>594</v>
      </c>
      <c r="D31" s="40">
        <v>1.3643000000000001</v>
      </c>
    </row>
    <row r="32" spans="3:9" ht="12.75" customHeight="1" x14ac:dyDescent="0.2">
      <c r="C32" s="41" t="s">
        <v>595</v>
      </c>
      <c r="D32" s="42">
        <v>8.3599999999999994E-2</v>
      </c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D31" sqref="D31:D33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5703125" style="24" customWidth="1"/>
  </cols>
  <sheetData>
    <row r="1" spans="1:12" ht="18.75" x14ac:dyDescent="0.2">
      <c r="A1" s="1"/>
      <c r="B1" s="1"/>
      <c r="C1" s="45" t="s">
        <v>534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144</v>
      </c>
      <c r="F7" s="12"/>
      <c r="G7" s="13"/>
      <c r="H7" s="27"/>
    </row>
    <row r="8" spans="1:12" ht="12.75" customHeight="1" x14ac:dyDescent="0.2">
      <c r="C8" s="14" t="s">
        <v>295</v>
      </c>
      <c r="F8" s="12"/>
      <c r="G8" s="13"/>
      <c r="H8" s="27"/>
    </row>
    <row r="9" spans="1:12" ht="12.75" customHeight="1" x14ac:dyDescent="0.2">
      <c r="A9">
        <v>1</v>
      </c>
      <c r="B9" t="s">
        <v>535</v>
      </c>
      <c r="C9" t="s">
        <v>346</v>
      </c>
      <c r="D9" t="s">
        <v>188</v>
      </c>
      <c r="E9">
        <v>60000000</v>
      </c>
      <c r="F9" s="12">
        <v>596.85059999999999</v>
      </c>
      <c r="G9" s="13">
        <v>0.26530000000000004</v>
      </c>
      <c r="H9" s="27"/>
    </row>
    <row r="10" spans="1:12" ht="12.75" customHeight="1" x14ac:dyDescent="0.2">
      <c r="A10">
        <v>2</v>
      </c>
      <c r="B10" t="s">
        <v>536</v>
      </c>
      <c r="C10" t="s">
        <v>176</v>
      </c>
      <c r="D10" t="s">
        <v>188</v>
      </c>
      <c r="E10">
        <v>50000000</v>
      </c>
      <c r="F10" s="12">
        <v>497.40699999999998</v>
      </c>
      <c r="G10" s="13">
        <v>0.22109999999999999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537</v>
      </c>
      <c r="C11" t="s">
        <v>110</v>
      </c>
      <c r="D11" t="s">
        <v>353</v>
      </c>
      <c r="E11">
        <v>50000000</v>
      </c>
      <c r="F11" s="12">
        <v>497.25349999999997</v>
      </c>
      <c r="G11" s="13">
        <v>0.221</v>
      </c>
      <c r="H11" s="27"/>
      <c r="J11" s="13" t="s">
        <v>188</v>
      </c>
      <c r="K11" s="13">
        <v>0.49969999999999998</v>
      </c>
    </row>
    <row r="12" spans="1:12" ht="12.75" customHeight="1" x14ac:dyDescent="0.2">
      <c r="A12">
        <v>4</v>
      </c>
      <c r="B12" t="s">
        <v>327</v>
      </c>
      <c r="C12" t="s">
        <v>24</v>
      </c>
      <c r="D12" t="s">
        <v>188</v>
      </c>
      <c r="E12">
        <v>3000000</v>
      </c>
      <c r="F12" s="12">
        <v>29.83473</v>
      </c>
      <c r="G12" s="13">
        <v>1.3300000000000001E-2</v>
      </c>
      <c r="H12" s="27"/>
      <c r="J12" s="13" t="s">
        <v>359</v>
      </c>
      <c r="K12" s="13">
        <v>0.26550000000000001</v>
      </c>
    </row>
    <row r="13" spans="1:12" ht="12.75" customHeight="1" x14ac:dyDescent="0.2">
      <c r="C13" s="16" t="s">
        <v>140</v>
      </c>
      <c r="D13" s="16"/>
      <c r="E13" s="16"/>
      <c r="F13" s="17">
        <f>SUM(F9:F12)</f>
        <v>1621.34583</v>
      </c>
      <c r="G13" s="18">
        <f>SUM(G9:G12)</f>
        <v>0.72070000000000001</v>
      </c>
      <c r="H13" s="28"/>
      <c r="I13" s="29"/>
      <c r="J13" s="13" t="s">
        <v>353</v>
      </c>
      <c r="K13" s="13">
        <v>0.221</v>
      </c>
    </row>
    <row r="14" spans="1:12" ht="12.75" customHeight="1" x14ac:dyDescent="0.2">
      <c r="F14" s="12"/>
      <c r="G14" s="13"/>
      <c r="H14" s="27"/>
      <c r="J14" s="13" t="s">
        <v>86</v>
      </c>
      <c r="K14" s="13">
        <v>1.38E-2</v>
      </c>
    </row>
    <row r="15" spans="1:12" ht="12.75" customHeight="1" x14ac:dyDescent="0.2">
      <c r="C15" s="14" t="s">
        <v>375</v>
      </c>
      <c r="F15" s="12"/>
      <c r="G15" s="13"/>
      <c r="H15" s="27"/>
      <c r="J15" s="13"/>
      <c r="K15" s="13"/>
    </row>
    <row r="16" spans="1:12" ht="12.75" customHeight="1" x14ac:dyDescent="0.2">
      <c r="A16">
        <v>5</v>
      </c>
      <c r="B16" t="s">
        <v>538</v>
      </c>
      <c r="C16" t="s">
        <v>389</v>
      </c>
      <c r="D16" t="s">
        <v>359</v>
      </c>
      <c r="E16">
        <v>60000000</v>
      </c>
      <c r="F16" s="12">
        <v>597.37019999999995</v>
      </c>
      <c r="G16" s="13">
        <v>0.26550000000000001</v>
      </c>
      <c r="H16" s="27"/>
    </row>
    <row r="17" spans="3:9" ht="12.75" customHeight="1" x14ac:dyDescent="0.2">
      <c r="C17" s="16" t="s">
        <v>140</v>
      </c>
      <c r="D17" s="16"/>
      <c r="E17" s="16"/>
      <c r="F17" s="17">
        <f>SUM(F16:F16)</f>
        <v>597.37019999999995</v>
      </c>
      <c r="G17" s="18">
        <f>SUM(G16:G16)</f>
        <v>0.26550000000000001</v>
      </c>
      <c r="H17" s="28"/>
      <c r="I17" s="29"/>
    </row>
    <row r="18" spans="3:9" ht="12.75" customHeight="1" x14ac:dyDescent="0.2">
      <c r="F18" s="12"/>
      <c r="G18" s="13"/>
      <c r="H18" s="27"/>
    </row>
    <row r="19" spans="3:9" ht="12.75" customHeight="1" x14ac:dyDescent="0.2">
      <c r="C19" s="14" t="s">
        <v>145</v>
      </c>
      <c r="F19" s="12">
        <v>33.284506</v>
      </c>
      <c r="G19" s="13">
        <v>1.4800000000000001E-2</v>
      </c>
      <c r="H19" s="27"/>
    </row>
    <row r="20" spans="3:9" ht="12.75" customHeight="1" x14ac:dyDescent="0.2">
      <c r="C20" s="16" t="s">
        <v>140</v>
      </c>
      <c r="D20" s="16"/>
      <c r="E20" s="16"/>
      <c r="F20" s="17">
        <f>SUM(F19:F19)</f>
        <v>33.284506</v>
      </c>
      <c r="G20" s="18">
        <f>SUM(G19:G19)</f>
        <v>1.4800000000000001E-2</v>
      </c>
      <c r="H20" s="28"/>
      <c r="I20" s="29"/>
    </row>
    <row r="21" spans="3:9" ht="12.75" customHeight="1" x14ac:dyDescent="0.2">
      <c r="F21" s="12"/>
      <c r="G21" s="13"/>
      <c r="H21" s="27"/>
    </row>
    <row r="22" spans="3:9" ht="12.75" customHeight="1" x14ac:dyDescent="0.2">
      <c r="C22" s="14" t="s">
        <v>146</v>
      </c>
      <c r="F22" s="12"/>
      <c r="G22" s="13"/>
      <c r="H22" s="27"/>
    </row>
    <row r="23" spans="3:9" ht="12.75" customHeight="1" x14ac:dyDescent="0.2">
      <c r="C23" s="14" t="s">
        <v>147</v>
      </c>
      <c r="F23" s="12">
        <v>-2.102357</v>
      </c>
      <c r="G23" s="13">
        <v>-1E-3</v>
      </c>
      <c r="H23" s="28"/>
      <c r="I23" s="29"/>
    </row>
    <row r="24" spans="3:9" ht="12.75" customHeight="1" x14ac:dyDescent="0.2">
      <c r="C24" s="16" t="s">
        <v>140</v>
      </c>
      <c r="D24" s="16"/>
      <c r="E24" s="16"/>
      <c r="F24" s="17">
        <f>SUM(F23:F23)</f>
        <v>-2.102357</v>
      </c>
      <c r="G24" s="18">
        <f>SUM(G23:G23)</f>
        <v>-1E-3</v>
      </c>
      <c r="H24" s="27"/>
    </row>
    <row r="25" spans="3:9" ht="12.75" customHeight="1" x14ac:dyDescent="0.2">
      <c r="C25" s="19" t="s">
        <v>148</v>
      </c>
      <c r="D25" s="19"/>
      <c r="E25" s="19"/>
      <c r="F25" s="20">
        <f>SUM(F13,F17,F20,F24)</f>
        <v>2249.8981789999998</v>
      </c>
      <c r="G25" s="21">
        <f>SUM(G13,G17,G20,G24)</f>
        <v>0.99999999999999989</v>
      </c>
      <c r="H25" s="27"/>
    </row>
    <row r="26" spans="3:9" ht="12.75" customHeight="1" x14ac:dyDescent="0.2">
      <c r="H26" s="27"/>
    </row>
    <row r="27" spans="3:9" ht="12.75" customHeight="1" x14ac:dyDescent="0.2">
      <c r="C27" s="32" t="s">
        <v>589</v>
      </c>
      <c r="H27" s="28"/>
      <c r="I27" s="29"/>
    </row>
    <row r="28" spans="3:9" ht="12.75" customHeight="1" x14ac:dyDescent="0.2">
      <c r="C28" s="32" t="s">
        <v>588</v>
      </c>
      <c r="H28" s="30"/>
      <c r="I28" s="31"/>
    </row>
    <row r="29" spans="3:9" ht="12.75" customHeight="1" x14ac:dyDescent="0.2">
      <c r="C29" s="14"/>
    </row>
    <row r="30" spans="3:9" ht="12.75" customHeight="1" x14ac:dyDescent="0.2">
      <c r="C30" s="38" t="s">
        <v>590</v>
      </c>
      <c r="D30" s="39">
        <v>22.1068</v>
      </c>
    </row>
    <row r="31" spans="3:9" ht="12.75" customHeight="1" x14ac:dyDescent="0.2">
      <c r="C31" s="38" t="s">
        <v>593</v>
      </c>
      <c r="D31" s="40">
        <v>23.85</v>
      </c>
    </row>
    <row r="32" spans="3:9" ht="12.75" customHeight="1" x14ac:dyDescent="0.2">
      <c r="C32" s="38" t="s">
        <v>594</v>
      </c>
      <c r="D32" s="40">
        <v>6.5000000000000002E-2</v>
      </c>
    </row>
    <row r="33" spans="3:4" ht="12.75" customHeight="1" x14ac:dyDescent="0.2">
      <c r="C33" s="41" t="s">
        <v>595</v>
      </c>
      <c r="D33" s="42">
        <v>8.3699999999999997E-2</v>
      </c>
    </row>
    <row r="34" spans="3:4" ht="12.75" customHeight="1" x14ac:dyDescent="0.2"/>
    <row r="35" spans="3:4" ht="12.75" customHeight="1" x14ac:dyDescent="0.2"/>
    <row r="36" spans="3:4" ht="12.75" customHeight="1" x14ac:dyDescent="0.2"/>
    <row r="37" spans="3:4" ht="12.75" customHeight="1" x14ac:dyDescent="0.2"/>
    <row r="38" spans="3:4" ht="12.75" customHeight="1" x14ac:dyDescent="0.2"/>
    <row r="39" spans="3:4" ht="12.75" customHeight="1" x14ac:dyDescent="0.2"/>
    <row r="40" spans="3:4" ht="12.75" customHeight="1" x14ac:dyDescent="0.2"/>
    <row r="41" spans="3:4" ht="12.75" customHeight="1" x14ac:dyDescent="0.2"/>
    <row r="42" spans="3:4" ht="12.75" customHeight="1" x14ac:dyDescent="0.2"/>
    <row r="43" spans="3:4" ht="12.75" customHeight="1" x14ac:dyDescent="0.2"/>
    <row r="44" spans="3:4" ht="12.75" customHeight="1" x14ac:dyDescent="0.2"/>
    <row r="45" spans="3:4" ht="12.75" customHeight="1" x14ac:dyDescent="0.2"/>
    <row r="46" spans="3:4" ht="12.75" customHeight="1" x14ac:dyDescent="0.2"/>
    <row r="47" spans="3:4" ht="12.75" customHeight="1" x14ac:dyDescent="0.2"/>
    <row r="48" spans="3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D46" workbookViewId="0">
      <selection activeCell="G58" sqref="G58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4" width="23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45" t="s">
        <v>149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13</v>
      </c>
      <c r="C9" t="s">
        <v>11</v>
      </c>
      <c r="D9" t="s">
        <v>12</v>
      </c>
      <c r="E9">
        <v>176000</v>
      </c>
      <c r="F9" s="12">
        <v>1896.136</v>
      </c>
      <c r="G9" s="13">
        <v>7.8200000000000006E-2</v>
      </c>
      <c r="H9" s="27"/>
    </row>
    <row r="10" spans="1:12" ht="12.75" customHeight="1" x14ac:dyDescent="0.2">
      <c r="A10">
        <v>2</v>
      </c>
      <c r="B10" t="s">
        <v>18</v>
      </c>
      <c r="C10" t="s">
        <v>14</v>
      </c>
      <c r="D10" t="s">
        <v>15</v>
      </c>
      <c r="E10">
        <v>60000</v>
      </c>
      <c r="F10" s="12">
        <v>1285.1400000000001</v>
      </c>
      <c r="G10" s="13">
        <v>5.2999999999999999E-2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29</v>
      </c>
      <c r="C11" t="s">
        <v>27</v>
      </c>
      <c r="D11" t="s">
        <v>15</v>
      </c>
      <c r="E11">
        <v>50000</v>
      </c>
      <c r="F11" s="12">
        <v>1241.0250000000001</v>
      </c>
      <c r="G11" s="13">
        <v>5.1200000000000002E-2</v>
      </c>
      <c r="H11" s="27"/>
      <c r="J11" s="13" t="s">
        <v>12</v>
      </c>
      <c r="K11" s="13">
        <v>0.23449999999999999</v>
      </c>
    </row>
    <row r="12" spans="1:12" ht="12.75" customHeight="1" x14ac:dyDescent="0.2">
      <c r="A12">
        <v>4</v>
      </c>
      <c r="B12" t="s">
        <v>20</v>
      </c>
      <c r="C12" t="s">
        <v>19</v>
      </c>
      <c r="D12" t="s">
        <v>15</v>
      </c>
      <c r="E12">
        <v>33000</v>
      </c>
      <c r="F12" s="12">
        <v>946.60500000000002</v>
      </c>
      <c r="G12" s="13">
        <v>3.9E-2</v>
      </c>
      <c r="H12" s="27"/>
      <c r="J12" s="13" t="s">
        <v>15</v>
      </c>
      <c r="K12" s="13">
        <v>0.1895</v>
      </c>
    </row>
    <row r="13" spans="1:12" ht="12.75" customHeight="1" x14ac:dyDescent="0.2">
      <c r="A13">
        <v>5</v>
      </c>
      <c r="B13" t="s">
        <v>40</v>
      </c>
      <c r="C13" t="s">
        <v>38</v>
      </c>
      <c r="D13" t="s">
        <v>12</v>
      </c>
      <c r="E13">
        <v>100000</v>
      </c>
      <c r="F13" s="12">
        <v>862.45</v>
      </c>
      <c r="G13" s="13">
        <v>3.56E-2</v>
      </c>
      <c r="H13" s="27"/>
      <c r="J13" s="13" t="s">
        <v>25</v>
      </c>
      <c r="K13" s="13">
        <v>9.7200000000000009E-2</v>
      </c>
    </row>
    <row r="14" spans="1:12" ht="12.75" customHeight="1" x14ac:dyDescent="0.2">
      <c r="A14">
        <v>6</v>
      </c>
      <c r="B14" t="s">
        <v>26</v>
      </c>
      <c r="C14" t="s">
        <v>24</v>
      </c>
      <c r="D14" t="s">
        <v>12</v>
      </c>
      <c r="E14">
        <v>95000</v>
      </c>
      <c r="F14" s="12">
        <v>826.69</v>
      </c>
      <c r="G14" s="13">
        <v>3.4099999999999998E-2</v>
      </c>
      <c r="H14" s="27"/>
      <c r="J14" s="13" t="s">
        <v>28</v>
      </c>
      <c r="K14" s="13">
        <v>8.0399999999999985E-2</v>
      </c>
    </row>
    <row r="15" spans="1:12" ht="12.75" customHeight="1" x14ac:dyDescent="0.2">
      <c r="A15">
        <v>7</v>
      </c>
      <c r="B15" t="s">
        <v>81</v>
      </c>
      <c r="C15" t="s">
        <v>79</v>
      </c>
      <c r="D15" t="s">
        <v>48</v>
      </c>
      <c r="E15">
        <v>45000</v>
      </c>
      <c r="F15" s="12">
        <v>765.24749999999995</v>
      </c>
      <c r="G15" s="13">
        <v>3.1600000000000003E-2</v>
      </c>
      <c r="H15" s="27"/>
      <c r="J15" s="13" t="s">
        <v>39</v>
      </c>
      <c r="K15" s="13">
        <v>7.2900000000000006E-2</v>
      </c>
    </row>
    <row r="16" spans="1:12" ht="12.75" customHeight="1" x14ac:dyDescent="0.2">
      <c r="A16">
        <v>8</v>
      </c>
      <c r="B16" t="s">
        <v>55</v>
      </c>
      <c r="C16" t="s">
        <v>53</v>
      </c>
      <c r="D16" t="s">
        <v>25</v>
      </c>
      <c r="E16">
        <v>130000</v>
      </c>
      <c r="F16" s="12">
        <v>760.69500000000005</v>
      </c>
      <c r="G16" s="13">
        <v>3.1400000000000004E-2</v>
      </c>
      <c r="H16" s="27"/>
      <c r="J16" s="13" t="s">
        <v>22</v>
      </c>
      <c r="K16" s="13">
        <v>5.1399999999999994E-2</v>
      </c>
    </row>
    <row r="17" spans="1:11" ht="12.75" customHeight="1" x14ac:dyDescent="0.2">
      <c r="A17">
        <v>9</v>
      </c>
      <c r="B17" t="s">
        <v>72</v>
      </c>
      <c r="C17" t="s">
        <v>70</v>
      </c>
      <c r="D17" t="s">
        <v>22</v>
      </c>
      <c r="E17">
        <v>40000</v>
      </c>
      <c r="F17" s="12">
        <v>696.94</v>
      </c>
      <c r="G17" s="13">
        <v>2.87E-2</v>
      </c>
      <c r="H17" s="27"/>
      <c r="J17" s="13" t="s">
        <v>31</v>
      </c>
      <c r="K17" s="13">
        <v>3.9699999999999999E-2</v>
      </c>
    </row>
    <row r="18" spans="1:11" ht="12.75" customHeight="1" x14ac:dyDescent="0.2">
      <c r="A18">
        <v>10</v>
      </c>
      <c r="B18" t="s">
        <v>46</v>
      </c>
      <c r="C18" t="s">
        <v>44</v>
      </c>
      <c r="D18" t="s">
        <v>12</v>
      </c>
      <c r="E18">
        <v>465000</v>
      </c>
      <c r="F18" s="12">
        <v>659.60249999999996</v>
      </c>
      <c r="G18" s="13">
        <v>2.7200000000000002E-2</v>
      </c>
      <c r="H18" s="27"/>
      <c r="J18" s="13" t="s">
        <v>68</v>
      </c>
      <c r="K18" s="13">
        <v>3.6900000000000002E-2</v>
      </c>
    </row>
    <row r="19" spans="1:11" ht="12.75" customHeight="1" x14ac:dyDescent="0.2">
      <c r="A19">
        <v>11</v>
      </c>
      <c r="B19" t="s">
        <v>37</v>
      </c>
      <c r="C19" t="s">
        <v>36</v>
      </c>
      <c r="D19" t="s">
        <v>25</v>
      </c>
      <c r="E19">
        <v>18000</v>
      </c>
      <c r="F19" s="12">
        <v>656.52300000000002</v>
      </c>
      <c r="G19" s="13">
        <v>2.7099999999999999E-2</v>
      </c>
      <c r="H19" s="27"/>
      <c r="J19" s="13" t="s">
        <v>48</v>
      </c>
      <c r="K19" s="13">
        <v>3.1600000000000003E-2</v>
      </c>
    </row>
    <row r="20" spans="1:11" ht="12.75" customHeight="1" x14ac:dyDescent="0.2">
      <c r="A20">
        <v>12</v>
      </c>
      <c r="B20" t="s">
        <v>32</v>
      </c>
      <c r="C20" t="s">
        <v>30</v>
      </c>
      <c r="D20" t="s">
        <v>25</v>
      </c>
      <c r="E20">
        <v>4000</v>
      </c>
      <c r="F20" s="12">
        <v>651.03599999999994</v>
      </c>
      <c r="G20" s="13">
        <v>2.69E-2</v>
      </c>
      <c r="H20" s="27"/>
      <c r="J20" s="13" t="s">
        <v>34</v>
      </c>
      <c r="K20" s="13">
        <v>2.6800000000000001E-2</v>
      </c>
    </row>
    <row r="21" spans="1:11" ht="12.75" customHeight="1" x14ac:dyDescent="0.2">
      <c r="A21">
        <v>13</v>
      </c>
      <c r="B21" t="s">
        <v>151</v>
      </c>
      <c r="C21" t="s">
        <v>150</v>
      </c>
      <c r="D21" t="s">
        <v>39</v>
      </c>
      <c r="E21">
        <v>75000</v>
      </c>
      <c r="F21" s="12">
        <v>645.33749999999998</v>
      </c>
      <c r="G21" s="13">
        <v>2.6600000000000002E-2</v>
      </c>
      <c r="H21" s="27"/>
      <c r="J21" s="13" t="s">
        <v>60</v>
      </c>
      <c r="K21" s="13">
        <v>2.3099999999999999E-2</v>
      </c>
    </row>
    <row r="22" spans="1:11" ht="12.75" customHeight="1" x14ac:dyDescent="0.2">
      <c r="A22">
        <v>14</v>
      </c>
      <c r="B22" t="s">
        <v>35</v>
      </c>
      <c r="C22" t="s">
        <v>33</v>
      </c>
      <c r="D22" t="s">
        <v>28</v>
      </c>
      <c r="E22">
        <v>175000</v>
      </c>
      <c r="F22" s="12">
        <v>644.96249999999998</v>
      </c>
      <c r="G22" s="13">
        <v>2.6600000000000002E-2</v>
      </c>
      <c r="H22" s="27"/>
      <c r="J22" s="13" t="s">
        <v>54</v>
      </c>
      <c r="K22" s="13">
        <v>2.2700000000000001E-2</v>
      </c>
    </row>
    <row r="23" spans="1:11" ht="12.75" customHeight="1" x14ac:dyDescent="0.2">
      <c r="A23">
        <v>15</v>
      </c>
      <c r="B23" t="s">
        <v>43</v>
      </c>
      <c r="C23" t="s">
        <v>41</v>
      </c>
      <c r="D23" t="s">
        <v>31</v>
      </c>
      <c r="E23">
        <v>130000</v>
      </c>
      <c r="F23" s="12">
        <v>618.02</v>
      </c>
      <c r="G23" s="13">
        <v>2.5499999999999998E-2</v>
      </c>
      <c r="H23" s="27"/>
      <c r="J23" s="13" t="s">
        <v>63</v>
      </c>
      <c r="K23" s="13">
        <v>2.18E-2</v>
      </c>
    </row>
    <row r="24" spans="1:11" ht="12.75" customHeight="1" x14ac:dyDescent="0.2">
      <c r="A24">
        <v>16</v>
      </c>
      <c r="B24" t="s">
        <v>119</v>
      </c>
      <c r="C24" t="s">
        <v>118</v>
      </c>
      <c r="D24" t="s">
        <v>39</v>
      </c>
      <c r="E24">
        <v>2400</v>
      </c>
      <c r="F24" s="12">
        <v>571.78319999999997</v>
      </c>
      <c r="G24" s="13">
        <v>2.3599999999999999E-2</v>
      </c>
      <c r="H24" s="27"/>
      <c r="J24" s="13" t="s">
        <v>80</v>
      </c>
      <c r="K24" s="13">
        <v>1.83E-2</v>
      </c>
    </row>
    <row r="25" spans="1:11" ht="12.75" customHeight="1" x14ac:dyDescent="0.2">
      <c r="A25">
        <v>17</v>
      </c>
      <c r="B25" t="s">
        <v>101</v>
      </c>
      <c r="C25" t="s">
        <v>100</v>
      </c>
      <c r="D25" t="s">
        <v>60</v>
      </c>
      <c r="E25">
        <v>40000</v>
      </c>
      <c r="F25" s="12">
        <v>559.4</v>
      </c>
      <c r="G25" s="13">
        <v>2.3099999999999999E-2</v>
      </c>
      <c r="H25" s="27"/>
      <c r="J25" s="13" t="s">
        <v>71</v>
      </c>
      <c r="K25" s="13">
        <v>1.6399999999999998E-2</v>
      </c>
    </row>
    <row r="26" spans="1:11" ht="12.75" customHeight="1" x14ac:dyDescent="0.2">
      <c r="A26">
        <v>18</v>
      </c>
      <c r="B26" t="s">
        <v>97</v>
      </c>
      <c r="C26" t="s">
        <v>96</v>
      </c>
      <c r="D26" t="s">
        <v>15</v>
      </c>
      <c r="E26">
        <v>31000</v>
      </c>
      <c r="F26" s="12">
        <v>555.4425</v>
      </c>
      <c r="G26" s="13">
        <v>2.29E-2</v>
      </c>
      <c r="H26" s="27"/>
      <c r="J26" s="13" t="s">
        <v>57</v>
      </c>
      <c r="K26" s="13">
        <v>1.1599999999999999E-2</v>
      </c>
    </row>
    <row r="27" spans="1:11" ht="12.75" customHeight="1" x14ac:dyDescent="0.2">
      <c r="A27">
        <v>19</v>
      </c>
      <c r="B27" t="s">
        <v>23</v>
      </c>
      <c r="C27" t="s">
        <v>21</v>
      </c>
      <c r="D27" t="s">
        <v>22</v>
      </c>
      <c r="E27">
        <v>60000</v>
      </c>
      <c r="F27" s="12">
        <v>550.65</v>
      </c>
      <c r="G27" s="13">
        <v>2.2700000000000001E-2</v>
      </c>
      <c r="H27" s="27"/>
      <c r="J27" s="13" t="s">
        <v>42</v>
      </c>
      <c r="K27" s="13">
        <v>8.8999999999999999E-3</v>
      </c>
    </row>
    <row r="28" spans="1:11" ht="12.75" customHeight="1" x14ac:dyDescent="0.2">
      <c r="A28">
        <v>20</v>
      </c>
      <c r="B28" t="s">
        <v>75</v>
      </c>
      <c r="C28" t="s">
        <v>73</v>
      </c>
      <c r="D28" t="s">
        <v>39</v>
      </c>
      <c r="E28">
        <v>122000</v>
      </c>
      <c r="F28" s="12">
        <v>550.34199999999998</v>
      </c>
      <c r="G28" s="13">
        <v>2.2700000000000001E-2</v>
      </c>
      <c r="H28" s="27"/>
      <c r="J28" s="13" t="s">
        <v>152</v>
      </c>
      <c r="K28" s="13">
        <v>3.5999999999999999E-3</v>
      </c>
    </row>
    <row r="29" spans="1:11" ht="12.75" customHeight="1" x14ac:dyDescent="0.2">
      <c r="A29">
        <v>21</v>
      </c>
      <c r="B29" t="s">
        <v>95</v>
      </c>
      <c r="C29" t="s">
        <v>94</v>
      </c>
      <c r="D29" t="s">
        <v>12</v>
      </c>
      <c r="E29">
        <v>140000</v>
      </c>
      <c r="F29" s="12">
        <v>504.98</v>
      </c>
      <c r="G29" s="13">
        <v>2.0799999999999999E-2</v>
      </c>
      <c r="H29" s="27"/>
      <c r="J29" s="13" t="s">
        <v>153</v>
      </c>
      <c r="K29" s="13">
        <v>2.0000000000000001E-4</v>
      </c>
    </row>
    <row r="30" spans="1:11" ht="12.75" customHeight="1" x14ac:dyDescent="0.2">
      <c r="A30">
        <v>22</v>
      </c>
      <c r="B30" t="s">
        <v>52</v>
      </c>
      <c r="C30" t="s">
        <v>50</v>
      </c>
      <c r="D30" t="s">
        <v>28</v>
      </c>
      <c r="E30">
        <v>25000</v>
      </c>
      <c r="F30" s="12">
        <v>472.25</v>
      </c>
      <c r="G30" s="13">
        <v>1.95E-2</v>
      </c>
      <c r="H30" s="27"/>
      <c r="J30" s="13" t="s">
        <v>154</v>
      </c>
      <c r="K30" s="13">
        <v>0</v>
      </c>
    </row>
    <row r="31" spans="1:11" ht="12.75" customHeight="1" x14ac:dyDescent="0.2">
      <c r="A31">
        <v>23</v>
      </c>
      <c r="B31" t="s">
        <v>156</v>
      </c>
      <c r="C31" t="s">
        <v>155</v>
      </c>
      <c r="D31" t="s">
        <v>68</v>
      </c>
      <c r="E31">
        <v>50000</v>
      </c>
      <c r="F31" s="12">
        <v>457.625</v>
      </c>
      <c r="G31" s="13">
        <v>1.89E-2</v>
      </c>
      <c r="H31" s="27"/>
      <c r="J31" s="13" t="s">
        <v>45</v>
      </c>
      <c r="K31" s="13">
        <v>0</v>
      </c>
    </row>
    <row r="32" spans="1:11" ht="12.75" customHeight="1" x14ac:dyDescent="0.2">
      <c r="A32">
        <v>24</v>
      </c>
      <c r="B32" t="s">
        <v>159</v>
      </c>
      <c r="C32" t="s">
        <v>157</v>
      </c>
      <c r="D32" t="s">
        <v>71</v>
      </c>
      <c r="E32">
        <v>232000</v>
      </c>
      <c r="F32" s="12">
        <v>398.46</v>
      </c>
      <c r="G32" s="13">
        <v>1.6399999999999998E-2</v>
      </c>
      <c r="H32" s="27"/>
      <c r="J32" s="13" t="s">
        <v>158</v>
      </c>
      <c r="K32" s="13">
        <v>0</v>
      </c>
    </row>
    <row r="33" spans="1:11" ht="12.75" customHeight="1" x14ac:dyDescent="0.2">
      <c r="A33">
        <v>25</v>
      </c>
      <c r="B33" t="s">
        <v>162</v>
      </c>
      <c r="C33" t="s">
        <v>160</v>
      </c>
      <c r="D33" t="s">
        <v>12</v>
      </c>
      <c r="E33">
        <v>30000</v>
      </c>
      <c r="F33" s="12">
        <v>396.66</v>
      </c>
      <c r="G33" s="13">
        <v>1.6399999999999998E-2</v>
      </c>
      <c r="H33" s="27"/>
      <c r="J33" s="13" t="s">
        <v>161</v>
      </c>
      <c r="K33" s="13">
        <v>0</v>
      </c>
    </row>
    <row r="34" spans="1:11" ht="12.75" customHeight="1" x14ac:dyDescent="0.2">
      <c r="A34">
        <v>26</v>
      </c>
      <c r="B34" t="s">
        <v>109</v>
      </c>
      <c r="C34" t="s">
        <v>108</v>
      </c>
      <c r="D34" t="s">
        <v>28</v>
      </c>
      <c r="E34">
        <v>165000</v>
      </c>
      <c r="F34" s="12">
        <v>377.76749999999998</v>
      </c>
      <c r="G34" s="13">
        <v>1.5600000000000001E-2</v>
      </c>
      <c r="H34" s="27"/>
      <c r="J34" s="13" t="s">
        <v>163</v>
      </c>
      <c r="K34" s="13">
        <v>0</v>
      </c>
    </row>
    <row r="35" spans="1:11" ht="12.75" customHeight="1" x14ac:dyDescent="0.2">
      <c r="A35">
        <v>27</v>
      </c>
      <c r="B35" t="s">
        <v>105</v>
      </c>
      <c r="C35" t="s">
        <v>104</v>
      </c>
      <c r="D35" t="s">
        <v>15</v>
      </c>
      <c r="E35">
        <v>60000</v>
      </c>
      <c r="F35" s="12">
        <v>363.93</v>
      </c>
      <c r="G35" s="13">
        <v>1.4999999999999999E-2</v>
      </c>
      <c r="H35" s="27"/>
      <c r="J35" s="13" t="s">
        <v>86</v>
      </c>
      <c r="K35" s="13">
        <v>1.2500000000000001E-2</v>
      </c>
    </row>
    <row r="36" spans="1:11" ht="12.75" customHeight="1" x14ac:dyDescent="0.2">
      <c r="A36">
        <v>28</v>
      </c>
      <c r="B36" t="s">
        <v>66</v>
      </c>
      <c r="C36" t="s">
        <v>65</v>
      </c>
      <c r="D36" t="s">
        <v>34</v>
      </c>
      <c r="E36">
        <v>40000</v>
      </c>
      <c r="F36" s="12">
        <v>356.68</v>
      </c>
      <c r="G36" s="13">
        <v>1.47E-2</v>
      </c>
      <c r="H36" s="27"/>
      <c r="J36" s="13"/>
      <c r="K36" s="13"/>
    </row>
    <row r="37" spans="1:11" ht="12.75" customHeight="1" x14ac:dyDescent="0.2">
      <c r="A37">
        <v>29</v>
      </c>
      <c r="B37" t="s">
        <v>49</v>
      </c>
      <c r="C37" t="s">
        <v>47</v>
      </c>
      <c r="D37" t="s">
        <v>31</v>
      </c>
      <c r="E37">
        <v>90000</v>
      </c>
      <c r="F37" s="12">
        <v>345.15</v>
      </c>
      <c r="G37" s="13">
        <v>1.4199999999999999E-2</v>
      </c>
      <c r="H37" s="27"/>
    </row>
    <row r="38" spans="1:11" ht="12.75" customHeight="1" x14ac:dyDescent="0.2">
      <c r="A38">
        <v>30</v>
      </c>
      <c r="B38" t="s">
        <v>165</v>
      </c>
      <c r="C38" t="s">
        <v>164</v>
      </c>
      <c r="D38" t="s">
        <v>28</v>
      </c>
      <c r="E38">
        <v>6000</v>
      </c>
      <c r="F38" s="12">
        <v>337.43700000000001</v>
      </c>
      <c r="G38" s="13">
        <v>1.3899999999999999E-2</v>
      </c>
      <c r="H38" s="27"/>
    </row>
    <row r="39" spans="1:11" ht="12.75" customHeight="1" x14ac:dyDescent="0.2">
      <c r="A39">
        <v>31</v>
      </c>
      <c r="B39" t="s">
        <v>167</v>
      </c>
      <c r="C39" t="s">
        <v>166</v>
      </c>
      <c r="D39" t="s">
        <v>63</v>
      </c>
      <c r="E39">
        <v>3000</v>
      </c>
      <c r="F39" s="12">
        <v>329.09100000000001</v>
      </c>
      <c r="G39" s="13">
        <v>1.3600000000000001E-2</v>
      </c>
      <c r="H39" s="27"/>
    </row>
    <row r="40" spans="1:11" ht="12.75" customHeight="1" x14ac:dyDescent="0.2">
      <c r="A40">
        <v>32</v>
      </c>
      <c r="B40" t="s">
        <v>87</v>
      </c>
      <c r="C40" t="s">
        <v>85</v>
      </c>
      <c r="D40" t="s">
        <v>54</v>
      </c>
      <c r="E40">
        <v>80000</v>
      </c>
      <c r="F40" s="12">
        <v>328.4</v>
      </c>
      <c r="G40" s="13">
        <v>1.3500000000000002E-2</v>
      </c>
      <c r="H40" s="27"/>
    </row>
    <row r="41" spans="1:11" ht="12.75" customHeight="1" x14ac:dyDescent="0.2">
      <c r="A41">
        <v>33</v>
      </c>
      <c r="B41" t="s">
        <v>58</v>
      </c>
      <c r="C41" t="s">
        <v>56</v>
      </c>
      <c r="D41" t="s">
        <v>12</v>
      </c>
      <c r="E41">
        <v>105000</v>
      </c>
      <c r="F41" s="12">
        <v>324.39749999999998</v>
      </c>
      <c r="G41" s="13">
        <v>1.34E-2</v>
      </c>
      <c r="H41" s="27"/>
    </row>
    <row r="42" spans="1:11" ht="12.75" customHeight="1" x14ac:dyDescent="0.2">
      <c r="A42">
        <v>34</v>
      </c>
      <c r="B42" t="s">
        <v>169</v>
      </c>
      <c r="C42" t="s">
        <v>168</v>
      </c>
      <c r="D42" t="s">
        <v>80</v>
      </c>
      <c r="E42">
        <v>80000</v>
      </c>
      <c r="F42" s="12">
        <v>305.04000000000002</v>
      </c>
      <c r="G42" s="13">
        <v>1.26E-2</v>
      </c>
      <c r="H42" s="27"/>
    </row>
    <row r="43" spans="1:11" ht="12.75" customHeight="1" x14ac:dyDescent="0.2">
      <c r="A43">
        <v>35</v>
      </c>
      <c r="B43" t="s">
        <v>171</v>
      </c>
      <c r="C43" t="s">
        <v>170</v>
      </c>
      <c r="D43" t="s">
        <v>34</v>
      </c>
      <c r="E43">
        <v>163291</v>
      </c>
      <c r="F43" s="12">
        <v>292.20924500000001</v>
      </c>
      <c r="G43" s="13">
        <v>1.21E-2</v>
      </c>
      <c r="H43" s="27"/>
    </row>
    <row r="44" spans="1:11" ht="12.75" customHeight="1" x14ac:dyDescent="0.2">
      <c r="A44">
        <v>36</v>
      </c>
      <c r="B44" t="s">
        <v>107</v>
      </c>
      <c r="C44" t="s">
        <v>106</v>
      </c>
      <c r="D44" t="s">
        <v>25</v>
      </c>
      <c r="E44">
        <v>10000</v>
      </c>
      <c r="F44" s="12">
        <v>286.55</v>
      </c>
      <c r="G44" s="13">
        <v>1.18E-2</v>
      </c>
      <c r="H44" s="27"/>
    </row>
    <row r="45" spans="1:11" ht="12.75" customHeight="1" x14ac:dyDescent="0.2">
      <c r="A45">
        <v>37</v>
      </c>
      <c r="B45" t="s">
        <v>99</v>
      </c>
      <c r="C45" t="s">
        <v>98</v>
      </c>
      <c r="D45" t="s">
        <v>57</v>
      </c>
      <c r="E45">
        <v>80000</v>
      </c>
      <c r="F45" s="12">
        <v>281.08</v>
      </c>
      <c r="G45" s="13">
        <v>1.1599999999999999E-2</v>
      </c>
      <c r="H45" s="27"/>
    </row>
    <row r="46" spans="1:11" ht="12.75" customHeight="1" x14ac:dyDescent="0.2">
      <c r="A46">
        <v>38</v>
      </c>
      <c r="B46" t="s">
        <v>173</v>
      </c>
      <c r="C46" t="s">
        <v>172</v>
      </c>
      <c r="D46" t="s">
        <v>68</v>
      </c>
      <c r="E46">
        <v>32500</v>
      </c>
      <c r="F46" s="12">
        <v>243.37625</v>
      </c>
      <c r="G46" s="13">
        <v>0.01</v>
      </c>
      <c r="H46" s="27"/>
    </row>
    <row r="47" spans="1:11" ht="12.75" customHeight="1" x14ac:dyDescent="0.2">
      <c r="A47">
        <v>39</v>
      </c>
      <c r="B47" t="s">
        <v>175</v>
      </c>
      <c r="C47" t="s">
        <v>174</v>
      </c>
      <c r="D47" t="s">
        <v>54</v>
      </c>
      <c r="E47">
        <v>60000</v>
      </c>
      <c r="F47" s="12">
        <v>224.22</v>
      </c>
      <c r="G47" s="13">
        <v>9.1999999999999998E-3</v>
      </c>
      <c r="H47" s="27"/>
    </row>
    <row r="48" spans="1:11" ht="12.75" customHeight="1" x14ac:dyDescent="0.2">
      <c r="A48">
        <v>40</v>
      </c>
      <c r="B48" t="s">
        <v>133</v>
      </c>
      <c r="C48" t="s">
        <v>132</v>
      </c>
      <c r="D48" t="s">
        <v>42</v>
      </c>
      <c r="E48">
        <v>125000</v>
      </c>
      <c r="F48" s="12">
        <v>215.0625</v>
      </c>
      <c r="G48" s="13">
        <v>8.8999999999999999E-3</v>
      </c>
      <c r="H48" s="27"/>
    </row>
    <row r="49" spans="1:9" ht="12.75" customHeight="1" x14ac:dyDescent="0.2">
      <c r="A49">
        <v>41</v>
      </c>
      <c r="B49" t="s">
        <v>177</v>
      </c>
      <c r="C49" t="s">
        <v>176</v>
      </c>
      <c r="D49" t="s">
        <v>12</v>
      </c>
      <c r="E49">
        <v>80000</v>
      </c>
      <c r="F49" s="12">
        <v>212.52</v>
      </c>
      <c r="G49" s="13">
        <v>8.8000000000000005E-3</v>
      </c>
      <c r="H49" s="27"/>
    </row>
    <row r="50" spans="1:9" ht="12.75" customHeight="1" x14ac:dyDescent="0.2">
      <c r="A50">
        <v>42</v>
      </c>
      <c r="B50" t="s">
        <v>135</v>
      </c>
      <c r="C50" t="s">
        <v>134</v>
      </c>
      <c r="D50" t="s">
        <v>15</v>
      </c>
      <c r="E50">
        <v>12000</v>
      </c>
      <c r="F50" s="12">
        <v>202.494</v>
      </c>
      <c r="G50" s="13">
        <v>8.3999999999999995E-3</v>
      </c>
      <c r="H50" s="27"/>
    </row>
    <row r="51" spans="1:9" ht="12.75" customHeight="1" x14ac:dyDescent="0.2">
      <c r="A51">
        <v>43</v>
      </c>
      <c r="B51" t="s">
        <v>179</v>
      </c>
      <c r="C51" t="s">
        <v>178</v>
      </c>
      <c r="D51" t="s">
        <v>63</v>
      </c>
      <c r="E51">
        <v>55000</v>
      </c>
      <c r="F51" s="12">
        <v>199.98</v>
      </c>
      <c r="G51" s="13">
        <v>8.199999999999999E-3</v>
      </c>
      <c r="H51" s="27"/>
    </row>
    <row r="52" spans="1:9" ht="12.75" customHeight="1" x14ac:dyDescent="0.2">
      <c r="A52">
        <v>44</v>
      </c>
      <c r="B52" t="s">
        <v>121</v>
      </c>
      <c r="C52" t="s">
        <v>120</v>
      </c>
      <c r="D52" t="s">
        <v>68</v>
      </c>
      <c r="E52">
        <v>41012</v>
      </c>
      <c r="F52" s="12">
        <v>194.49941000000001</v>
      </c>
      <c r="G52" s="13">
        <v>8.0000000000000002E-3</v>
      </c>
      <c r="H52" s="27"/>
    </row>
    <row r="53" spans="1:9" ht="12.75" customHeight="1" x14ac:dyDescent="0.2">
      <c r="A53">
        <v>45</v>
      </c>
      <c r="B53" t="s">
        <v>181</v>
      </c>
      <c r="C53" t="s">
        <v>180</v>
      </c>
      <c r="D53" t="s">
        <v>80</v>
      </c>
      <c r="E53">
        <v>50000</v>
      </c>
      <c r="F53" s="12">
        <v>117.85</v>
      </c>
      <c r="G53" s="13">
        <v>4.8999999999999998E-3</v>
      </c>
      <c r="H53" s="27"/>
    </row>
    <row r="54" spans="1:9" ht="12.75" customHeight="1" x14ac:dyDescent="0.2">
      <c r="A54">
        <v>46</v>
      </c>
      <c r="B54" t="s">
        <v>93</v>
      </c>
      <c r="C54" t="s">
        <v>92</v>
      </c>
      <c r="D54" t="s">
        <v>28</v>
      </c>
      <c r="E54">
        <v>32048</v>
      </c>
      <c r="F54" s="12">
        <v>115.629184</v>
      </c>
      <c r="G54" s="13">
        <v>4.7999999999999996E-3</v>
      </c>
      <c r="H54" s="27"/>
    </row>
    <row r="55" spans="1:9" ht="12.75" customHeight="1" x14ac:dyDescent="0.2">
      <c r="A55">
        <v>47</v>
      </c>
      <c r="B55" t="s">
        <v>183</v>
      </c>
      <c r="C55" t="s">
        <v>182</v>
      </c>
      <c r="D55" t="s">
        <v>152</v>
      </c>
      <c r="E55">
        <v>50000</v>
      </c>
      <c r="F55" s="12">
        <v>87.5</v>
      </c>
      <c r="G55" s="13">
        <v>3.5999999999999999E-3</v>
      </c>
      <c r="H55" s="27"/>
    </row>
    <row r="56" spans="1:9" ht="12.75" customHeight="1" x14ac:dyDescent="0.2">
      <c r="A56">
        <v>48</v>
      </c>
      <c r="B56" t="s">
        <v>596</v>
      </c>
      <c r="C56" t="s">
        <v>597</v>
      </c>
      <c r="D56" t="s">
        <v>153</v>
      </c>
      <c r="E56">
        <v>51452</v>
      </c>
      <c r="F56" s="12">
        <v>4.1100000000000003</v>
      </c>
      <c r="G56" s="13">
        <v>2.0000000000000001E-4</v>
      </c>
      <c r="H56" s="27"/>
    </row>
    <row r="57" spans="1:9" ht="12.75" customHeight="1" x14ac:dyDescent="0.2">
      <c r="C57" s="16" t="s">
        <v>140</v>
      </c>
      <c r="D57" s="16"/>
      <c r="E57" s="16"/>
      <c r="F57" s="17">
        <f>SUM(F9:F55)</f>
        <v>23914.866289000009</v>
      </c>
      <c r="G57" s="18">
        <f>SUM(G9:G56)</f>
        <v>0.98670000000000002</v>
      </c>
      <c r="H57" s="28"/>
      <c r="I57" s="29"/>
    </row>
    <row r="58" spans="1:9" ht="12.75" customHeight="1" x14ac:dyDescent="0.2">
      <c r="F58" s="12"/>
      <c r="G58" s="13"/>
      <c r="H58" s="27"/>
    </row>
    <row r="59" spans="1:9" ht="12.75" customHeight="1" x14ac:dyDescent="0.2">
      <c r="C59" s="14" t="s">
        <v>141</v>
      </c>
      <c r="F59" s="12"/>
      <c r="G59" s="13"/>
      <c r="H59" s="27"/>
    </row>
    <row r="60" spans="1:9" ht="12.75" customHeight="1" x14ac:dyDescent="0.2">
      <c r="C60" s="14" t="s">
        <v>10</v>
      </c>
      <c r="F60" s="12"/>
      <c r="G60" s="13"/>
      <c r="H60" s="27"/>
    </row>
    <row r="61" spans="1:9" ht="12.75" customHeight="1" x14ac:dyDescent="0.2">
      <c r="B61" t="s">
        <v>143</v>
      </c>
      <c r="C61" t="s">
        <v>142</v>
      </c>
      <c r="D61" t="s">
        <v>80</v>
      </c>
      <c r="E61">
        <v>2310000</v>
      </c>
      <c r="F61" s="12">
        <v>19.635000000000002</v>
      </c>
      <c r="G61" s="13">
        <v>8.0000000000000004E-4</v>
      </c>
      <c r="H61" s="27"/>
    </row>
    <row r="62" spans="1:9" ht="12.75" customHeight="1" x14ac:dyDescent="0.2">
      <c r="A62">
        <v>58</v>
      </c>
      <c r="C62" s="16" t="s">
        <v>140</v>
      </c>
      <c r="D62" s="16"/>
      <c r="E62" s="16"/>
      <c r="F62" s="17">
        <f>SUM(F61:F61)</f>
        <v>19.635000000000002</v>
      </c>
      <c r="G62" s="18">
        <f>SUM(G61:G61)</f>
        <v>8.0000000000000004E-4</v>
      </c>
      <c r="H62" s="28"/>
      <c r="I62" s="29"/>
    </row>
    <row r="63" spans="1:9" ht="12.75" customHeight="1" x14ac:dyDescent="0.2">
      <c r="F63" s="12"/>
      <c r="G63" s="13"/>
      <c r="H63" s="27"/>
    </row>
    <row r="64" spans="1:9" ht="12.75" customHeight="1" x14ac:dyDescent="0.2">
      <c r="C64" s="14" t="s">
        <v>145</v>
      </c>
      <c r="F64" s="12">
        <v>396.32679200000001</v>
      </c>
      <c r="G64" s="13">
        <v>1.6299999999999999E-2</v>
      </c>
      <c r="H64" s="27"/>
    </row>
    <row r="65" spans="3:9" ht="12.75" customHeight="1" x14ac:dyDescent="0.2">
      <c r="C65" s="16" t="s">
        <v>140</v>
      </c>
      <c r="D65" s="16"/>
      <c r="E65" s="16"/>
      <c r="F65" s="17">
        <f>SUM(F64:F64)</f>
        <v>396.32679200000001</v>
      </c>
      <c r="G65" s="18">
        <f>SUM(G64:G64)</f>
        <v>1.6299999999999999E-2</v>
      </c>
      <c r="H65" s="27"/>
    </row>
    <row r="66" spans="3:9" ht="12.75" customHeight="1" x14ac:dyDescent="0.2">
      <c r="F66" s="12"/>
      <c r="G66" s="13"/>
      <c r="H66" s="28"/>
      <c r="I66" s="29"/>
    </row>
    <row r="67" spans="3:9" ht="12.75" customHeight="1" x14ac:dyDescent="0.2">
      <c r="C67" s="14" t="s">
        <v>146</v>
      </c>
      <c r="F67" s="12"/>
      <c r="G67" s="13"/>
      <c r="H67" s="27"/>
    </row>
    <row r="68" spans="3:9" ht="12.75" customHeight="1" x14ac:dyDescent="0.2">
      <c r="C68" s="14" t="s">
        <v>147</v>
      </c>
      <c r="F68" s="12">
        <v>-90.046487999999997</v>
      </c>
      <c r="G68" s="13">
        <v>-3.8E-3</v>
      </c>
      <c r="H68" s="27"/>
    </row>
    <row r="69" spans="3:9" ht="12.75" customHeight="1" x14ac:dyDescent="0.2">
      <c r="C69" s="16" t="s">
        <v>140</v>
      </c>
      <c r="D69" s="16"/>
      <c r="E69" s="16"/>
      <c r="F69" s="17">
        <f>SUM(F68:F68)</f>
        <v>-90.046487999999997</v>
      </c>
      <c r="G69" s="18">
        <f>SUM(G68:G68)</f>
        <v>-3.8E-3</v>
      </c>
      <c r="H69" s="28"/>
      <c r="I69" s="29"/>
    </row>
    <row r="70" spans="3:9" ht="12.75" customHeight="1" x14ac:dyDescent="0.2">
      <c r="C70" s="19" t="s">
        <v>148</v>
      </c>
      <c r="D70" s="19"/>
      <c r="E70" s="19"/>
      <c r="F70" s="20">
        <f>SUM(F57,F62,F65,F69)</f>
        <v>24240.781593000007</v>
      </c>
      <c r="G70" s="21">
        <f>SUM(G57,G62,G65,G69)</f>
        <v>1</v>
      </c>
      <c r="H70" s="27"/>
    </row>
    <row r="71" spans="3:9" ht="12.75" customHeight="1" x14ac:dyDescent="0.2">
      <c r="H71" s="27"/>
    </row>
    <row r="72" spans="3:9" ht="12.75" customHeight="1" x14ac:dyDescent="0.2">
      <c r="C72" s="32" t="s">
        <v>588</v>
      </c>
      <c r="H72" s="27"/>
    </row>
    <row r="73" spans="3:9" ht="12.75" customHeight="1" x14ac:dyDescent="0.2">
      <c r="C73" s="36" t="s">
        <v>592</v>
      </c>
      <c r="H73" s="28"/>
      <c r="I73" s="29"/>
    </row>
    <row r="74" spans="3:9" ht="12.75" customHeight="1" x14ac:dyDescent="0.2">
      <c r="C74" s="36"/>
      <c r="H74" s="30"/>
      <c r="I74" s="31"/>
    </row>
    <row r="75" spans="3:9" ht="12.75" customHeight="1" x14ac:dyDescent="0.2">
      <c r="C75" s="14" t="s">
        <v>590</v>
      </c>
      <c r="D75" s="37">
        <v>259.10480000000001</v>
      </c>
    </row>
    <row r="76" spans="3:9" ht="12.75" customHeight="1" x14ac:dyDescent="0.2">
      <c r="C76" s="14"/>
    </row>
    <row r="77" spans="3:9" ht="12.75" customHeight="1" x14ac:dyDescent="0.2"/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27" sqref="D27:D29"/>
    </sheetView>
  </sheetViews>
  <sheetFormatPr defaultColWidth="9.140625" defaultRowHeight="12.75" x14ac:dyDescent="0.2"/>
  <cols>
    <col min="1" max="1" width="7.5703125" customWidth="1"/>
    <col min="2" max="2" width="15.4257812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42578125" style="24" customWidth="1"/>
  </cols>
  <sheetData>
    <row r="1" spans="1:12" ht="18.75" x14ac:dyDescent="0.2">
      <c r="A1" s="1"/>
      <c r="B1" s="1"/>
      <c r="C1" s="45" t="s">
        <v>539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144</v>
      </c>
      <c r="F7" s="12"/>
      <c r="G7" s="13"/>
      <c r="H7" s="27"/>
    </row>
    <row r="8" spans="1:12" ht="12.75" customHeight="1" x14ac:dyDescent="0.2">
      <c r="C8" s="14" t="s">
        <v>295</v>
      </c>
      <c r="F8" s="12"/>
      <c r="G8" s="13"/>
      <c r="H8" s="27"/>
    </row>
    <row r="9" spans="1:12" ht="12.75" customHeight="1" x14ac:dyDescent="0.2">
      <c r="A9">
        <v>1</v>
      </c>
      <c r="B9" t="s">
        <v>541</v>
      </c>
      <c r="C9" t="s">
        <v>540</v>
      </c>
      <c r="D9" t="s">
        <v>188</v>
      </c>
      <c r="E9">
        <v>60000000</v>
      </c>
      <c r="F9" s="12">
        <v>596.09400000000005</v>
      </c>
      <c r="G9" s="13">
        <v>0.26750000000000002</v>
      </c>
      <c r="H9" s="27"/>
    </row>
    <row r="10" spans="1:12" ht="12.75" customHeight="1" x14ac:dyDescent="0.2">
      <c r="A10">
        <v>2</v>
      </c>
      <c r="B10" t="s">
        <v>543</v>
      </c>
      <c r="C10" t="s">
        <v>542</v>
      </c>
      <c r="D10" t="s">
        <v>188</v>
      </c>
      <c r="E10">
        <v>60000000</v>
      </c>
      <c r="F10" s="12">
        <v>596.07360000000006</v>
      </c>
      <c r="G10" s="13">
        <v>0.26750000000000002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544</v>
      </c>
      <c r="C11" t="s">
        <v>62</v>
      </c>
      <c r="D11" t="s">
        <v>188</v>
      </c>
      <c r="E11">
        <v>60000000</v>
      </c>
      <c r="F11" s="12">
        <v>596.05920000000003</v>
      </c>
      <c r="G11" s="13">
        <v>0.26750000000000002</v>
      </c>
      <c r="H11" s="27"/>
      <c r="J11" s="13" t="s">
        <v>188</v>
      </c>
      <c r="K11" s="13">
        <v>0.99890000000000001</v>
      </c>
    </row>
    <row r="12" spans="1:12" ht="12.75" customHeight="1" x14ac:dyDescent="0.2">
      <c r="A12">
        <v>4</v>
      </c>
      <c r="B12" t="s">
        <v>327</v>
      </c>
      <c r="C12" t="s">
        <v>24</v>
      </c>
      <c r="D12" t="s">
        <v>188</v>
      </c>
      <c r="E12">
        <v>44000000</v>
      </c>
      <c r="F12" s="12">
        <v>437.57603999999998</v>
      </c>
      <c r="G12" s="13">
        <v>0.19640000000000002</v>
      </c>
      <c r="H12" s="27"/>
      <c r="J12" s="13" t="s">
        <v>86</v>
      </c>
      <c r="K12" s="13">
        <v>1.1000000000000001E-3</v>
      </c>
    </row>
    <row r="13" spans="1:12" ht="12.75" customHeight="1" x14ac:dyDescent="0.2">
      <c r="C13" s="16" t="s">
        <v>140</v>
      </c>
      <c r="D13" s="16"/>
      <c r="E13" s="16"/>
      <c r="F13" s="17">
        <f>SUM(F9:F12)</f>
        <v>2225.8028400000003</v>
      </c>
      <c r="G13" s="18">
        <f>SUM(G9:G12)</f>
        <v>0.99890000000000001</v>
      </c>
      <c r="H13" s="28"/>
      <c r="I13" s="29"/>
      <c r="J13" s="13"/>
      <c r="K13" s="13"/>
    </row>
    <row r="14" spans="1:12" ht="12.75" customHeight="1" x14ac:dyDescent="0.2">
      <c r="F14" s="12"/>
      <c r="G14" s="13"/>
      <c r="H14" s="27"/>
    </row>
    <row r="15" spans="1:12" ht="12.75" customHeight="1" x14ac:dyDescent="0.2">
      <c r="C15" s="14" t="s">
        <v>145</v>
      </c>
      <c r="F15" s="12">
        <v>2.455136</v>
      </c>
      <c r="G15" s="13">
        <v>1.1000000000000001E-3</v>
      </c>
      <c r="H15" s="27"/>
    </row>
    <row r="16" spans="1:12" ht="12.75" customHeight="1" x14ac:dyDescent="0.2">
      <c r="C16" s="16" t="s">
        <v>140</v>
      </c>
      <c r="D16" s="16"/>
      <c r="E16" s="16"/>
      <c r="F16" s="17">
        <f>SUM(F15:F15)</f>
        <v>2.455136</v>
      </c>
      <c r="G16" s="18">
        <f>SUM(G15:G15)</f>
        <v>1.1000000000000001E-3</v>
      </c>
      <c r="H16" s="28"/>
      <c r="I16" s="29"/>
    </row>
    <row r="17" spans="3:9" ht="12.75" customHeight="1" x14ac:dyDescent="0.2">
      <c r="F17" s="12"/>
      <c r="G17" s="13"/>
      <c r="H17" s="27"/>
    </row>
    <row r="18" spans="3:9" ht="12.75" customHeight="1" x14ac:dyDescent="0.2">
      <c r="C18" s="14" t="s">
        <v>146</v>
      </c>
      <c r="F18" s="12"/>
      <c r="G18" s="13"/>
      <c r="H18" s="27"/>
    </row>
    <row r="19" spans="3:9" ht="12.75" customHeight="1" x14ac:dyDescent="0.2">
      <c r="C19" s="14" t="s">
        <v>147</v>
      </c>
      <c r="F19" s="12">
        <v>-7.1759000000000003E-2</v>
      </c>
      <c r="G19" s="13">
        <v>0</v>
      </c>
      <c r="H19" s="28"/>
      <c r="I19" s="29"/>
    </row>
    <row r="20" spans="3:9" ht="12.75" customHeight="1" x14ac:dyDescent="0.2">
      <c r="C20" s="16" t="s">
        <v>140</v>
      </c>
      <c r="D20" s="16"/>
      <c r="E20" s="16"/>
      <c r="F20" s="17">
        <f>SUM(F19:F19)</f>
        <v>-7.1759000000000003E-2</v>
      </c>
      <c r="G20" s="18">
        <f>SUM(G19:G19)</f>
        <v>0</v>
      </c>
      <c r="H20" s="27"/>
    </row>
    <row r="21" spans="3:9" ht="12.75" customHeight="1" x14ac:dyDescent="0.2">
      <c r="C21" s="19" t="s">
        <v>148</v>
      </c>
      <c r="D21" s="19"/>
      <c r="E21" s="19"/>
      <c r="F21" s="20">
        <f>SUM(F13,F16,F20)</f>
        <v>2228.1862170000004</v>
      </c>
      <c r="G21" s="21">
        <f>SUM(G13,G16,G20)</f>
        <v>1</v>
      </c>
      <c r="H21" s="27"/>
    </row>
    <row r="22" spans="3:9" ht="12.75" customHeight="1" x14ac:dyDescent="0.2">
      <c r="H22" s="27"/>
    </row>
    <row r="23" spans="3:9" ht="12.75" customHeight="1" x14ac:dyDescent="0.2">
      <c r="C23" s="32" t="s">
        <v>589</v>
      </c>
      <c r="H23" s="28"/>
      <c r="I23" s="29"/>
    </row>
    <row r="24" spans="3:9" ht="12.75" customHeight="1" x14ac:dyDescent="0.2">
      <c r="C24" s="32" t="s">
        <v>588</v>
      </c>
      <c r="H24" s="30"/>
      <c r="I24" s="31"/>
    </row>
    <row r="25" spans="3:9" ht="12.75" customHeight="1" x14ac:dyDescent="0.2">
      <c r="C25" s="14"/>
    </row>
    <row r="26" spans="3:9" ht="12.75" customHeight="1" x14ac:dyDescent="0.2">
      <c r="C26" s="38" t="s">
        <v>590</v>
      </c>
      <c r="D26" s="39">
        <v>21.886599999999998</v>
      </c>
    </row>
    <row r="27" spans="3:9" ht="12.75" customHeight="1" x14ac:dyDescent="0.2">
      <c r="C27" s="38" t="s">
        <v>593</v>
      </c>
      <c r="D27" s="40">
        <v>29.99</v>
      </c>
    </row>
    <row r="28" spans="3:9" ht="12.75" customHeight="1" x14ac:dyDescent="0.2">
      <c r="C28" s="38" t="s">
        <v>594</v>
      </c>
      <c r="D28" s="40">
        <v>8.1600000000000006E-2</v>
      </c>
    </row>
    <row r="29" spans="3:9" ht="12.75" customHeight="1" x14ac:dyDescent="0.2">
      <c r="C29" s="41" t="s">
        <v>595</v>
      </c>
      <c r="D29" s="42">
        <v>8.3199999999999996E-2</v>
      </c>
    </row>
    <row r="30" spans="3:9" ht="12.75" customHeight="1" x14ac:dyDescent="0.2"/>
    <row r="31" spans="3:9" ht="12.75" customHeight="1" x14ac:dyDescent="0.2"/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D28" sqref="D28:D30"/>
    </sheetView>
  </sheetViews>
  <sheetFormatPr defaultColWidth="9.140625" defaultRowHeight="12.75" x14ac:dyDescent="0.2"/>
  <cols>
    <col min="1" max="1" width="7.5703125" customWidth="1"/>
    <col min="2" max="2" width="15.4257812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42578125" style="24" customWidth="1"/>
  </cols>
  <sheetData>
    <row r="1" spans="1:12" ht="18.75" x14ac:dyDescent="0.2">
      <c r="A1" s="1"/>
      <c r="B1" s="1"/>
      <c r="C1" s="45" t="s">
        <v>545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144</v>
      </c>
      <c r="F7" s="12"/>
      <c r="G7" s="13"/>
      <c r="H7" s="27"/>
    </row>
    <row r="8" spans="1:12" ht="12.75" customHeight="1" x14ac:dyDescent="0.2">
      <c r="C8" s="14" t="s">
        <v>295</v>
      </c>
      <c r="F8" s="12"/>
      <c r="G8" s="13"/>
      <c r="H8" s="27"/>
    </row>
    <row r="9" spans="1:12" ht="12.75" customHeight="1" x14ac:dyDescent="0.2">
      <c r="A9">
        <v>1</v>
      </c>
      <c r="B9" t="s">
        <v>546</v>
      </c>
      <c r="C9" t="s">
        <v>540</v>
      </c>
      <c r="D9" t="s">
        <v>353</v>
      </c>
      <c r="E9">
        <v>500000000</v>
      </c>
      <c r="F9" s="12">
        <v>4959.55</v>
      </c>
      <c r="G9" s="13">
        <v>0.29549999999999998</v>
      </c>
      <c r="H9" s="27"/>
    </row>
    <row r="10" spans="1:12" ht="12.75" customHeight="1" x14ac:dyDescent="0.2">
      <c r="A10">
        <v>2</v>
      </c>
      <c r="B10" t="s">
        <v>548</v>
      </c>
      <c r="C10" t="s">
        <v>547</v>
      </c>
      <c r="D10" t="s">
        <v>188</v>
      </c>
      <c r="E10">
        <v>500000000</v>
      </c>
      <c r="F10" s="12">
        <v>4958.3999999999996</v>
      </c>
      <c r="G10" s="13">
        <v>0.2954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549</v>
      </c>
      <c r="C11" t="s">
        <v>256</v>
      </c>
      <c r="D11" t="s">
        <v>188</v>
      </c>
      <c r="E11">
        <v>500000000</v>
      </c>
      <c r="F11" s="12">
        <v>4957.6850000000004</v>
      </c>
      <c r="G11" s="13">
        <v>0.2954</v>
      </c>
      <c r="H11" s="27"/>
      <c r="J11" s="13" t="s">
        <v>188</v>
      </c>
      <c r="K11" s="13">
        <v>0.70450000000000002</v>
      </c>
    </row>
    <row r="12" spans="1:12" ht="12.75" customHeight="1" x14ac:dyDescent="0.2">
      <c r="A12">
        <v>4</v>
      </c>
      <c r="B12" t="s">
        <v>543</v>
      </c>
      <c r="C12" t="s">
        <v>542</v>
      </c>
      <c r="D12" t="s">
        <v>188</v>
      </c>
      <c r="E12">
        <v>190000000</v>
      </c>
      <c r="F12" s="12">
        <v>1887.5663999999999</v>
      </c>
      <c r="G12" s="13">
        <v>0.1125</v>
      </c>
      <c r="H12" s="27"/>
      <c r="J12" s="13" t="s">
        <v>353</v>
      </c>
      <c r="K12" s="13">
        <v>0.29549999999999998</v>
      </c>
    </row>
    <row r="13" spans="1:12" ht="12.75" customHeight="1" x14ac:dyDescent="0.2">
      <c r="A13">
        <v>5</v>
      </c>
      <c r="B13" t="s">
        <v>327</v>
      </c>
      <c r="C13" t="s">
        <v>24</v>
      </c>
      <c r="D13" t="s">
        <v>188</v>
      </c>
      <c r="E13">
        <v>2000000</v>
      </c>
      <c r="F13" s="12">
        <v>19.88982</v>
      </c>
      <c r="G13" s="13">
        <v>1.1999999999999999E-3</v>
      </c>
      <c r="H13" s="27"/>
      <c r="J13" s="13" t="s">
        <v>86</v>
      </c>
      <c r="K13" s="13">
        <v>0</v>
      </c>
    </row>
    <row r="14" spans="1:12" ht="12.75" customHeight="1" x14ac:dyDescent="0.2">
      <c r="C14" s="16" t="s">
        <v>140</v>
      </c>
      <c r="D14" s="16"/>
      <c r="E14" s="16"/>
      <c r="F14" s="17">
        <f>SUM(F9:F13)</f>
        <v>16783.091220000002</v>
      </c>
      <c r="G14" s="18">
        <f>SUM(G9:G13)</f>
        <v>1</v>
      </c>
      <c r="H14" s="28"/>
      <c r="I14" s="29"/>
      <c r="J14" s="13"/>
      <c r="K14" s="13"/>
    </row>
    <row r="15" spans="1:12" ht="12.75" customHeight="1" x14ac:dyDescent="0.2">
      <c r="F15" s="12"/>
      <c r="G15" s="13"/>
      <c r="H15" s="27"/>
    </row>
    <row r="16" spans="1:12" ht="12.75" customHeight="1" x14ac:dyDescent="0.2">
      <c r="C16" s="14" t="s">
        <v>145</v>
      </c>
      <c r="F16" s="12">
        <v>4.7161419999999996</v>
      </c>
      <c r="G16" s="13">
        <v>2.9999999999999997E-4</v>
      </c>
      <c r="H16" s="27"/>
    </row>
    <row r="17" spans="3:9" ht="12.75" customHeight="1" x14ac:dyDescent="0.2">
      <c r="C17" s="16" t="s">
        <v>140</v>
      </c>
      <c r="D17" s="16"/>
      <c r="E17" s="16"/>
      <c r="F17" s="17">
        <f>SUM(F16:F16)</f>
        <v>4.7161419999999996</v>
      </c>
      <c r="G17" s="18">
        <f>SUM(G16:G16)</f>
        <v>2.9999999999999997E-4</v>
      </c>
      <c r="H17" s="28"/>
      <c r="I17" s="29"/>
    </row>
    <row r="18" spans="3:9" ht="12.75" customHeight="1" x14ac:dyDescent="0.2">
      <c r="F18" s="12"/>
      <c r="G18" s="13"/>
      <c r="H18" s="27"/>
    </row>
    <row r="19" spans="3:9" ht="12.75" customHeight="1" x14ac:dyDescent="0.2">
      <c r="C19" s="14" t="s">
        <v>146</v>
      </c>
      <c r="F19" s="12"/>
      <c r="G19" s="13"/>
      <c r="H19" s="27"/>
    </row>
    <row r="20" spans="3:9" ht="12.75" customHeight="1" x14ac:dyDescent="0.2">
      <c r="C20" s="14" t="s">
        <v>147</v>
      </c>
      <c r="F20" s="12">
        <v>-4.5401559999999996</v>
      </c>
      <c r="G20" s="13">
        <v>-2.9999999999999997E-4</v>
      </c>
      <c r="H20" s="28"/>
      <c r="I20" s="29"/>
    </row>
    <row r="21" spans="3:9" ht="12.75" customHeight="1" x14ac:dyDescent="0.2">
      <c r="C21" s="16" t="s">
        <v>140</v>
      </c>
      <c r="D21" s="16"/>
      <c r="E21" s="16"/>
      <c r="F21" s="17">
        <f>SUM(F20:F20)</f>
        <v>-4.5401559999999996</v>
      </c>
      <c r="G21" s="18">
        <f>SUM(G20:G20)</f>
        <v>-2.9999999999999997E-4</v>
      </c>
      <c r="H21" s="27"/>
    </row>
    <row r="22" spans="3:9" ht="12.75" customHeight="1" x14ac:dyDescent="0.2">
      <c r="C22" s="19" t="s">
        <v>148</v>
      </c>
      <c r="D22" s="19"/>
      <c r="E22" s="19"/>
      <c r="F22" s="20">
        <f>SUM(F14,F17,F21)</f>
        <v>16783.267206000004</v>
      </c>
      <c r="G22" s="21">
        <f>SUM(G14,G17,G21)</f>
        <v>1</v>
      </c>
      <c r="H22" s="27"/>
    </row>
    <row r="23" spans="3:9" ht="12.75" customHeight="1" x14ac:dyDescent="0.2">
      <c r="H23" s="27"/>
    </row>
    <row r="24" spans="3:9" ht="12.75" customHeight="1" x14ac:dyDescent="0.2">
      <c r="C24" s="32" t="s">
        <v>589</v>
      </c>
      <c r="H24" s="28"/>
      <c r="I24" s="29"/>
    </row>
    <row r="25" spans="3:9" ht="12.75" customHeight="1" x14ac:dyDescent="0.2">
      <c r="C25" s="32" t="s">
        <v>588</v>
      </c>
      <c r="H25" s="30"/>
      <c r="I25" s="31"/>
    </row>
    <row r="26" spans="3:9" ht="12.75" customHeight="1" x14ac:dyDescent="0.2">
      <c r="C26" s="14"/>
    </row>
    <row r="27" spans="3:9" ht="12.75" customHeight="1" x14ac:dyDescent="0.2">
      <c r="C27" s="38" t="s">
        <v>590</v>
      </c>
      <c r="D27" s="39">
        <v>164.87970000000001</v>
      </c>
    </row>
    <row r="28" spans="3:9" ht="12.75" customHeight="1" x14ac:dyDescent="0.2">
      <c r="C28" s="38" t="s">
        <v>593</v>
      </c>
      <c r="D28" s="40">
        <v>38.07</v>
      </c>
    </row>
    <row r="29" spans="3:9" ht="12.75" customHeight="1" x14ac:dyDescent="0.2">
      <c r="C29" s="38" t="s">
        <v>594</v>
      </c>
      <c r="D29" s="44">
        <v>0.10340000000000001</v>
      </c>
    </row>
    <row r="30" spans="3:9" ht="12.75" customHeight="1" x14ac:dyDescent="0.2">
      <c r="C30" s="41" t="s">
        <v>595</v>
      </c>
      <c r="D30" s="42">
        <v>8.2600000000000007E-2</v>
      </c>
    </row>
    <row r="31" spans="3:9" ht="12.75" customHeight="1" x14ac:dyDescent="0.2"/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E37" sqref="E37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45" t="s">
        <v>550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144</v>
      </c>
      <c r="F7" s="12"/>
      <c r="G7" s="13"/>
      <c r="H7" s="27"/>
    </row>
    <row r="8" spans="1:12" ht="12.75" customHeight="1" x14ac:dyDescent="0.2">
      <c r="C8" s="14" t="s">
        <v>295</v>
      </c>
      <c r="F8" s="12"/>
      <c r="G8" s="13"/>
      <c r="H8" s="27"/>
    </row>
    <row r="9" spans="1:12" ht="12.75" customHeight="1" x14ac:dyDescent="0.2">
      <c r="A9">
        <v>1</v>
      </c>
      <c r="B9" t="s">
        <v>424</v>
      </c>
      <c r="C9" t="s">
        <v>296</v>
      </c>
      <c r="D9" t="s">
        <v>353</v>
      </c>
      <c r="E9">
        <v>250000000</v>
      </c>
      <c r="F9" s="12">
        <v>2472.3074999999999</v>
      </c>
      <c r="G9" s="13">
        <v>0.21960000000000002</v>
      </c>
      <c r="H9" s="27"/>
    </row>
    <row r="10" spans="1:12" ht="12.75" customHeight="1" x14ac:dyDescent="0.2">
      <c r="A10">
        <v>2</v>
      </c>
      <c r="B10" t="s">
        <v>551</v>
      </c>
      <c r="C10" t="s">
        <v>518</v>
      </c>
      <c r="D10" t="s">
        <v>353</v>
      </c>
      <c r="E10">
        <v>250000000</v>
      </c>
      <c r="F10" s="12">
        <v>2470.92</v>
      </c>
      <c r="G10" s="13">
        <v>0.2195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552</v>
      </c>
      <c r="C11" t="s">
        <v>358</v>
      </c>
      <c r="D11" t="s">
        <v>353</v>
      </c>
      <c r="E11">
        <v>250000000</v>
      </c>
      <c r="F11" s="12">
        <v>2470.8225000000002</v>
      </c>
      <c r="G11" s="13">
        <v>0.2195</v>
      </c>
      <c r="H11" s="27"/>
      <c r="J11" s="13" t="s">
        <v>353</v>
      </c>
      <c r="K11" s="13">
        <v>0.99780000000000002</v>
      </c>
    </row>
    <row r="12" spans="1:12" ht="12.75" customHeight="1" x14ac:dyDescent="0.2">
      <c r="A12">
        <v>4</v>
      </c>
      <c r="B12" t="s">
        <v>553</v>
      </c>
      <c r="C12" t="s">
        <v>256</v>
      </c>
      <c r="D12" t="s">
        <v>353</v>
      </c>
      <c r="E12">
        <v>250000000</v>
      </c>
      <c r="F12" s="12">
        <v>2470.7350000000001</v>
      </c>
      <c r="G12" s="13">
        <v>0.2195</v>
      </c>
      <c r="H12" s="27"/>
      <c r="J12" s="13" t="s">
        <v>86</v>
      </c>
      <c r="K12" s="13">
        <v>2.2000000000000001E-3</v>
      </c>
    </row>
    <row r="13" spans="1:12" ht="12.75" customHeight="1" x14ac:dyDescent="0.2">
      <c r="A13">
        <v>5</v>
      </c>
      <c r="B13" t="s">
        <v>374</v>
      </c>
      <c r="C13" t="s">
        <v>373</v>
      </c>
      <c r="D13" t="s">
        <v>353</v>
      </c>
      <c r="E13">
        <v>136000000</v>
      </c>
      <c r="F13" s="12">
        <v>1347.97488</v>
      </c>
      <c r="G13" s="13">
        <v>0.1197</v>
      </c>
      <c r="H13" s="27"/>
      <c r="J13" s="13"/>
      <c r="K13" s="13"/>
    </row>
    <row r="14" spans="1:12" ht="12.75" customHeight="1" x14ac:dyDescent="0.2">
      <c r="C14" s="16" t="s">
        <v>140</v>
      </c>
      <c r="D14" s="16"/>
      <c r="E14" s="16"/>
      <c r="F14" s="17">
        <f>SUM(F9:F13)</f>
        <v>11232.75988</v>
      </c>
      <c r="G14" s="18">
        <f>SUM(G9:G13)</f>
        <v>0.99780000000000013</v>
      </c>
      <c r="H14" s="28"/>
      <c r="I14" s="29"/>
    </row>
    <row r="15" spans="1:12" ht="12.75" customHeight="1" x14ac:dyDescent="0.2">
      <c r="F15" s="12"/>
      <c r="G15" s="13"/>
      <c r="H15" s="27"/>
    </row>
    <row r="16" spans="1:12" ht="12.75" customHeight="1" x14ac:dyDescent="0.2">
      <c r="C16" s="14" t="s">
        <v>145</v>
      </c>
      <c r="F16" s="12">
        <v>30.319627000000001</v>
      </c>
      <c r="G16" s="13">
        <v>2.7000000000000001E-3</v>
      </c>
      <c r="H16" s="27"/>
    </row>
    <row r="17" spans="3:9" ht="12.75" customHeight="1" x14ac:dyDescent="0.2">
      <c r="C17" s="16" t="s">
        <v>140</v>
      </c>
      <c r="D17" s="16"/>
      <c r="E17" s="16"/>
      <c r="F17" s="17">
        <f>SUM(F16:F16)</f>
        <v>30.319627000000001</v>
      </c>
      <c r="G17" s="18">
        <f>SUM(G16:G16)</f>
        <v>2.7000000000000001E-3</v>
      </c>
      <c r="H17" s="28"/>
      <c r="I17" s="29"/>
    </row>
    <row r="18" spans="3:9" ht="12.75" customHeight="1" x14ac:dyDescent="0.2">
      <c r="F18" s="12"/>
      <c r="G18" s="13"/>
      <c r="H18" s="27"/>
    </row>
    <row r="19" spans="3:9" ht="12.75" customHeight="1" x14ac:dyDescent="0.2">
      <c r="C19" s="14" t="s">
        <v>146</v>
      </c>
      <c r="F19" s="12"/>
      <c r="G19" s="13"/>
      <c r="H19" s="27"/>
    </row>
    <row r="20" spans="3:9" ht="12.75" customHeight="1" x14ac:dyDescent="0.2">
      <c r="C20" s="14" t="s">
        <v>147</v>
      </c>
      <c r="F20" s="12">
        <v>-5.5029599999999999</v>
      </c>
      <c r="G20" s="13">
        <v>-5.0000000000000001E-4</v>
      </c>
      <c r="H20" s="28"/>
      <c r="I20" s="29"/>
    </row>
    <row r="21" spans="3:9" ht="12.75" customHeight="1" x14ac:dyDescent="0.2">
      <c r="C21" s="16" t="s">
        <v>140</v>
      </c>
      <c r="D21" s="16"/>
      <c r="E21" s="16"/>
      <c r="F21" s="17">
        <f>SUM(F20:F20)</f>
        <v>-5.5029599999999999</v>
      </c>
      <c r="G21" s="18">
        <f>SUM(G20:G20)</f>
        <v>-5.0000000000000001E-4</v>
      </c>
      <c r="H21" s="27"/>
    </row>
    <row r="22" spans="3:9" ht="12.75" customHeight="1" x14ac:dyDescent="0.2">
      <c r="C22" s="19" t="s">
        <v>148</v>
      </c>
      <c r="D22" s="19"/>
      <c r="E22" s="19"/>
      <c r="F22" s="20">
        <f>SUM(F14,F17,F21)</f>
        <v>11257.576547000001</v>
      </c>
      <c r="G22" s="21">
        <f>SUM(G14,G17,G21)</f>
        <v>1.0000000000000002</v>
      </c>
      <c r="H22" s="27"/>
    </row>
    <row r="23" spans="3:9" ht="12.75" customHeight="1" x14ac:dyDescent="0.2">
      <c r="H23" s="27"/>
    </row>
    <row r="24" spans="3:9" ht="12.75" customHeight="1" x14ac:dyDescent="0.2">
      <c r="C24" s="32" t="s">
        <v>589</v>
      </c>
      <c r="H24" s="28"/>
      <c r="I24" s="29"/>
    </row>
    <row r="25" spans="3:9" ht="12.75" customHeight="1" x14ac:dyDescent="0.2">
      <c r="C25" s="32" t="s">
        <v>588</v>
      </c>
      <c r="H25" s="30"/>
      <c r="I25" s="31"/>
    </row>
    <row r="26" spans="3:9" ht="12.75" customHeight="1" x14ac:dyDescent="0.2">
      <c r="C26" s="14"/>
    </row>
    <row r="27" spans="3:9" ht="12.75" customHeight="1" x14ac:dyDescent="0.2">
      <c r="C27" s="38" t="s">
        <v>590</v>
      </c>
      <c r="D27" s="39">
        <v>110.59689999999999</v>
      </c>
    </row>
    <row r="28" spans="3:9" ht="12.75" customHeight="1" x14ac:dyDescent="0.2">
      <c r="C28" s="38" t="s">
        <v>593</v>
      </c>
      <c r="D28" s="44">
        <v>52.64</v>
      </c>
    </row>
    <row r="29" spans="3:9" ht="12.75" customHeight="1" x14ac:dyDescent="0.2">
      <c r="C29" s="38" t="s">
        <v>594</v>
      </c>
      <c r="D29" s="44">
        <v>0.14249999999999999</v>
      </c>
    </row>
    <row r="30" spans="3:9" ht="12.75" customHeight="1" x14ac:dyDescent="0.2">
      <c r="C30" s="41" t="s">
        <v>595</v>
      </c>
      <c r="D30" s="42">
        <v>8.14E-2</v>
      </c>
    </row>
    <row r="31" spans="3:9" ht="12.75" customHeight="1" x14ac:dyDescent="0.2"/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22" workbookViewId="0">
      <selection activeCell="C54" sqref="C54:D54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4" width="33.7109375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33.710937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45" t="s">
        <v>468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81</v>
      </c>
      <c r="C9" t="s">
        <v>79</v>
      </c>
      <c r="D9" t="s">
        <v>48</v>
      </c>
      <c r="E9">
        <v>10000</v>
      </c>
      <c r="F9" s="12">
        <v>170.05500000000001</v>
      </c>
      <c r="G9" s="13">
        <v>7.3599999999999999E-2</v>
      </c>
      <c r="H9" s="27"/>
    </row>
    <row r="10" spans="1:12" ht="12.75" customHeight="1" x14ac:dyDescent="0.2">
      <c r="A10">
        <v>2</v>
      </c>
      <c r="B10" t="s">
        <v>131</v>
      </c>
      <c r="C10" t="s">
        <v>130</v>
      </c>
      <c r="D10" t="s">
        <v>77</v>
      </c>
      <c r="E10">
        <v>7250</v>
      </c>
      <c r="F10" s="12">
        <v>116.822875</v>
      </c>
      <c r="G10" s="13">
        <v>5.0599999999999999E-2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470</v>
      </c>
      <c r="C11" t="s">
        <v>469</v>
      </c>
      <c r="D11" t="s">
        <v>31</v>
      </c>
      <c r="E11">
        <v>11000</v>
      </c>
      <c r="F11" s="12">
        <v>114.6365</v>
      </c>
      <c r="G11" s="13">
        <v>4.9599999999999998E-2</v>
      </c>
      <c r="H11" s="27"/>
      <c r="J11" s="13" t="s">
        <v>31</v>
      </c>
      <c r="K11" s="13">
        <v>0.17379999999999998</v>
      </c>
    </row>
    <row r="12" spans="1:12" ht="12.75" customHeight="1" x14ac:dyDescent="0.2">
      <c r="A12">
        <v>4</v>
      </c>
      <c r="B12" t="s">
        <v>472</v>
      </c>
      <c r="C12" t="s">
        <v>471</v>
      </c>
      <c r="D12" t="s">
        <v>212</v>
      </c>
      <c r="E12">
        <v>40000</v>
      </c>
      <c r="F12" s="12">
        <v>107.74</v>
      </c>
      <c r="G12" s="13">
        <v>4.6699999999999998E-2</v>
      </c>
      <c r="H12" s="27"/>
      <c r="J12" s="13" t="s">
        <v>34</v>
      </c>
      <c r="K12" s="13">
        <v>0.1197</v>
      </c>
    </row>
    <row r="13" spans="1:12" ht="12.75" customHeight="1" x14ac:dyDescent="0.2">
      <c r="A13">
        <v>5</v>
      </c>
      <c r="B13" t="s">
        <v>175</v>
      </c>
      <c r="C13" t="s">
        <v>174</v>
      </c>
      <c r="D13" t="s">
        <v>54</v>
      </c>
      <c r="E13">
        <v>25000</v>
      </c>
      <c r="F13" s="12">
        <v>93.424999999999997</v>
      </c>
      <c r="G13" s="13">
        <v>4.0500000000000001E-2</v>
      </c>
      <c r="H13" s="27"/>
      <c r="J13" s="13" t="s">
        <v>71</v>
      </c>
      <c r="K13" s="13">
        <v>0.1148</v>
      </c>
    </row>
    <row r="14" spans="1:12" ht="12.75" customHeight="1" x14ac:dyDescent="0.2">
      <c r="A14">
        <v>6</v>
      </c>
      <c r="B14" t="s">
        <v>474</v>
      </c>
      <c r="C14" t="s">
        <v>473</v>
      </c>
      <c r="D14" t="s">
        <v>31</v>
      </c>
      <c r="E14">
        <v>60000</v>
      </c>
      <c r="F14" s="12">
        <v>92.7</v>
      </c>
      <c r="G14" s="13">
        <v>4.0099999999999997E-2</v>
      </c>
      <c r="H14" s="27"/>
      <c r="J14" s="13" t="s">
        <v>48</v>
      </c>
      <c r="K14" s="13">
        <v>0.1051</v>
      </c>
    </row>
    <row r="15" spans="1:12" ht="12.75" customHeight="1" x14ac:dyDescent="0.2">
      <c r="A15">
        <v>7</v>
      </c>
      <c r="B15" t="s">
        <v>87</v>
      </c>
      <c r="C15" t="s">
        <v>85</v>
      </c>
      <c r="D15" t="s">
        <v>54</v>
      </c>
      <c r="E15">
        <v>20000</v>
      </c>
      <c r="F15" s="12">
        <v>82.1</v>
      </c>
      <c r="G15" s="13">
        <v>3.5499999999999997E-2</v>
      </c>
      <c r="H15" s="27"/>
      <c r="J15" s="13" t="s">
        <v>54</v>
      </c>
      <c r="K15" s="13">
        <v>9.9499999999999991E-2</v>
      </c>
    </row>
    <row r="16" spans="1:12" ht="12.75" customHeight="1" x14ac:dyDescent="0.2">
      <c r="A16">
        <v>8</v>
      </c>
      <c r="B16" t="s">
        <v>243</v>
      </c>
      <c r="C16" t="s">
        <v>242</v>
      </c>
      <c r="D16" t="s">
        <v>63</v>
      </c>
      <c r="E16">
        <v>20000</v>
      </c>
      <c r="F16" s="12">
        <v>77.459999999999994</v>
      </c>
      <c r="G16" s="13">
        <v>3.3500000000000002E-2</v>
      </c>
      <c r="H16" s="27"/>
      <c r="J16" s="13" t="s">
        <v>212</v>
      </c>
      <c r="K16" s="13">
        <v>7.9500000000000001E-2</v>
      </c>
    </row>
    <row r="17" spans="1:11" ht="12.75" customHeight="1" x14ac:dyDescent="0.2">
      <c r="A17">
        <v>9</v>
      </c>
      <c r="B17" t="s">
        <v>133</v>
      </c>
      <c r="C17" t="s">
        <v>132</v>
      </c>
      <c r="D17" t="s">
        <v>42</v>
      </c>
      <c r="E17">
        <v>45000</v>
      </c>
      <c r="F17" s="12">
        <v>77.422499999999999</v>
      </c>
      <c r="G17" s="13">
        <v>3.3500000000000002E-2</v>
      </c>
      <c r="H17" s="27"/>
      <c r="J17" s="13" t="s">
        <v>63</v>
      </c>
      <c r="K17" s="13">
        <v>6.6699999999999995E-2</v>
      </c>
    </row>
    <row r="18" spans="1:11" ht="12.75" customHeight="1" x14ac:dyDescent="0.2">
      <c r="A18">
        <v>10</v>
      </c>
      <c r="B18" t="s">
        <v>113</v>
      </c>
      <c r="C18" t="s">
        <v>112</v>
      </c>
      <c r="D18" t="s">
        <v>63</v>
      </c>
      <c r="E18">
        <v>11000</v>
      </c>
      <c r="F18" s="12">
        <v>76.6755</v>
      </c>
      <c r="G18" s="13">
        <v>3.32E-2</v>
      </c>
      <c r="H18" s="27"/>
      <c r="J18" s="13" t="s">
        <v>42</v>
      </c>
      <c r="K18" s="13">
        <v>5.2000000000000005E-2</v>
      </c>
    </row>
    <row r="19" spans="1:11" ht="12.75" customHeight="1" x14ac:dyDescent="0.2">
      <c r="A19">
        <v>11</v>
      </c>
      <c r="B19" t="s">
        <v>475</v>
      </c>
      <c r="C19" t="s">
        <v>402</v>
      </c>
      <c r="D19" t="s">
        <v>212</v>
      </c>
      <c r="E19">
        <v>20000</v>
      </c>
      <c r="F19" s="12">
        <v>75.650000000000006</v>
      </c>
      <c r="G19" s="13">
        <v>3.2799999999999996E-2</v>
      </c>
      <c r="H19" s="27"/>
      <c r="J19" s="13" t="s">
        <v>77</v>
      </c>
      <c r="K19" s="13">
        <v>5.0599999999999999E-2</v>
      </c>
    </row>
    <row r="20" spans="1:11" ht="12.75" customHeight="1" x14ac:dyDescent="0.2">
      <c r="A20">
        <v>12</v>
      </c>
      <c r="B20" t="s">
        <v>210</v>
      </c>
      <c r="C20" t="s">
        <v>208</v>
      </c>
      <c r="D20" t="s">
        <v>71</v>
      </c>
      <c r="E20">
        <v>50000</v>
      </c>
      <c r="F20" s="12">
        <v>74</v>
      </c>
      <c r="G20" s="13">
        <v>3.2000000000000001E-2</v>
      </c>
      <c r="H20" s="27"/>
      <c r="J20" s="13" t="s">
        <v>60</v>
      </c>
      <c r="K20" s="13">
        <v>3.1699999999999999E-2</v>
      </c>
    </row>
    <row r="21" spans="1:11" ht="12.75" customHeight="1" x14ac:dyDescent="0.2">
      <c r="A21">
        <v>13</v>
      </c>
      <c r="B21" t="s">
        <v>125</v>
      </c>
      <c r="C21" t="s">
        <v>124</v>
      </c>
      <c r="D21" t="s">
        <v>48</v>
      </c>
      <c r="E21">
        <v>96000</v>
      </c>
      <c r="F21" s="12">
        <v>72.816000000000003</v>
      </c>
      <c r="G21" s="13">
        <v>3.15E-2</v>
      </c>
      <c r="H21" s="27"/>
      <c r="J21" s="13" t="s">
        <v>476</v>
      </c>
      <c r="K21" s="13">
        <v>2.86E-2</v>
      </c>
    </row>
    <row r="22" spans="1:11" ht="12.75" customHeight="1" x14ac:dyDescent="0.2">
      <c r="A22">
        <v>14</v>
      </c>
      <c r="B22" t="s">
        <v>171</v>
      </c>
      <c r="C22" t="s">
        <v>170</v>
      </c>
      <c r="D22" t="s">
        <v>34</v>
      </c>
      <c r="E22">
        <v>40000</v>
      </c>
      <c r="F22" s="12">
        <v>71.58</v>
      </c>
      <c r="G22" s="13">
        <v>3.1E-2</v>
      </c>
      <c r="H22" s="27"/>
      <c r="J22" s="13" t="s">
        <v>194</v>
      </c>
      <c r="K22" s="13">
        <v>2.7300000000000001E-2</v>
      </c>
    </row>
    <row r="23" spans="1:11" ht="12.75" customHeight="1" x14ac:dyDescent="0.2">
      <c r="A23">
        <v>15</v>
      </c>
      <c r="B23" t="s">
        <v>66</v>
      </c>
      <c r="C23" t="s">
        <v>65</v>
      </c>
      <c r="D23" t="s">
        <v>34</v>
      </c>
      <c r="E23">
        <v>8000</v>
      </c>
      <c r="F23" s="12">
        <v>71.335999999999999</v>
      </c>
      <c r="G23" s="13">
        <v>3.0899999999999997E-2</v>
      </c>
      <c r="H23" s="27"/>
      <c r="J23" s="13" t="s">
        <v>68</v>
      </c>
      <c r="K23" s="13">
        <v>2.0499999999999997E-2</v>
      </c>
    </row>
    <row r="24" spans="1:11" ht="12.75" customHeight="1" x14ac:dyDescent="0.2">
      <c r="A24">
        <v>16</v>
      </c>
      <c r="B24" t="s">
        <v>103</v>
      </c>
      <c r="C24" t="s">
        <v>102</v>
      </c>
      <c r="D24" t="s">
        <v>31</v>
      </c>
      <c r="E24">
        <v>10000</v>
      </c>
      <c r="F24" s="12">
        <v>69.88</v>
      </c>
      <c r="G24" s="13">
        <v>3.0299999999999997E-2</v>
      </c>
      <c r="H24" s="27"/>
      <c r="J24" s="13" t="s">
        <v>86</v>
      </c>
      <c r="K24" s="13">
        <v>3.0200000000000001E-2</v>
      </c>
    </row>
    <row r="25" spans="1:11" ht="12.75" customHeight="1" x14ac:dyDescent="0.2">
      <c r="A25">
        <v>17</v>
      </c>
      <c r="B25" t="s">
        <v>478</v>
      </c>
      <c r="C25" t="s">
        <v>477</v>
      </c>
      <c r="D25" t="s">
        <v>476</v>
      </c>
      <c r="E25">
        <v>50000</v>
      </c>
      <c r="F25" s="12">
        <v>65.95</v>
      </c>
      <c r="G25" s="13">
        <v>2.86E-2</v>
      </c>
      <c r="H25" s="27"/>
      <c r="J25" s="13"/>
      <c r="K25" s="13"/>
    </row>
    <row r="26" spans="1:11" ht="12.75" customHeight="1" x14ac:dyDescent="0.2">
      <c r="A26">
        <v>18</v>
      </c>
      <c r="B26" t="s">
        <v>215</v>
      </c>
      <c r="C26" t="s">
        <v>214</v>
      </c>
      <c r="D26" t="s">
        <v>71</v>
      </c>
      <c r="E26">
        <v>45000</v>
      </c>
      <c r="F26" s="12">
        <v>64.642499999999998</v>
      </c>
      <c r="G26" s="13">
        <v>2.7999999999999997E-2</v>
      </c>
      <c r="H26" s="27"/>
    </row>
    <row r="27" spans="1:11" ht="12.75" customHeight="1" x14ac:dyDescent="0.2">
      <c r="A27">
        <v>19</v>
      </c>
      <c r="B27" t="s">
        <v>245</v>
      </c>
      <c r="C27" t="s">
        <v>244</v>
      </c>
      <c r="D27" t="s">
        <v>194</v>
      </c>
      <c r="E27">
        <v>35000</v>
      </c>
      <c r="F27" s="12">
        <v>62.947499999999998</v>
      </c>
      <c r="G27" s="13">
        <v>2.7300000000000001E-2</v>
      </c>
      <c r="H27" s="27"/>
    </row>
    <row r="28" spans="1:11" ht="12.75" customHeight="1" x14ac:dyDescent="0.2">
      <c r="A28">
        <v>20</v>
      </c>
      <c r="B28" t="s">
        <v>127</v>
      </c>
      <c r="C28" t="s">
        <v>126</v>
      </c>
      <c r="D28" t="s">
        <v>71</v>
      </c>
      <c r="E28">
        <v>8000</v>
      </c>
      <c r="F28" s="12">
        <v>58.503999999999998</v>
      </c>
      <c r="G28" s="13">
        <v>2.53E-2</v>
      </c>
      <c r="H28" s="27"/>
    </row>
    <row r="29" spans="1:11" ht="12.75" customHeight="1" x14ac:dyDescent="0.2">
      <c r="A29">
        <v>21</v>
      </c>
      <c r="B29" t="s">
        <v>49</v>
      </c>
      <c r="C29" t="s">
        <v>47</v>
      </c>
      <c r="D29" t="s">
        <v>31</v>
      </c>
      <c r="E29">
        <v>15000</v>
      </c>
      <c r="F29" s="12">
        <v>57.524999999999999</v>
      </c>
      <c r="G29" s="13">
        <v>2.4900000000000002E-2</v>
      </c>
      <c r="H29" s="27"/>
    </row>
    <row r="30" spans="1:11" ht="12.75" customHeight="1" x14ac:dyDescent="0.2">
      <c r="A30">
        <v>22</v>
      </c>
      <c r="B30" t="s">
        <v>61</v>
      </c>
      <c r="C30" t="s">
        <v>59</v>
      </c>
      <c r="D30" t="s">
        <v>34</v>
      </c>
      <c r="E30">
        <v>15000</v>
      </c>
      <c r="F30" s="12">
        <v>57.255000000000003</v>
      </c>
      <c r="G30" s="13">
        <v>2.4799999999999999E-2</v>
      </c>
      <c r="H30" s="27"/>
    </row>
    <row r="31" spans="1:11" ht="12.75" customHeight="1" x14ac:dyDescent="0.2">
      <c r="A31">
        <v>23</v>
      </c>
      <c r="B31" t="s">
        <v>290</v>
      </c>
      <c r="C31" t="s">
        <v>289</v>
      </c>
      <c r="D31" t="s">
        <v>54</v>
      </c>
      <c r="E31">
        <v>35000</v>
      </c>
      <c r="F31" s="12">
        <v>54.197499999999998</v>
      </c>
      <c r="G31" s="13">
        <v>2.35E-2</v>
      </c>
      <c r="H31" s="27"/>
    </row>
    <row r="32" spans="1:11" ht="12.75" customHeight="1" x14ac:dyDescent="0.2">
      <c r="A32">
        <v>24</v>
      </c>
      <c r="B32" t="s">
        <v>280</v>
      </c>
      <c r="C32" t="s">
        <v>279</v>
      </c>
      <c r="D32" t="s">
        <v>60</v>
      </c>
      <c r="E32">
        <v>15000</v>
      </c>
      <c r="F32" s="12">
        <v>53.984999999999999</v>
      </c>
      <c r="G32" s="13">
        <v>2.3399999999999997E-2</v>
      </c>
      <c r="H32" s="27"/>
    </row>
    <row r="33" spans="1:9" ht="12.75" customHeight="1" x14ac:dyDescent="0.2">
      <c r="A33">
        <v>25</v>
      </c>
      <c r="B33" t="s">
        <v>286</v>
      </c>
      <c r="C33" t="s">
        <v>285</v>
      </c>
      <c r="D33" t="s">
        <v>34</v>
      </c>
      <c r="E33">
        <v>40000</v>
      </c>
      <c r="F33" s="12">
        <v>48.2</v>
      </c>
      <c r="G33" s="13">
        <v>2.0899999999999998E-2</v>
      </c>
      <c r="H33" s="27"/>
    </row>
    <row r="34" spans="1:9" ht="12.75" customHeight="1" x14ac:dyDescent="0.2">
      <c r="A34">
        <v>26</v>
      </c>
      <c r="B34" t="s">
        <v>121</v>
      </c>
      <c r="C34" t="s">
        <v>120</v>
      </c>
      <c r="D34" t="s">
        <v>68</v>
      </c>
      <c r="E34">
        <v>10000</v>
      </c>
      <c r="F34" s="12">
        <v>47.424999999999997</v>
      </c>
      <c r="G34" s="13">
        <v>2.0499999999999997E-2</v>
      </c>
      <c r="H34" s="27"/>
    </row>
    <row r="35" spans="1:9" ht="12.75" customHeight="1" x14ac:dyDescent="0.2">
      <c r="A35">
        <v>27</v>
      </c>
      <c r="B35" t="s">
        <v>159</v>
      </c>
      <c r="C35" t="s">
        <v>157</v>
      </c>
      <c r="D35" t="s">
        <v>71</v>
      </c>
      <c r="E35">
        <v>20000</v>
      </c>
      <c r="F35" s="12">
        <v>34.35</v>
      </c>
      <c r="G35" s="13">
        <v>1.49E-2</v>
      </c>
      <c r="H35" s="27"/>
    </row>
    <row r="36" spans="1:9" ht="12.75" customHeight="1" x14ac:dyDescent="0.2">
      <c r="A36">
        <v>28</v>
      </c>
      <c r="B36" t="s">
        <v>480</v>
      </c>
      <c r="C36" t="s">
        <v>479</v>
      </c>
      <c r="D36" t="s">
        <v>71</v>
      </c>
      <c r="E36">
        <v>40000</v>
      </c>
      <c r="F36" s="12">
        <v>33.72</v>
      </c>
      <c r="G36" s="13">
        <v>1.46E-2</v>
      </c>
      <c r="H36" s="27"/>
    </row>
    <row r="37" spans="1:9" ht="12.75" customHeight="1" x14ac:dyDescent="0.2">
      <c r="A37">
        <v>29</v>
      </c>
      <c r="B37" t="s">
        <v>217</v>
      </c>
      <c r="C37" t="s">
        <v>216</v>
      </c>
      <c r="D37" t="s">
        <v>31</v>
      </c>
      <c r="E37">
        <v>10000</v>
      </c>
      <c r="F37" s="12">
        <v>29.175000000000001</v>
      </c>
      <c r="G37" s="13">
        <v>1.26E-2</v>
      </c>
      <c r="H37" s="27"/>
    </row>
    <row r="38" spans="1:9" ht="12.75" customHeight="1" x14ac:dyDescent="0.2">
      <c r="A38">
        <v>30</v>
      </c>
      <c r="B38" t="s">
        <v>91</v>
      </c>
      <c r="C38" t="s">
        <v>90</v>
      </c>
      <c r="D38" t="s">
        <v>34</v>
      </c>
      <c r="E38">
        <v>729</v>
      </c>
      <c r="F38" s="12">
        <v>27.844519999999999</v>
      </c>
      <c r="G38" s="13">
        <v>1.21E-2</v>
      </c>
      <c r="H38" s="27"/>
    </row>
    <row r="39" spans="1:9" ht="12.75" customHeight="1" x14ac:dyDescent="0.2">
      <c r="A39">
        <v>31</v>
      </c>
      <c r="B39" t="s">
        <v>139</v>
      </c>
      <c r="C39" t="s">
        <v>138</v>
      </c>
      <c r="D39" t="s">
        <v>42</v>
      </c>
      <c r="E39">
        <v>10000</v>
      </c>
      <c r="F39" s="12">
        <v>25.524999999999999</v>
      </c>
      <c r="G39" s="13">
        <v>1.11E-2</v>
      </c>
      <c r="H39" s="27"/>
    </row>
    <row r="40" spans="1:9" ht="12.75" customHeight="1" x14ac:dyDescent="0.2">
      <c r="A40">
        <v>32</v>
      </c>
      <c r="B40" t="s">
        <v>43</v>
      </c>
      <c r="C40" t="s">
        <v>41</v>
      </c>
      <c r="D40" t="s">
        <v>31</v>
      </c>
      <c r="E40">
        <v>5000</v>
      </c>
      <c r="F40" s="12">
        <v>23.77</v>
      </c>
      <c r="G40" s="13">
        <v>1.03E-2</v>
      </c>
      <c r="H40" s="27"/>
    </row>
    <row r="41" spans="1:9" ht="12.75" customHeight="1" x14ac:dyDescent="0.2">
      <c r="A41">
        <v>33</v>
      </c>
      <c r="B41" t="s">
        <v>482</v>
      </c>
      <c r="C41" t="s">
        <v>481</v>
      </c>
      <c r="D41" t="s">
        <v>60</v>
      </c>
      <c r="E41">
        <v>5000</v>
      </c>
      <c r="F41" s="12">
        <v>19.184999999999999</v>
      </c>
      <c r="G41" s="13">
        <v>8.3000000000000001E-3</v>
      </c>
      <c r="H41" s="27"/>
    </row>
    <row r="42" spans="1:9" ht="12.75" customHeight="1" x14ac:dyDescent="0.2">
      <c r="A42">
        <v>34</v>
      </c>
      <c r="B42" t="s">
        <v>233</v>
      </c>
      <c r="C42" t="s">
        <v>232</v>
      </c>
      <c r="D42" t="s">
        <v>42</v>
      </c>
      <c r="E42">
        <v>1500</v>
      </c>
      <c r="F42" s="12">
        <v>17.135249999999999</v>
      </c>
      <c r="G42" s="13">
        <v>7.4000000000000003E-3</v>
      </c>
      <c r="H42" s="27"/>
    </row>
    <row r="43" spans="1:9" ht="12.75" customHeight="1" x14ac:dyDescent="0.2">
      <c r="A43">
        <v>35</v>
      </c>
      <c r="B43" t="s">
        <v>484</v>
      </c>
      <c r="C43" t="s">
        <v>483</v>
      </c>
      <c r="D43" t="s">
        <v>31</v>
      </c>
      <c r="E43">
        <v>189</v>
      </c>
      <c r="F43" s="12">
        <v>13.903784999999999</v>
      </c>
      <c r="G43" s="13">
        <v>6.0000000000000001E-3</v>
      </c>
      <c r="H43" s="27"/>
    </row>
    <row r="44" spans="1:9" ht="12.75" customHeight="1" x14ac:dyDescent="0.2">
      <c r="C44" s="16" t="s">
        <v>140</v>
      </c>
      <c r="D44" s="16"/>
      <c r="E44" s="16"/>
      <c r="F44" s="17">
        <f>SUM(F9:F43)</f>
        <v>2239.5394299999998</v>
      </c>
      <c r="G44" s="18">
        <f>SUM(G9:G43)</f>
        <v>0.96979999999999977</v>
      </c>
      <c r="H44" s="28"/>
      <c r="I44" s="29"/>
    </row>
    <row r="45" spans="1:9" ht="12.75" customHeight="1" x14ac:dyDescent="0.2">
      <c r="F45" s="12"/>
      <c r="G45" s="13"/>
      <c r="H45" s="27"/>
    </row>
    <row r="46" spans="1:9" ht="12.75" customHeight="1" x14ac:dyDescent="0.2">
      <c r="C46" s="14" t="s">
        <v>145</v>
      </c>
      <c r="F46" s="12">
        <v>106.803678</v>
      </c>
      <c r="G46" s="13">
        <v>4.6199999999999998E-2</v>
      </c>
      <c r="H46" s="27"/>
    </row>
    <row r="47" spans="1:9" ht="12.75" customHeight="1" x14ac:dyDescent="0.2">
      <c r="C47" s="16" t="s">
        <v>140</v>
      </c>
      <c r="D47" s="16"/>
      <c r="E47" s="16"/>
      <c r="F47" s="17">
        <f>SUM(F46:F46)</f>
        <v>106.803678</v>
      </c>
      <c r="G47" s="18">
        <f>SUM(G46:G46)</f>
        <v>4.6199999999999998E-2</v>
      </c>
      <c r="H47" s="27"/>
    </row>
    <row r="48" spans="1:9" ht="12.75" customHeight="1" x14ac:dyDescent="0.2">
      <c r="F48" s="12"/>
      <c r="G48" s="13"/>
      <c r="H48" s="28"/>
      <c r="I48" s="29"/>
    </row>
    <row r="49" spans="3:9" ht="12.75" customHeight="1" x14ac:dyDescent="0.2">
      <c r="C49" s="14" t="s">
        <v>146</v>
      </c>
      <c r="F49" s="12"/>
      <c r="G49" s="13"/>
      <c r="H49" s="27"/>
    </row>
    <row r="50" spans="3:9" ht="12.75" customHeight="1" x14ac:dyDescent="0.2">
      <c r="C50" s="14" t="s">
        <v>147</v>
      </c>
      <c r="F50" s="12">
        <v>-36.908920000000002</v>
      </c>
      <c r="G50" s="13">
        <v>-1.6E-2</v>
      </c>
      <c r="H50" s="27"/>
    </row>
    <row r="51" spans="3:9" ht="12.75" customHeight="1" x14ac:dyDescent="0.2">
      <c r="C51" s="16" t="s">
        <v>140</v>
      </c>
      <c r="D51" s="16"/>
      <c r="E51" s="16"/>
      <c r="F51" s="17">
        <f>SUM(F50:F50)</f>
        <v>-36.908920000000002</v>
      </c>
      <c r="G51" s="18">
        <f>SUM(G50:G50)</f>
        <v>-1.6E-2</v>
      </c>
      <c r="H51" s="28"/>
      <c r="I51" s="29"/>
    </row>
    <row r="52" spans="3:9" ht="12.75" customHeight="1" x14ac:dyDescent="0.2">
      <c r="C52" s="19" t="s">
        <v>148</v>
      </c>
      <c r="D52" s="19"/>
      <c r="E52" s="19"/>
      <c r="F52" s="20">
        <f>SUM(F44,F47,F51)</f>
        <v>2309.4341880000002</v>
      </c>
      <c r="G52" s="21">
        <f>SUM(G44,G47,G51)</f>
        <v>0.99999999999999978</v>
      </c>
      <c r="H52" s="27"/>
    </row>
    <row r="53" spans="3:9" ht="12.75" customHeight="1" x14ac:dyDescent="0.2">
      <c r="H53" s="27"/>
    </row>
    <row r="54" spans="3:9" ht="12.75" customHeight="1" x14ac:dyDescent="0.2">
      <c r="C54" s="14" t="s">
        <v>590</v>
      </c>
      <c r="D54">
        <v>26.881900000000002</v>
      </c>
      <c r="H54" s="27"/>
    </row>
    <row r="55" spans="3:9" ht="12.75" customHeight="1" x14ac:dyDescent="0.2">
      <c r="C55" s="14"/>
      <c r="H55" s="28"/>
      <c r="I55" s="29"/>
    </row>
    <row r="56" spans="3:9" ht="12.75" customHeight="1" x14ac:dyDescent="0.2">
      <c r="C56" s="14"/>
      <c r="H56" s="30"/>
      <c r="I56" s="31"/>
    </row>
    <row r="57" spans="3:9" ht="12.75" customHeight="1" x14ac:dyDescent="0.2">
      <c r="C57" s="14"/>
    </row>
    <row r="58" spans="3:9" ht="12.75" customHeight="1" x14ac:dyDescent="0.2">
      <c r="C58" s="14"/>
    </row>
    <row r="59" spans="3:9" ht="12.75" customHeight="1" x14ac:dyDescent="0.2"/>
    <row r="60" spans="3:9" ht="12.75" customHeight="1" x14ac:dyDescent="0.2"/>
    <row r="61" spans="3:9" ht="12.75" customHeight="1" x14ac:dyDescent="0.2"/>
    <row r="62" spans="3:9" ht="12.75" customHeight="1" x14ac:dyDescent="0.2"/>
    <row r="63" spans="3:9" ht="12.75" customHeight="1" x14ac:dyDescent="0.2"/>
    <row r="64" spans="3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13" workbookViewId="0">
      <selection activeCell="C49" sqref="C49:D49"/>
    </sheetView>
  </sheetViews>
  <sheetFormatPr defaultColWidth="9.140625" defaultRowHeight="12.75" x14ac:dyDescent="0.2"/>
  <cols>
    <col min="1" max="1" width="7.5703125" customWidth="1"/>
    <col min="2" max="2" width="14.5703125" customWidth="1"/>
    <col min="3" max="3" width="80.85546875" customWidth="1"/>
    <col min="4" max="4" width="22.7109375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2.7109375" customWidth="1"/>
    <col min="11" max="11" width="8.85546875" customWidth="1"/>
    <col min="12" max="12" width="14.5703125" style="24" customWidth="1"/>
  </cols>
  <sheetData>
    <row r="1" spans="1:12" ht="18.75" x14ac:dyDescent="0.2">
      <c r="A1" s="1"/>
      <c r="B1" s="1"/>
      <c r="C1" s="45" t="s">
        <v>488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58</v>
      </c>
      <c r="C9" t="s">
        <v>56</v>
      </c>
      <c r="D9" t="s">
        <v>12</v>
      </c>
      <c r="E9">
        <v>175000</v>
      </c>
      <c r="F9" s="12">
        <v>540.66250000000002</v>
      </c>
      <c r="G9" s="13">
        <v>0.12119999999999999</v>
      </c>
      <c r="H9" s="27"/>
    </row>
    <row r="10" spans="1:12" ht="12.75" customHeight="1" x14ac:dyDescent="0.2">
      <c r="A10">
        <v>2</v>
      </c>
      <c r="B10" t="s">
        <v>490</v>
      </c>
      <c r="C10" t="s">
        <v>489</v>
      </c>
      <c r="D10" t="s">
        <v>198</v>
      </c>
      <c r="E10">
        <v>90000</v>
      </c>
      <c r="F10" s="12">
        <v>324.76499999999999</v>
      </c>
      <c r="G10" s="13">
        <v>7.2800000000000004E-2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99</v>
      </c>
      <c r="C11" t="s">
        <v>98</v>
      </c>
      <c r="D11" t="s">
        <v>57</v>
      </c>
      <c r="E11">
        <v>90000</v>
      </c>
      <c r="F11" s="12">
        <v>316.21499999999997</v>
      </c>
      <c r="G11" s="13">
        <v>7.0900000000000005E-2</v>
      </c>
      <c r="H11" s="27"/>
      <c r="J11" s="13" t="s">
        <v>12</v>
      </c>
      <c r="K11" s="13">
        <v>0.19489999999999999</v>
      </c>
    </row>
    <row r="12" spans="1:12" ht="12.75" customHeight="1" x14ac:dyDescent="0.2">
      <c r="A12">
        <v>4</v>
      </c>
      <c r="B12" t="s">
        <v>492</v>
      </c>
      <c r="C12" t="s">
        <v>491</v>
      </c>
      <c r="D12" t="s">
        <v>57</v>
      </c>
      <c r="E12">
        <v>50000</v>
      </c>
      <c r="F12" s="12">
        <v>267.25</v>
      </c>
      <c r="G12" s="13">
        <v>5.9900000000000002E-2</v>
      </c>
      <c r="H12" s="27"/>
      <c r="J12" s="13" t="s">
        <v>198</v>
      </c>
      <c r="K12" s="13">
        <v>0.1575</v>
      </c>
    </row>
    <row r="13" spans="1:12" ht="12.75" customHeight="1" x14ac:dyDescent="0.2">
      <c r="A13">
        <v>5</v>
      </c>
      <c r="B13" t="s">
        <v>276</v>
      </c>
      <c r="C13" t="s">
        <v>275</v>
      </c>
      <c r="D13" t="s">
        <v>198</v>
      </c>
      <c r="E13">
        <v>180000</v>
      </c>
      <c r="F13" s="12">
        <v>254.7</v>
      </c>
      <c r="G13" s="13">
        <v>5.7099999999999998E-2</v>
      </c>
      <c r="H13" s="27"/>
      <c r="J13" s="13" t="s">
        <v>68</v>
      </c>
      <c r="K13" s="13">
        <v>0.13849999999999998</v>
      </c>
    </row>
    <row r="14" spans="1:12" ht="12.75" customHeight="1" x14ac:dyDescent="0.2">
      <c r="A14">
        <v>6</v>
      </c>
      <c r="B14" t="s">
        <v>494</v>
      </c>
      <c r="C14" t="s">
        <v>493</v>
      </c>
      <c r="D14" t="s">
        <v>68</v>
      </c>
      <c r="E14">
        <v>400000</v>
      </c>
      <c r="F14" s="12">
        <v>236.2</v>
      </c>
      <c r="G14" s="13">
        <v>5.2999999999999999E-2</v>
      </c>
      <c r="H14" s="27"/>
      <c r="J14" s="13" t="s">
        <v>57</v>
      </c>
      <c r="K14" s="13">
        <v>0.1308</v>
      </c>
    </row>
    <row r="15" spans="1:12" ht="12.75" customHeight="1" x14ac:dyDescent="0.2">
      <c r="A15">
        <v>7</v>
      </c>
      <c r="B15" t="s">
        <v>101</v>
      </c>
      <c r="C15" t="s">
        <v>100</v>
      </c>
      <c r="D15" t="s">
        <v>60</v>
      </c>
      <c r="E15">
        <v>15000</v>
      </c>
      <c r="F15" s="12">
        <v>209.77500000000001</v>
      </c>
      <c r="G15" s="13">
        <v>4.7E-2</v>
      </c>
      <c r="H15" s="27"/>
      <c r="J15" s="13" t="s">
        <v>60</v>
      </c>
      <c r="K15" s="13">
        <v>6.59E-2</v>
      </c>
    </row>
    <row r="16" spans="1:12" ht="12.75" customHeight="1" x14ac:dyDescent="0.2">
      <c r="A16">
        <v>8</v>
      </c>
      <c r="B16" t="s">
        <v>496</v>
      </c>
      <c r="C16" t="s">
        <v>495</v>
      </c>
      <c r="D16" t="s">
        <v>152</v>
      </c>
      <c r="E16">
        <v>450000</v>
      </c>
      <c r="F16" s="12">
        <v>203.85</v>
      </c>
      <c r="G16" s="13">
        <v>4.5700000000000005E-2</v>
      </c>
      <c r="H16" s="27"/>
      <c r="J16" s="13" t="s">
        <v>31</v>
      </c>
      <c r="K16" s="13">
        <v>4.8399999999999999E-2</v>
      </c>
    </row>
    <row r="17" spans="1:11" ht="12.75" customHeight="1" x14ac:dyDescent="0.2">
      <c r="A17">
        <v>9</v>
      </c>
      <c r="B17" t="s">
        <v>498</v>
      </c>
      <c r="C17" t="s">
        <v>497</v>
      </c>
      <c r="D17" t="s">
        <v>68</v>
      </c>
      <c r="E17">
        <v>49000</v>
      </c>
      <c r="F17" s="12">
        <v>170.17699999999999</v>
      </c>
      <c r="G17" s="13">
        <v>3.8199999999999998E-2</v>
      </c>
      <c r="H17" s="27"/>
      <c r="J17" s="13" t="s">
        <v>152</v>
      </c>
      <c r="K17" s="13">
        <v>4.5700000000000005E-2</v>
      </c>
    </row>
    <row r="18" spans="1:11" ht="12.75" customHeight="1" x14ac:dyDescent="0.2">
      <c r="A18">
        <v>10</v>
      </c>
      <c r="B18" t="s">
        <v>267</v>
      </c>
      <c r="C18" t="s">
        <v>266</v>
      </c>
      <c r="D18" t="s">
        <v>194</v>
      </c>
      <c r="E18">
        <v>120000</v>
      </c>
      <c r="F18" s="12">
        <v>142.56</v>
      </c>
      <c r="G18" s="13">
        <v>3.2000000000000001E-2</v>
      </c>
      <c r="H18" s="27"/>
      <c r="J18" s="13" t="s">
        <v>71</v>
      </c>
      <c r="K18" s="13">
        <v>4.0800000000000003E-2</v>
      </c>
    </row>
    <row r="19" spans="1:11" ht="12.75" customHeight="1" x14ac:dyDescent="0.2">
      <c r="A19">
        <v>11</v>
      </c>
      <c r="B19" t="s">
        <v>500</v>
      </c>
      <c r="C19" t="s">
        <v>499</v>
      </c>
      <c r="D19" t="s">
        <v>77</v>
      </c>
      <c r="E19">
        <v>35000</v>
      </c>
      <c r="F19" s="12">
        <v>137.27000000000001</v>
      </c>
      <c r="G19" s="13">
        <v>3.0800000000000001E-2</v>
      </c>
      <c r="H19" s="27"/>
      <c r="J19" s="13" t="s">
        <v>42</v>
      </c>
      <c r="K19" s="13">
        <v>3.73E-2</v>
      </c>
    </row>
    <row r="20" spans="1:11" ht="12.75" customHeight="1" x14ac:dyDescent="0.2">
      <c r="A20">
        <v>12</v>
      </c>
      <c r="B20" t="s">
        <v>503</v>
      </c>
      <c r="C20" t="s">
        <v>501</v>
      </c>
      <c r="D20" t="s">
        <v>502</v>
      </c>
      <c r="E20">
        <v>125000</v>
      </c>
      <c r="F20" s="12">
        <v>125.4375</v>
      </c>
      <c r="G20" s="13">
        <v>2.81E-2</v>
      </c>
      <c r="H20" s="27"/>
      <c r="J20" s="13" t="s">
        <v>194</v>
      </c>
      <c r="K20" s="13">
        <v>3.2000000000000001E-2</v>
      </c>
    </row>
    <row r="21" spans="1:11" ht="12.75" customHeight="1" x14ac:dyDescent="0.2">
      <c r="A21">
        <v>13</v>
      </c>
      <c r="B21" t="s">
        <v>505</v>
      </c>
      <c r="C21" t="s">
        <v>504</v>
      </c>
      <c r="D21" t="s">
        <v>198</v>
      </c>
      <c r="E21">
        <v>100000</v>
      </c>
      <c r="F21" s="12">
        <v>123.2</v>
      </c>
      <c r="G21" s="13">
        <v>2.76E-2</v>
      </c>
      <c r="H21" s="27"/>
      <c r="J21" s="13" t="s">
        <v>77</v>
      </c>
      <c r="K21" s="13">
        <v>3.0800000000000001E-2</v>
      </c>
    </row>
    <row r="22" spans="1:11" ht="12.75" customHeight="1" x14ac:dyDescent="0.2">
      <c r="A22">
        <v>14</v>
      </c>
      <c r="B22" t="s">
        <v>507</v>
      </c>
      <c r="C22" t="s">
        <v>506</v>
      </c>
      <c r="D22" t="s">
        <v>12</v>
      </c>
      <c r="E22">
        <v>100000</v>
      </c>
      <c r="F22" s="12">
        <v>117.15</v>
      </c>
      <c r="G22" s="13">
        <v>2.63E-2</v>
      </c>
      <c r="H22" s="27"/>
      <c r="J22" s="13" t="s">
        <v>502</v>
      </c>
      <c r="K22" s="13">
        <v>2.81E-2</v>
      </c>
    </row>
    <row r="23" spans="1:11" ht="12.75" customHeight="1" x14ac:dyDescent="0.2">
      <c r="A23">
        <v>15</v>
      </c>
      <c r="B23" t="s">
        <v>173</v>
      </c>
      <c r="C23" t="s">
        <v>172</v>
      </c>
      <c r="D23" t="s">
        <v>68</v>
      </c>
      <c r="E23">
        <v>15000</v>
      </c>
      <c r="F23" s="12">
        <v>112.3275</v>
      </c>
      <c r="G23" s="13">
        <v>2.52E-2</v>
      </c>
      <c r="H23" s="27"/>
      <c r="J23" s="13" t="s">
        <v>48</v>
      </c>
      <c r="K23" s="13">
        <v>4.8999999999999998E-3</v>
      </c>
    </row>
    <row r="24" spans="1:11" ht="12.75" customHeight="1" x14ac:dyDescent="0.2">
      <c r="A24">
        <v>16</v>
      </c>
      <c r="B24" t="s">
        <v>215</v>
      </c>
      <c r="C24" t="s">
        <v>214</v>
      </c>
      <c r="D24" t="s">
        <v>71</v>
      </c>
      <c r="E24">
        <v>75000</v>
      </c>
      <c r="F24" s="12">
        <v>107.7375</v>
      </c>
      <c r="G24" s="13">
        <v>2.4199999999999999E-2</v>
      </c>
      <c r="H24" s="27"/>
      <c r="J24" s="13" t="s">
        <v>86</v>
      </c>
      <c r="K24" s="13">
        <v>4.4400000000000002E-2</v>
      </c>
    </row>
    <row r="25" spans="1:11" ht="12.75" customHeight="1" x14ac:dyDescent="0.2">
      <c r="A25">
        <v>17</v>
      </c>
      <c r="B25" t="s">
        <v>273</v>
      </c>
      <c r="C25" t="s">
        <v>272</v>
      </c>
      <c r="D25" t="s">
        <v>68</v>
      </c>
      <c r="E25">
        <v>15000</v>
      </c>
      <c r="F25" s="12">
        <v>98.692499999999995</v>
      </c>
      <c r="G25" s="13">
        <v>2.2099999999999998E-2</v>
      </c>
      <c r="H25" s="27"/>
      <c r="J25" s="13"/>
      <c r="K25" s="13"/>
    </row>
    <row r="26" spans="1:11" ht="12.75" customHeight="1" x14ac:dyDescent="0.2">
      <c r="A26">
        <v>18</v>
      </c>
      <c r="B26" t="s">
        <v>509</v>
      </c>
      <c r="C26" t="s">
        <v>508</v>
      </c>
      <c r="D26" t="s">
        <v>12</v>
      </c>
      <c r="E26">
        <v>240000</v>
      </c>
      <c r="F26" s="12">
        <v>98.64</v>
      </c>
      <c r="G26" s="13">
        <v>2.2099999999999998E-2</v>
      </c>
      <c r="H26" s="27"/>
    </row>
    <row r="27" spans="1:11" ht="12.75" customHeight="1" x14ac:dyDescent="0.2">
      <c r="A27">
        <v>19</v>
      </c>
      <c r="B27" t="s">
        <v>511</v>
      </c>
      <c r="C27" t="s">
        <v>510</v>
      </c>
      <c r="D27" t="s">
        <v>31</v>
      </c>
      <c r="E27">
        <v>10000</v>
      </c>
      <c r="F27" s="12">
        <v>90.504999999999995</v>
      </c>
      <c r="G27" s="13">
        <v>2.0299999999999999E-2</v>
      </c>
      <c r="H27" s="27"/>
    </row>
    <row r="28" spans="1:11" ht="12.75" customHeight="1" x14ac:dyDescent="0.2">
      <c r="A28">
        <v>20</v>
      </c>
      <c r="B28" t="s">
        <v>265</v>
      </c>
      <c r="C28" t="s">
        <v>264</v>
      </c>
      <c r="D28" t="s">
        <v>42</v>
      </c>
      <c r="E28">
        <v>30000</v>
      </c>
      <c r="F28" s="12">
        <v>89.534999999999997</v>
      </c>
      <c r="G28" s="13">
        <v>2.0099999999999996E-2</v>
      </c>
      <c r="H28" s="27"/>
    </row>
    <row r="29" spans="1:11" ht="12.75" customHeight="1" x14ac:dyDescent="0.2">
      <c r="A29">
        <v>21</v>
      </c>
      <c r="B29" t="s">
        <v>513</v>
      </c>
      <c r="C29" t="s">
        <v>512</v>
      </c>
      <c r="D29" t="s">
        <v>60</v>
      </c>
      <c r="E29">
        <v>150000</v>
      </c>
      <c r="F29" s="12">
        <v>84.375</v>
      </c>
      <c r="G29" s="13">
        <v>1.89E-2</v>
      </c>
      <c r="H29" s="27"/>
    </row>
    <row r="30" spans="1:11" ht="12.75" customHeight="1" x14ac:dyDescent="0.2">
      <c r="A30">
        <v>22</v>
      </c>
      <c r="B30" t="s">
        <v>271</v>
      </c>
      <c r="C30" t="s">
        <v>270</v>
      </c>
      <c r="D30" t="s">
        <v>42</v>
      </c>
      <c r="E30">
        <v>23000</v>
      </c>
      <c r="F30" s="12">
        <v>76.613</v>
      </c>
      <c r="G30" s="13">
        <v>1.72E-2</v>
      </c>
      <c r="H30" s="27"/>
    </row>
    <row r="31" spans="1:11" ht="12.75" customHeight="1" x14ac:dyDescent="0.2">
      <c r="A31">
        <v>23</v>
      </c>
      <c r="B31" t="s">
        <v>210</v>
      </c>
      <c r="C31" t="s">
        <v>208</v>
      </c>
      <c r="D31" t="s">
        <v>71</v>
      </c>
      <c r="E31">
        <v>50000</v>
      </c>
      <c r="F31" s="12">
        <v>74</v>
      </c>
      <c r="G31" s="13">
        <v>1.66E-2</v>
      </c>
      <c r="H31" s="27"/>
    </row>
    <row r="32" spans="1:11" ht="12.75" customHeight="1" x14ac:dyDescent="0.2">
      <c r="A32">
        <v>24</v>
      </c>
      <c r="B32" t="s">
        <v>249</v>
      </c>
      <c r="C32" t="s">
        <v>248</v>
      </c>
      <c r="D32" t="s">
        <v>31</v>
      </c>
      <c r="E32">
        <v>2000</v>
      </c>
      <c r="F32" s="12">
        <v>66.759</v>
      </c>
      <c r="G32" s="13">
        <v>1.4999999999999999E-2</v>
      </c>
      <c r="H32" s="27"/>
    </row>
    <row r="33" spans="1:9" ht="12.75" customHeight="1" x14ac:dyDescent="0.2">
      <c r="A33">
        <v>25</v>
      </c>
      <c r="B33" t="s">
        <v>177</v>
      </c>
      <c r="C33" t="s">
        <v>176</v>
      </c>
      <c r="D33" t="s">
        <v>12</v>
      </c>
      <c r="E33">
        <v>22500</v>
      </c>
      <c r="F33" s="12">
        <v>59.771250000000002</v>
      </c>
      <c r="G33" s="13">
        <v>1.34E-2</v>
      </c>
      <c r="H33" s="27"/>
    </row>
    <row r="34" spans="1:9" ht="12.75" customHeight="1" x14ac:dyDescent="0.2">
      <c r="A34">
        <v>26</v>
      </c>
      <c r="B34" t="s">
        <v>217</v>
      </c>
      <c r="C34" t="s">
        <v>216</v>
      </c>
      <c r="D34" t="s">
        <v>31</v>
      </c>
      <c r="E34">
        <v>20000</v>
      </c>
      <c r="F34" s="12">
        <v>58.35</v>
      </c>
      <c r="G34" s="13">
        <v>1.3100000000000001E-2</v>
      </c>
      <c r="H34" s="27"/>
    </row>
    <row r="35" spans="1:9" ht="12.75" customHeight="1" x14ac:dyDescent="0.2">
      <c r="A35">
        <v>27</v>
      </c>
      <c r="B35" t="s">
        <v>515</v>
      </c>
      <c r="C35" t="s">
        <v>514</v>
      </c>
      <c r="D35" t="s">
        <v>48</v>
      </c>
      <c r="E35">
        <v>10000</v>
      </c>
      <c r="F35" s="12">
        <v>21.65</v>
      </c>
      <c r="G35" s="13">
        <v>4.8999999999999998E-3</v>
      </c>
      <c r="H35" s="27"/>
    </row>
    <row r="36" spans="1:9" ht="12.75" customHeight="1" x14ac:dyDescent="0.2">
      <c r="A36">
        <v>28</v>
      </c>
      <c r="B36" t="s">
        <v>517</v>
      </c>
      <c r="C36" t="s">
        <v>516</v>
      </c>
      <c r="D36" t="s">
        <v>12</v>
      </c>
      <c r="E36">
        <v>10000</v>
      </c>
      <c r="F36" s="12">
        <v>20.914999999999999</v>
      </c>
      <c r="G36" s="13">
        <v>4.6999999999999993E-3</v>
      </c>
      <c r="H36" s="27"/>
    </row>
    <row r="37" spans="1:9" ht="12.75" customHeight="1" x14ac:dyDescent="0.2">
      <c r="A37">
        <v>29</v>
      </c>
      <c r="B37" t="s">
        <v>519</v>
      </c>
      <c r="C37" t="s">
        <v>518</v>
      </c>
      <c r="D37" t="s">
        <v>12</v>
      </c>
      <c r="E37">
        <v>10000</v>
      </c>
      <c r="F37" s="12">
        <v>18.574999999999999</v>
      </c>
      <c r="G37" s="13">
        <v>4.1999999999999997E-3</v>
      </c>
      <c r="H37" s="27"/>
    </row>
    <row r="38" spans="1:9" ht="12.75" customHeight="1" x14ac:dyDescent="0.2">
      <c r="A38">
        <v>30</v>
      </c>
      <c r="B38" t="s">
        <v>521</v>
      </c>
      <c r="C38" t="s">
        <v>520</v>
      </c>
      <c r="D38" t="s">
        <v>12</v>
      </c>
      <c r="E38">
        <v>5000</v>
      </c>
      <c r="F38" s="12">
        <v>13.3125</v>
      </c>
      <c r="G38" s="13">
        <v>3.0000000000000001E-3</v>
      </c>
      <c r="H38" s="27"/>
    </row>
    <row r="39" spans="1:9" ht="12.75" customHeight="1" x14ac:dyDescent="0.2">
      <c r="C39" s="16" t="s">
        <v>140</v>
      </c>
      <c r="D39" s="16"/>
      <c r="E39" s="16"/>
      <c r="F39" s="17">
        <f>SUM(F9:F38)</f>
        <v>4260.9702499999994</v>
      </c>
      <c r="G39" s="18">
        <f>SUM(G9:G38)</f>
        <v>0.9556</v>
      </c>
      <c r="H39" s="28"/>
      <c r="I39" s="29"/>
    </row>
    <row r="40" spans="1:9" ht="12.75" customHeight="1" x14ac:dyDescent="0.2">
      <c r="F40" s="12"/>
      <c r="G40" s="13"/>
      <c r="H40" s="27"/>
    </row>
    <row r="41" spans="1:9" ht="12.75" customHeight="1" x14ac:dyDescent="0.2">
      <c r="C41" s="14" t="s">
        <v>145</v>
      </c>
      <c r="F41" s="12">
        <v>171.74880099999999</v>
      </c>
      <c r="G41" s="13">
        <v>3.85E-2</v>
      </c>
      <c r="H41" s="27"/>
    </row>
    <row r="42" spans="1:9" ht="12.75" customHeight="1" x14ac:dyDescent="0.2">
      <c r="C42" s="16" t="s">
        <v>140</v>
      </c>
      <c r="D42" s="16"/>
      <c r="E42" s="16"/>
      <c r="F42" s="17">
        <f>SUM(F41:F41)</f>
        <v>171.74880099999999</v>
      </c>
      <c r="G42" s="18">
        <f>SUM(G41:G41)</f>
        <v>3.85E-2</v>
      </c>
      <c r="H42" s="27"/>
    </row>
    <row r="43" spans="1:9" ht="12.75" customHeight="1" x14ac:dyDescent="0.2">
      <c r="F43" s="12"/>
      <c r="G43" s="13"/>
      <c r="H43" s="28"/>
      <c r="I43" s="29"/>
    </row>
    <row r="44" spans="1:9" ht="12.75" customHeight="1" x14ac:dyDescent="0.2">
      <c r="C44" s="14" t="s">
        <v>146</v>
      </c>
      <c r="F44" s="12"/>
      <c r="G44" s="13"/>
      <c r="H44" s="27"/>
    </row>
    <row r="45" spans="1:9" ht="12.75" customHeight="1" x14ac:dyDescent="0.2">
      <c r="C45" s="14" t="s">
        <v>147</v>
      </c>
      <c r="F45" s="12">
        <v>27.261130000000001</v>
      </c>
      <c r="G45" s="13">
        <v>5.8999999999999999E-3</v>
      </c>
      <c r="H45" s="27"/>
    </row>
    <row r="46" spans="1:9" ht="12.75" customHeight="1" x14ac:dyDescent="0.2">
      <c r="C46" s="16" t="s">
        <v>140</v>
      </c>
      <c r="D46" s="16"/>
      <c r="E46" s="16"/>
      <c r="F46" s="17">
        <f>SUM(F45:F45)</f>
        <v>27.261130000000001</v>
      </c>
      <c r="G46" s="18">
        <f>SUM(G45:G45)</f>
        <v>5.8999999999999999E-3</v>
      </c>
      <c r="H46" s="28"/>
      <c r="I46" s="29"/>
    </row>
    <row r="47" spans="1:9" ht="12.75" customHeight="1" x14ac:dyDescent="0.2">
      <c r="C47" s="19" t="s">
        <v>148</v>
      </c>
      <c r="D47" s="19"/>
      <c r="E47" s="19"/>
      <c r="F47" s="20">
        <f>SUM(F39,F42,F46)</f>
        <v>4459.980180999999</v>
      </c>
      <c r="G47" s="21">
        <f>SUM(G39,G42,G46)</f>
        <v>1</v>
      </c>
      <c r="H47" s="27"/>
    </row>
    <row r="48" spans="1:9" ht="12.75" customHeight="1" x14ac:dyDescent="0.2">
      <c r="H48" s="27"/>
    </row>
    <row r="49" spans="3:9" ht="12.75" customHeight="1" x14ac:dyDescent="0.2">
      <c r="C49" s="14" t="s">
        <v>590</v>
      </c>
      <c r="D49">
        <v>50.379199999999997</v>
      </c>
      <c r="H49" s="27"/>
    </row>
    <row r="50" spans="3:9" ht="12.75" customHeight="1" x14ac:dyDescent="0.2">
      <c r="C50" s="14"/>
      <c r="H50" s="28"/>
      <c r="I50" s="29"/>
    </row>
    <row r="51" spans="3:9" ht="12.75" customHeight="1" x14ac:dyDescent="0.2">
      <c r="C51" s="14"/>
      <c r="H51" s="30"/>
      <c r="I51" s="31"/>
    </row>
    <row r="52" spans="3:9" ht="12.75" customHeight="1" x14ac:dyDescent="0.2">
      <c r="C52" s="14"/>
    </row>
    <row r="53" spans="3:9" ht="12.75" customHeight="1" x14ac:dyDescent="0.2">
      <c r="C53" s="14"/>
    </row>
    <row r="54" spans="3:9" ht="12.75" customHeight="1" x14ac:dyDescent="0.2"/>
    <row r="55" spans="3:9" ht="12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59" spans="3:9" ht="12.75" customHeight="1" x14ac:dyDescent="0.2"/>
    <row r="60" spans="3:9" ht="12.75" customHeight="1" x14ac:dyDescent="0.2"/>
    <row r="61" spans="3:9" ht="12.75" customHeight="1" x14ac:dyDescent="0.2"/>
    <row r="62" spans="3:9" ht="12.75" customHeight="1" x14ac:dyDescent="0.2"/>
    <row r="63" spans="3:9" ht="12.75" customHeight="1" x14ac:dyDescent="0.2"/>
    <row r="64" spans="3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7" workbookViewId="0">
      <selection activeCell="C41" sqref="C41:D42"/>
    </sheetView>
  </sheetViews>
  <sheetFormatPr defaultColWidth="9.140625" defaultRowHeight="12.75" x14ac:dyDescent="0.2"/>
  <cols>
    <col min="1" max="1" width="7.5703125" customWidth="1"/>
    <col min="2" max="2" width="14.710937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7109375" style="24" customWidth="1"/>
  </cols>
  <sheetData>
    <row r="1" spans="1:12" ht="18.75" x14ac:dyDescent="0.2">
      <c r="A1" s="1"/>
      <c r="B1" s="1"/>
      <c r="C1" s="45" t="s">
        <v>522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13</v>
      </c>
      <c r="C9" t="s">
        <v>11</v>
      </c>
      <c r="D9" t="s">
        <v>12</v>
      </c>
      <c r="E9">
        <v>125000</v>
      </c>
      <c r="F9" s="12">
        <v>1346.6875</v>
      </c>
      <c r="G9" s="13">
        <v>0.23499999999999999</v>
      </c>
      <c r="H9" s="27"/>
    </row>
    <row r="10" spans="1:12" ht="12.75" customHeight="1" x14ac:dyDescent="0.2">
      <c r="A10">
        <v>2</v>
      </c>
      <c r="B10" t="s">
        <v>95</v>
      </c>
      <c r="C10" t="s">
        <v>94</v>
      </c>
      <c r="D10" t="s">
        <v>12</v>
      </c>
      <c r="E10">
        <v>270000</v>
      </c>
      <c r="F10" s="12">
        <v>973.89</v>
      </c>
      <c r="G10" s="13">
        <v>0.1699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58</v>
      </c>
      <c r="C11" t="s">
        <v>56</v>
      </c>
      <c r="D11" t="s">
        <v>12</v>
      </c>
      <c r="E11">
        <v>215000</v>
      </c>
      <c r="F11" s="12">
        <v>664.24249999999995</v>
      </c>
      <c r="G11" s="13">
        <v>0.1159</v>
      </c>
      <c r="H11" s="27"/>
      <c r="J11" s="13" t="s">
        <v>12</v>
      </c>
      <c r="K11" s="13">
        <v>0.90170000000000006</v>
      </c>
    </row>
    <row r="12" spans="1:12" ht="12.75" customHeight="1" x14ac:dyDescent="0.2">
      <c r="A12">
        <v>4</v>
      </c>
      <c r="B12" t="s">
        <v>111</v>
      </c>
      <c r="C12" t="s">
        <v>110</v>
      </c>
      <c r="D12" t="s">
        <v>12</v>
      </c>
      <c r="E12">
        <v>89500</v>
      </c>
      <c r="F12" s="12">
        <v>526.34950000000003</v>
      </c>
      <c r="G12" s="13">
        <v>9.1799999999999993E-2</v>
      </c>
      <c r="H12" s="27"/>
      <c r="J12" s="13" t="s">
        <v>42</v>
      </c>
      <c r="K12" s="13">
        <v>5.45E-2</v>
      </c>
    </row>
    <row r="13" spans="1:12" ht="12.75" customHeight="1" x14ac:dyDescent="0.2">
      <c r="A13">
        <v>5</v>
      </c>
      <c r="B13" t="s">
        <v>162</v>
      </c>
      <c r="C13" t="s">
        <v>160</v>
      </c>
      <c r="D13" t="s">
        <v>12</v>
      </c>
      <c r="E13">
        <v>30000</v>
      </c>
      <c r="F13" s="12">
        <v>396.66</v>
      </c>
      <c r="G13" s="13">
        <v>6.9199999999999998E-2</v>
      </c>
      <c r="H13" s="27"/>
      <c r="J13" s="13" t="s">
        <v>86</v>
      </c>
      <c r="K13" s="13">
        <v>4.3799999999999999E-2</v>
      </c>
    </row>
    <row r="14" spans="1:12" ht="12.75" customHeight="1" x14ac:dyDescent="0.2">
      <c r="A14">
        <v>6</v>
      </c>
      <c r="B14" t="s">
        <v>26</v>
      </c>
      <c r="C14" t="s">
        <v>24</v>
      </c>
      <c r="D14" t="s">
        <v>12</v>
      </c>
      <c r="E14">
        <v>40000</v>
      </c>
      <c r="F14" s="12">
        <v>348.08</v>
      </c>
      <c r="G14" s="13">
        <v>6.0700000000000004E-2</v>
      </c>
      <c r="H14" s="27"/>
      <c r="J14" s="13"/>
      <c r="K14" s="13"/>
    </row>
    <row r="15" spans="1:12" ht="12.75" customHeight="1" x14ac:dyDescent="0.2">
      <c r="A15">
        <v>7</v>
      </c>
      <c r="B15" t="s">
        <v>40</v>
      </c>
      <c r="C15" t="s">
        <v>38</v>
      </c>
      <c r="D15" t="s">
        <v>12</v>
      </c>
      <c r="E15">
        <v>40000</v>
      </c>
      <c r="F15" s="12">
        <v>344.98</v>
      </c>
      <c r="G15" s="13">
        <v>6.0199999999999997E-2</v>
      </c>
      <c r="H15" s="27"/>
    </row>
    <row r="16" spans="1:12" ht="12.75" customHeight="1" x14ac:dyDescent="0.2">
      <c r="A16">
        <v>8</v>
      </c>
      <c r="B16" t="s">
        <v>46</v>
      </c>
      <c r="C16" t="s">
        <v>44</v>
      </c>
      <c r="D16" t="s">
        <v>12</v>
      </c>
      <c r="E16">
        <v>80000</v>
      </c>
      <c r="F16" s="12">
        <v>113.48</v>
      </c>
      <c r="G16" s="13">
        <v>1.9799999999999998E-2</v>
      </c>
      <c r="H16" s="27"/>
    </row>
    <row r="17" spans="1:9" ht="12.75" customHeight="1" x14ac:dyDescent="0.2">
      <c r="A17">
        <v>9</v>
      </c>
      <c r="B17" t="s">
        <v>227</v>
      </c>
      <c r="C17" t="s">
        <v>226</v>
      </c>
      <c r="D17" t="s">
        <v>12</v>
      </c>
      <c r="E17">
        <v>120000</v>
      </c>
      <c r="F17" s="12">
        <v>112.02</v>
      </c>
      <c r="G17" s="13">
        <v>1.95E-2</v>
      </c>
      <c r="H17" s="27"/>
    </row>
    <row r="18" spans="1:9" ht="12.75" customHeight="1" x14ac:dyDescent="0.2">
      <c r="A18">
        <v>10</v>
      </c>
      <c r="B18" t="s">
        <v>251</v>
      </c>
      <c r="C18" t="s">
        <v>250</v>
      </c>
      <c r="D18" t="s">
        <v>42</v>
      </c>
      <c r="E18">
        <v>6000</v>
      </c>
      <c r="F18" s="12">
        <v>90.722999999999999</v>
      </c>
      <c r="G18" s="13">
        <v>1.5800000000000002E-2</v>
      </c>
      <c r="H18" s="27"/>
    </row>
    <row r="19" spans="1:9" ht="12.75" customHeight="1" x14ac:dyDescent="0.2">
      <c r="A19">
        <v>11</v>
      </c>
      <c r="B19" t="s">
        <v>133</v>
      </c>
      <c r="C19" t="s">
        <v>132</v>
      </c>
      <c r="D19" t="s">
        <v>42</v>
      </c>
      <c r="E19">
        <v>45000</v>
      </c>
      <c r="F19" s="12">
        <v>77.422499999999999</v>
      </c>
      <c r="G19" s="13">
        <v>1.3500000000000002E-2</v>
      </c>
      <c r="H19" s="27"/>
    </row>
    <row r="20" spans="1:9" ht="12.75" customHeight="1" x14ac:dyDescent="0.2">
      <c r="A20">
        <v>12</v>
      </c>
      <c r="B20" t="s">
        <v>139</v>
      </c>
      <c r="C20" t="s">
        <v>138</v>
      </c>
      <c r="D20" t="s">
        <v>42</v>
      </c>
      <c r="E20">
        <v>25000</v>
      </c>
      <c r="F20" s="12">
        <v>63.8125</v>
      </c>
      <c r="G20" s="13">
        <v>1.11E-2</v>
      </c>
      <c r="H20" s="27"/>
    </row>
    <row r="21" spans="1:9" ht="12.75" customHeight="1" x14ac:dyDescent="0.2">
      <c r="A21">
        <v>13</v>
      </c>
      <c r="B21" t="s">
        <v>509</v>
      </c>
      <c r="C21" t="s">
        <v>508</v>
      </c>
      <c r="D21" t="s">
        <v>12</v>
      </c>
      <c r="E21">
        <v>150000</v>
      </c>
      <c r="F21" s="12">
        <v>61.65</v>
      </c>
      <c r="G21" s="13">
        <v>1.0800000000000001E-2</v>
      </c>
      <c r="H21" s="27"/>
    </row>
    <row r="22" spans="1:9" ht="12.75" customHeight="1" x14ac:dyDescent="0.2">
      <c r="A22">
        <v>14</v>
      </c>
      <c r="B22" t="s">
        <v>64</v>
      </c>
      <c r="C22" t="s">
        <v>62</v>
      </c>
      <c r="D22" t="s">
        <v>12</v>
      </c>
      <c r="E22">
        <v>10000</v>
      </c>
      <c r="F22" s="12">
        <v>59.55</v>
      </c>
      <c r="G22" s="13">
        <v>1.04E-2</v>
      </c>
      <c r="H22" s="27"/>
    </row>
    <row r="23" spans="1:9" ht="12.75" customHeight="1" x14ac:dyDescent="0.2">
      <c r="A23">
        <v>15</v>
      </c>
      <c r="B23" t="s">
        <v>177</v>
      </c>
      <c r="C23" t="s">
        <v>176</v>
      </c>
      <c r="D23" t="s">
        <v>12</v>
      </c>
      <c r="E23">
        <v>20000</v>
      </c>
      <c r="F23" s="12">
        <v>53.13</v>
      </c>
      <c r="G23" s="13">
        <v>9.300000000000001E-3</v>
      </c>
      <c r="H23" s="27"/>
    </row>
    <row r="24" spans="1:9" ht="12.75" customHeight="1" x14ac:dyDescent="0.2">
      <c r="A24">
        <v>16</v>
      </c>
      <c r="B24" t="s">
        <v>507</v>
      </c>
      <c r="C24" t="s">
        <v>506</v>
      </c>
      <c r="D24" t="s">
        <v>12</v>
      </c>
      <c r="E24">
        <v>45000</v>
      </c>
      <c r="F24" s="12">
        <v>52.717500000000001</v>
      </c>
      <c r="G24" s="13">
        <v>9.1999999999999998E-3</v>
      </c>
      <c r="H24" s="27"/>
    </row>
    <row r="25" spans="1:9" ht="12.75" customHeight="1" x14ac:dyDescent="0.2">
      <c r="A25">
        <v>17</v>
      </c>
      <c r="B25" t="s">
        <v>517</v>
      </c>
      <c r="C25" t="s">
        <v>516</v>
      </c>
      <c r="D25" t="s">
        <v>12</v>
      </c>
      <c r="E25">
        <v>22500</v>
      </c>
      <c r="F25" s="12">
        <v>47.058750000000003</v>
      </c>
      <c r="G25" s="13">
        <v>8.199999999999999E-3</v>
      </c>
      <c r="H25" s="27"/>
    </row>
    <row r="26" spans="1:9" ht="12.75" customHeight="1" x14ac:dyDescent="0.2">
      <c r="A26">
        <v>18</v>
      </c>
      <c r="B26" t="s">
        <v>524</v>
      </c>
      <c r="C26" t="s">
        <v>523</v>
      </c>
      <c r="D26" t="s">
        <v>42</v>
      </c>
      <c r="E26">
        <v>1000</v>
      </c>
      <c r="F26" s="12">
        <v>40.505499999999998</v>
      </c>
      <c r="G26" s="13">
        <v>7.0999999999999995E-3</v>
      </c>
      <c r="H26" s="27"/>
    </row>
    <row r="27" spans="1:9" ht="12.75" customHeight="1" x14ac:dyDescent="0.2">
      <c r="A27">
        <v>19</v>
      </c>
      <c r="B27" t="s">
        <v>233</v>
      </c>
      <c r="C27" t="s">
        <v>232</v>
      </c>
      <c r="D27" t="s">
        <v>42</v>
      </c>
      <c r="E27">
        <v>3500</v>
      </c>
      <c r="F27" s="12">
        <v>39.982250000000001</v>
      </c>
      <c r="G27" s="13">
        <v>6.9999999999999993E-3</v>
      </c>
      <c r="H27" s="27"/>
    </row>
    <row r="28" spans="1:9" ht="12.75" customHeight="1" x14ac:dyDescent="0.2">
      <c r="A28">
        <v>20</v>
      </c>
      <c r="B28" t="s">
        <v>519</v>
      </c>
      <c r="C28" t="s">
        <v>518</v>
      </c>
      <c r="D28" t="s">
        <v>12</v>
      </c>
      <c r="E28">
        <v>15000</v>
      </c>
      <c r="F28" s="12">
        <v>27.862500000000001</v>
      </c>
      <c r="G28" s="13">
        <v>4.8999999999999998E-3</v>
      </c>
      <c r="H28" s="27"/>
    </row>
    <row r="29" spans="1:9" ht="12.75" customHeight="1" x14ac:dyDescent="0.2">
      <c r="A29">
        <v>21</v>
      </c>
      <c r="B29" t="s">
        <v>525</v>
      </c>
      <c r="C29" t="s">
        <v>296</v>
      </c>
      <c r="D29" t="s">
        <v>12</v>
      </c>
      <c r="E29">
        <v>6000</v>
      </c>
      <c r="F29" s="12">
        <v>26.588999999999999</v>
      </c>
      <c r="G29" s="13">
        <v>4.5999999999999999E-3</v>
      </c>
      <c r="H29" s="27"/>
    </row>
    <row r="30" spans="1:9" ht="12.75" customHeight="1" x14ac:dyDescent="0.2">
      <c r="A30">
        <v>22</v>
      </c>
      <c r="B30" t="s">
        <v>521</v>
      </c>
      <c r="C30" t="s">
        <v>520</v>
      </c>
      <c r="D30" t="s">
        <v>12</v>
      </c>
      <c r="E30">
        <v>5000</v>
      </c>
      <c r="F30" s="12">
        <v>13.3125</v>
      </c>
      <c r="G30" s="13">
        <v>2.3E-3</v>
      </c>
      <c r="H30" s="27"/>
    </row>
    <row r="31" spans="1:9" ht="12.75" customHeight="1" x14ac:dyDescent="0.2">
      <c r="C31" s="16" t="s">
        <v>140</v>
      </c>
      <c r="D31" s="16"/>
      <c r="E31" s="16"/>
      <c r="F31" s="17">
        <f>SUM(F9:F30)</f>
        <v>5480.7054999999991</v>
      </c>
      <c r="G31" s="18">
        <f>SUM(G9:G30)</f>
        <v>0.95619999999999994</v>
      </c>
      <c r="H31" s="28"/>
      <c r="I31" s="29"/>
    </row>
    <row r="32" spans="1:9" ht="12.75" customHeight="1" x14ac:dyDescent="0.2">
      <c r="F32" s="12"/>
      <c r="G32" s="13"/>
      <c r="H32" s="27"/>
    </row>
    <row r="33" spans="3:9" ht="12.75" customHeight="1" x14ac:dyDescent="0.2">
      <c r="C33" s="14" t="s">
        <v>145</v>
      </c>
      <c r="F33" s="12">
        <v>268.41685799999999</v>
      </c>
      <c r="G33" s="13">
        <v>4.6799999999999994E-2</v>
      </c>
      <c r="H33" s="27"/>
    </row>
    <row r="34" spans="3:9" ht="12.75" customHeight="1" x14ac:dyDescent="0.2">
      <c r="C34" s="16" t="s">
        <v>140</v>
      </c>
      <c r="D34" s="16"/>
      <c r="E34" s="16"/>
      <c r="F34" s="17">
        <f>SUM(F33:F33)</f>
        <v>268.41685799999999</v>
      </c>
      <c r="G34" s="18">
        <f>SUM(G33:G33)</f>
        <v>4.6799999999999994E-2</v>
      </c>
      <c r="H34" s="27"/>
    </row>
    <row r="35" spans="3:9" ht="12.75" customHeight="1" x14ac:dyDescent="0.2">
      <c r="F35" s="12"/>
      <c r="G35" s="13"/>
      <c r="H35" s="28"/>
      <c r="I35" s="29"/>
    </row>
    <row r="36" spans="3:9" ht="12.75" customHeight="1" x14ac:dyDescent="0.2">
      <c r="C36" s="14" t="s">
        <v>146</v>
      </c>
      <c r="F36" s="12"/>
      <c r="G36" s="13"/>
      <c r="H36" s="27"/>
    </row>
    <row r="37" spans="3:9" ht="12.75" customHeight="1" x14ac:dyDescent="0.2">
      <c r="C37" s="14" t="s">
        <v>147</v>
      </c>
      <c r="F37" s="12">
        <v>-18.452065000000001</v>
      </c>
      <c r="G37" s="13">
        <v>-3.0000000000000001E-3</v>
      </c>
      <c r="H37" s="27"/>
    </row>
    <row r="38" spans="3:9" ht="12.75" customHeight="1" x14ac:dyDescent="0.2">
      <c r="C38" s="16" t="s">
        <v>140</v>
      </c>
      <c r="D38" s="16"/>
      <c r="E38" s="16"/>
      <c r="F38" s="17">
        <f>SUM(F37:F37)</f>
        <v>-18.452065000000001</v>
      </c>
      <c r="G38" s="18">
        <f>SUM(G37:G37)</f>
        <v>-3.0000000000000001E-3</v>
      </c>
      <c r="H38" s="28"/>
      <c r="I38" s="29"/>
    </row>
    <row r="39" spans="3:9" ht="12.75" customHeight="1" x14ac:dyDescent="0.2">
      <c r="C39" s="19" t="s">
        <v>148</v>
      </c>
      <c r="D39" s="19"/>
      <c r="E39" s="19"/>
      <c r="F39" s="20">
        <f>SUM(F31,F34,F38)</f>
        <v>5730.6702929999983</v>
      </c>
      <c r="G39" s="21">
        <f>SUM(G31,G34,G38)</f>
        <v>0.99999999999999989</v>
      </c>
      <c r="H39" s="27"/>
    </row>
    <row r="40" spans="3:9" ht="12.75" customHeight="1" x14ac:dyDescent="0.2">
      <c r="H40" s="27"/>
    </row>
    <row r="41" spans="3:9" ht="12.75" customHeight="1" x14ac:dyDescent="0.2">
      <c r="C41" s="14" t="s">
        <v>590</v>
      </c>
      <c r="D41">
        <v>53.389200000000002</v>
      </c>
      <c r="H41" s="27"/>
    </row>
    <row r="42" spans="3:9" ht="12.75" customHeight="1" x14ac:dyDescent="0.2">
      <c r="C42" s="14"/>
      <c r="H42" s="28"/>
      <c r="I42" s="29"/>
    </row>
    <row r="43" spans="3:9" ht="12.75" customHeight="1" x14ac:dyDescent="0.2">
      <c r="C43" s="14"/>
      <c r="H43" s="30"/>
      <c r="I43" s="31"/>
    </row>
    <row r="44" spans="3:9" ht="12.75" customHeight="1" x14ac:dyDescent="0.2">
      <c r="C44" s="14"/>
    </row>
    <row r="45" spans="3:9" ht="12.75" customHeight="1" x14ac:dyDescent="0.2">
      <c r="C45" s="14"/>
    </row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topLeftCell="A46" workbookViewId="0">
      <selection activeCell="C84" sqref="C84:D84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4" width="28.42578125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8.4257812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45" t="s">
        <v>554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87</v>
      </c>
      <c r="C9" t="s">
        <v>85</v>
      </c>
      <c r="D9" t="s">
        <v>54</v>
      </c>
      <c r="E9">
        <v>45000</v>
      </c>
      <c r="F9" s="12">
        <v>184.72499999999999</v>
      </c>
      <c r="G9" s="13">
        <v>2.8900000000000002E-2</v>
      </c>
      <c r="H9" s="27"/>
    </row>
    <row r="10" spans="1:12" ht="12.75" customHeight="1" x14ac:dyDescent="0.2">
      <c r="A10">
        <v>2</v>
      </c>
      <c r="B10" t="s">
        <v>69</v>
      </c>
      <c r="C10" t="s">
        <v>67</v>
      </c>
      <c r="D10" t="s">
        <v>42</v>
      </c>
      <c r="E10">
        <v>20000</v>
      </c>
      <c r="F10" s="12">
        <v>176.17</v>
      </c>
      <c r="G10" s="13">
        <v>2.75E-2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169</v>
      </c>
      <c r="C11" t="s">
        <v>168</v>
      </c>
      <c r="D11" t="s">
        <v>80</v>
      </c>
      <c r="E11">
        <v>40000</v>
      </c>
      <c r="F11" s="12">
        <v>152.52000000000001</v>
      </c>
      <c r="G11" s="13">
        <v>2.3799999999999998E-2</v>
      </c>
      <c r="H11" s="27"/>
      <c r="J11" s="13" t="s">
        <v>42</v>
      </c>
      <c r="K11" s="13">
        <v>9.1999999999999998E-2</v>
      </c>
    </row>
    <row r="12" spans="1:12" ht="12.75" customHeight="1" x14ac:dyDescent="0.2">
      <c r="A12">
        <v>4</v>
      </c>
      <c r="B12" t="s">
        <v>251</v>
      </c>
      <c r="C12" t="s">
        <v>250</v>
      </c>
      <c r="D12" t="s">
        <v>42</v>
      </c>
      <c r="E12">
        <v>10000</v>
      </c>
      <c r="F12" s="12">
        <v>151.20500000000001</v>
      </c>
      <c r="G12" s="13">
        <v>2.3599999999999999E-2</v>
      </c>
      <c r="H12" s="27"/>
      <c r="J12" s="13" t="s">
        <v>12</v>
      </c>
      <c r="K12" s="13">
        <v>7.5899999999999995E-2</v>
      </c>
    </row>
    <row r="13" spans="1:12" ht="12.75" customHeight="1" x14ac:dyDescent="0.2">
      <c r="A13">
        <v>5</v>
      </c>
      <c r="B13" t="s">
        <v>503</v>
      </c>
      <c r="C13" t="s">
        <v>501</v>
      </c>
      <c r="D13" t="s">
        <v>502</v>
      </c>
      <c r="E13">
        <v>150000</v>
      </c>
      <c r="F13" s="12">
        <v>150.52500000000001</v>
      </c>
      <c r="G13" s="13">
        <v>2.35E-2</v>
      </c>
      <c r="H13" s="27"/>
      <c r="J13" s="13" t="s">
        <v>31</v>
      </c>
      <c r="K13" s="13">
        <v>7.5700000000000003E-2</v>
      </c>
    </row>
    <row r="14" spans="1:12" ht="12.75" customHeight="1" x14ac:dyDescent="0.2">
      <c r="A14">
        <v>6</v>
      </c>
      <c r="B14" t="s">
        <v>49</v>
      </c>
      <c r="C14" t="s">
        <v>47</v>
      </c>
      <c r="D14" t="s">
        <v>31</v>
      </c>
      <c r="E14">
        <v>37351</v>
      </c>
      <c r="F14" s="12">
        <v>143.241085</v>
      </c>
      <c r="G14" s="13">
        <v>2.2400000000000003E-2</v>
      </c>
      <c r="H14" s="27"/>
      <c r="J14" s="13" t="s">
        <v>34</v>
      </c>
      <c r="K14" s="13">
        <v>6.7599999999999993E-2</v>
      </c>
    </row>
    <row r="15" spans="1:12" ht="12.75" customHeight="1" x14ac:dyDescent="0.2">
      <c r="A15">
        <v>7</v>
      </c>
      <c r="B15" t="s">
        <v>278</v>
      </c>
      <c r="C15" t="s">
        <v>277</v>
      </c>
      <c r="D15" t="s">
        <v>22</v>
      </c>
      <c r="E15">
        <v>30000</v>
      </c>
      <c r="F15" s="12">
        <v>141.03</v>
      </c>
      <c r="G15" s="13">
        <v>2.2000000000000002E-2</v>
      </c>
      <c r="H15" s="27"/>
      <c r="J15" s="13" t="s">
        <v>28</v>
      </c>
      <c r="K15" s="13">
        <v>6.1200000000000004E-2</v>
      </c>
    </row>
    <row r="16" spans="1:12" ht="12.75" customHeight="1" x14ac:dyDescent="0.2">
      <c r="A16">
        <v>8</v>
      </c>
      <c r="B16" t="s">
        <v>125</v>
      </c>
      <c r="C16" t="s">
        <v>124</v>
      </c>
      <c r="D16" t="s">
        <v>48</v>
      </c>
      <c r="E16">
        <v>185000</v>
      </c>
      <c r="F16" s="12">
        <v>140.32249999999999</v>
      </c>
      <c r="G16" s="13">
        <v>2.1899999999999999E-2</v>
      </c>
      <c r="H16" s="27"/>
      <c r="J16" s="13" t="s">
        <v>45</v>
      </c>
      <c r="K16" s="13">
        <v>6.0999999999999999E-2</v>
      </c>
    </row>
    <row r="17" spans="1:11" ht="12.75" customHeight="1" x14ac:dyDescent="0.2">
      <c r="A17">
        <v>9</v>
      </c>
      <c r="B17" t="s">
        <v>103</v>
      </c>
      <c r="C17" t="s">
        <v>102</v>
      </c>
      <c r="D17" t="s">
        <v>31</v>
      </c>
      <c r="E17">
        <v>20000</v>
      </c>
      <c r="F17" s="12">
        <v>139.76</v>
      </c>
      <c r="G17" s="13">
        <v>2.18E-2</v>
      </c>
      <c r="H17" s="27"/>
      <c r="J17" s="13" t="s">
        <v>71</v>
      </c>
      <c r="K17" s="13">
        <v>4.4400000000000002E-2</v>
      </c>
    </row>
    <row r="18" spans="1:11" ht="12.75" customHeight="1" x14ac:dyDescent="0.2">
      <c r="A18">
        <v>10</v>
      </c>
      <c r="B18" t="s">
        <v>259</v>
      </c>
      <c r="C18" t="s">
        <v>258</v>
      </c>
      <c r="D18" t="s">
        <v>45</v>
      </c>
      <c r="E18">
        <v>4500</v>
      </c>
      <c r="F18" s="12">
        <v>139.52475000000001</v>
      </c>
      <c r="G18" s="13">
        <v>2.18E-2</v>
      </c>
      <c r="H18" s="27"/>
      <c r="J18" s="13" t="s">
        <v>80</v>
      </c>
      <c r="K18" s="13">
        <v>4.2699999999999995E-2</v>
      </c>
    </row>
    <row r="19" spans="1:11" ht="12.75" customHeight="1" x14ac:dyDescent="0.2">
      <c r="A19">
        <v>11</v>
      </c>
      <c r="B19" t="s">
        <v>89</v>
      </c>
      <c r="C19" t="s">
        <v>88</v>
      </c>
      <c r="D19" t="s">
        <v>39</v>
      </c>
      <c r="E19">
        <v>2600</v>
      </c>
      <c r="F19" s="12">
        <v>138.8777</v>
      </c>
      <c r="G19" s="13">
        <v>2.1700000000000001E-2</v>
      </c>
      <c r="H19" s="27"/>
      <c r="J19" s="13" t="s">
        <v>39</v>
      </c>
      <c r="K19" s="13">
        <v>3.9399999999999998E-2</v>
      </c>
    </row>
    <row r="20" spans="1:11" ht="12.75" customHeight="1" x14ac:dyDescent="0.2">
      <c r="A20">
        <v>12</v>
      </c>
      <c r="B20" t="s">
        <v>123</v>
      </c>
      <c r="C20" t="s">
        <v>122</v>
      </c>
      <c r="D20" t="s">
        <v>45</v>
      </c>
      <c r="E20">
        <v>30000</v>
      </c>
      <c r="F20" s="12">
        <v>136.995</v>
      </c>
      <c r="G20" s="13">
        <v>2.1400000000000002E-2</v>
      </c>
      <c r="H20" s="27"/>
      <c r="J20" s="13" t="s">
        <v>15</v>
      </c>
      <c r="K20" s="13">
        <v>3.9300000000000002E-2</v>
      </c>
    </row>
    <row r="21" spans="1:11" ht="12.75" customHeight="1" x14ac:dyDescent="0.2">
      <c r="A21">
        <v>13</v>
      </c>
      <c r="B21" t="s">
        <v>241</v>
      </c>
      <c r="C21" t="s">
        <v>240</v>
      </c>
      <c r="D21" t="s">
        <v>15</v>
      </c>
      <c r="E21">
        <v>10000</v>
      </c>
      <c r="F21" s="12">
        <v>132.11000000000001</v>
      </c>
      <c r="G21" s="13">
        <v>2.06E-2</v>
      </c>
      <c r="H21" s="27"/>
      <c r="J21" s="13" t="s">
        <v>22</v>
      </c>
      <c r="K21" s="13">
        <v>3.2300000000000002E-2</v>
      </c>
    </row>
    <row r="22" spans="1:11" ht="12.75" customHeight="1" x14ac:dyDescent="0.2">
      <c r="A22">
        <v>14</v>
      </c>
      <c r="B22" t="s">
        <v>556</v>
      </c>
      <c r="C22" t="s">
        <v>555</v>
      </c>
      <c r="D22" t="s">
        <v>42</v>
      </c>
      <c r="E22">
        <v>30000</v>
      </c>
      <c r="F22" s="12">
        <v>130.80000000000001</v>
      </c>
      <c r="G22" s="13">
        <v>2.0400000000000001E-2</v>
      </c>
      <c r="H22" s="27"/>
      <c r="J22" s="13" t="s">
        <v>51</v>
      </c>
      <c r="K22" s="13">
        <v>3.0899999999999997E-2</v>
      </c>
    </row>
    <row r="23" spans="1:11" ht="12.75" customHeight="1" x14ac:dyDescent="0.2">
      <c r="A23">
        <v>15</v>
      </c>
      <c r="B23" t="s">
        <v>139</v>
      </c>
      <c r="C23" t="s">
        <v>138</v>
      </c>
      <c r="D23" t="s">
        <v>42</v>
      </c>
      <c r="E23">
        <v>50000</v>
      </c>
      <c r="F23" s="12">
        <v>127.625</v>
      </c>
      <c r="G23" s="13">
        <v>1.9900000000000001E-2</v>
      </c>
      <c r="H23" s="27"/>
      <c r="J23" s="13" t="s">
        <v>63</v>
      </c>
      <c r="K23" s="13">
        <v>3.0600000000000002E-2</v>
      </c>
    </row>
    <row r="24" spans="1:11" ht="12.75" customHeight="1" x14ac:dyDescent="0.2">
      <c r="A24">
        <v>16</v>
      </c>
      <c r="B24" t="s">
        <v>137</v>
      </c>
      <c r="C24" t="s">
        <v>136</v>
      </c>
      <c r="D24" t="s">
        <v>28</v>
      </c>
      <c r="E24">
        <v>30000</v>
      </c>
      <c r="F24" s="12">
        <v>124.63500000000001</v>
      </c>
      <c r="G24" s="13">
        <v>1.95E-2</v>
      </c>
      <c r="H24" s="27"/>
      <c r="J24" s="13" t="s">
        <v>54</v>
      </c>
      <c r="K24" s="13">
        <v>2.8900000000000002E-2</v>
      </c>
    </row>
    <row r="25" spans="1:11" ht="12.75" customHeight="1" x14ac:dyDescent="0.2">
      <c r="A25">
        <v>17</v>
      </c>
      <c r="B25" t="s">
        <v>243</v>
      </c>
      <c r="C25" t="s">
        <v>242</v>
      </c>
      <c r="D25" t="s">
        <v>63</v>
      </c>
      <c r="E25">
        <v>32000</v>
      </c>
      <c r="F25" s="12">
        <v>123.93600000000001</v>
      </c>
      <c r="G25" s="13">
        <v>1.9400000000000001E-2</v>
      </c>
      <c r="H25" s="27"/>
      <c r="J25" s="13" t="s">
        <v>194</v>
      </c>
      <c r="K25" s="13">
        <v>2.8399999999999998E-2</v>
      </c>
    </row>
    <row r="26" spans="1:11" ht="12.75" customHeight="1" x14ac:dyDescent="0.2">
      <c r="A26">
        <v>18</v>
      </c>
      <c r="B26" t="s">
        <v>286</v>
      </c>
      <c r="C26" t="s">
        <v>285</v>
      </c>
      <c r="D26" t="s">
        <v>34</v>
      </c>
      <c r="E26">
        <v>100000</v>
      </c>
      <c r="F26" s="12">
        <v>120.5</v>
      </c>
      <c r="G26" s="13">
        <v>1.8799999999999997E-2</v>
      </c>
      <c r="H26" s="27"/>
      <c r="J26" s="13" t="s">
        <v>209</v>
      </c>
      <c r="K26" s="13">
        <v>2.81E-2</v>
      </c>
    </row>
    <row r="27" spans="1:11" ht="12.75" customHeight="1" x14ac:dyDescent="0.2">
      <c r="A27">
        <v>19</v>
      </c>
      <c r="B27" t="s">
        <v>558</v>
      </c>
      <c r="C27" t="s">
        <v>557</v>
      </c>
      <c r="D27" t="s">
        <v>15</v>
      </c>
      <c r="E27">
        <v>22500</v>
      </c>
      <c r="F27" s="12">
        <v>119.8125</v>
      </c>
      <c r="G27" s="13">
        <v>1.8700000000000001E-2</v>
      </c>
      <c r="H27" s="27"/>
      <c r="J27" s="13" t="s">
        <v>212</v>
      </c>
      <c r="K27" s="13">
        <v>2.76E-2</v>
      </c>
    </row>
    <row r="28" spans="1:11" ht="12.75" customHeight="1" x14ac:dyDescent="0.2">
      <c r="A28">
        <v>20</v>
      </c>
      <c r="B28" t="s">
        <v>267</v>
      </c>
      <c r="C28" t="s">
        <v>266</v>
      </c>
      <c r="D28" t="s">
        <v>194</v>
      </c>
      <c r="E28">
        <v>100000</v>
      </c>
      <c r="F28" s="12">
        <v>118.8</v>
      </c>
      <c r="G28" s="13">
        <v>1.8600000000000002E-2</v>
      </c>
      <c r="H28" s="27"/>
      <c r="J28" s="13" t="s">
        <v>502</v>
      </c>
      <c r="K28" s="13">
        <v>2.35E-2</v>
      </c>
    </row>
    <row r="29" spans="1:11" ht="12.75" customHeight="1" x14ac:dyDescent="0.2">
      <c r="A29">
        <v>21</v>
      </c>
      <c r="B29" t="s">
        <v>561</v>
      </c>
      <c r="C29" t="s">
        <v>559</v>
      </c>
      <c r="D29" t="s">
        <v>560</v>
      </c>
      <c r="E29">
        <v>100000</v>
      </c>
      <c r="F29" s="12">
        <v>118.65</v>
      </c>
      <c r="G29" s="13">
        <v>1.8500000000000003E-2</v>
      </c>
      <c r="H29" s="27"/>
      <c r="J29" s="13" t="s">
        <v>48</v>
      </c>
      <c r="K29" s="13">
        <v>2.1899999999999999E-2</v>
      </c>
    </row>
    <row r="30" spans="1:11" ht="12.75" customHeight="1" x14ac:dyDescent="0.2">
      <c r="A30">
        <v>22</v>
      </c>
      <c r="B30" t="s">
        <v>78</v>
      </c>
      <c r="C30" t="s">
        <v>76</v>
      </c>
      <c r="D30" t="s">
        <v>45</v>
      </c>
      <c r="E30">
        <v>20000</v>
      </c>
      <c r="F30" s="12">
        <v>114.14</v>
      </c>
      <c r="G30" s="13">
        <v>1.78E-2</v>
      </c>
      <c r="H30" s="27"/>
      <c r="J30" s="13" t="s">
        <v>560</v>
      </c>
      <c r="K30" s="13">
        <v>1.8500000000000003E-2</v>
      </c>
    </row>
    <row r="31" spans="1:11" ht="12.75" customHeight="1" x14ac:dyDescent="0.2">
      <c r="A31">
        <v>23</v>
      </c>
      <c r="B31" t="s">
        <v>294</v>
      </c>
      <c r="C31" t="s">
        <v>293</v>
      </c>
      <c r="D31" t="s">
        <v>39</v>
      </c>
      <c r="E31">
        <v>55000</v>
      </c>
      <c r="F31" s="12">
        <v>113.245</v>
      </c>
      <c r="G31" s="13">
        <v>1.77E-2</v>
      </c>
      <c r="H31" s="27"/>
      <c r="J31" s="13" t="s">
        <v>74</v>
      </c>
      <c r="K31" s="13">
        <v>1.5800000000000002E-2</v>
      </c>
    </row>
    <row r="32" spans="1:11" ht="12.75" customHeight="1" x14ac:dyDescent="0.2">
      <c r="A32">
        <v>24</v>
      </c>
      <c r="B32" t="s">
        <v>227</v>
      </c>
      <c r="C32" t="s">
        <v>226</v>
      </c>
      <c r="D32" t="s">
        <v>12</v>
      </c>
      <c r="E32">
        <v>120000</v>
      </c>
      <c r="F32" s="12">
        <v>112.02</v>
      </c>
      <c r="G32" s="13">
        <v>1.7500000000000002E-2</v>
      </c>
      <c r="H32" s="27"/>
      <c r="J32" s="13" t="s">
        <v>77</v>
      </c>
      <c r="K32" s="13">
        <v>1.26E-2</v>
      </c>
    </row>
    <row r="33" spans="1:11" ht="12.75" customHeight="1" x14ac:dyDescent="0.2">
      <c r="A33">
        <v>25</v>
      </c>
      <c r="B33" t="s">
        <v>159</v>
      </c>
      <c r="C33" t="s">
        <v>157</v>
      </c>
      <c r="D33" t="s">
        <v>71</v>
      </c>
      <c r="E33">
        <v>65000</v>
      </c>
      <c r="F33" s="12">
        <v>111.6375</v>
      </c>
      <c r="G33" s="13">
        <v>1.7399999999999999E-2</v>
      </c>
      <c r="H33" s="27"/>
      <c r="J33" s="13" t="s">
        <v>25</v>
      </c>
      <c r="K33" s="13">
        <v>1.23E-2</v>
      </c>
    </row>
    <row r="34" spans="1:11" ht="12.75" customHeight="1" x14ac:dyDescent="0.2">
      <c r="A34">
        <v>26</v>
      </c>
      <c r="B34" t="s">
        <v>46</v>
      </c>
      <c r="C34" t="s">
        <v>44</v>
      </c>
      <c r="D34" t="s">
        <v>12</v>
      </c>
      <c r="E34">
        <v>75000</v>
      </c>
      <c r="F34" s="12">
        <v>106.3875</v>
      </c>
      <c r="G34" s="13">
        <v>1.66E-2</v>
      </c>
      <c r="H34" s="27"/>
      <c r="J34" s="13" t="s">
        <v>60</v>
      </c>
      <c r="K34" s="13">
        <v>1.1200000000000002E-2</v>
      </c>
    </row>
    <row r="35" spans="1:11" ht="12.75" customHeight="1" x14ac:dyDescent="0.2">
      <c r="A35">
        <v>27</v>
      </c>
      <c r="B35" t="s">
        <v>472</v>
      </c>
      <c r="C35" t="s">
        <v>471</v>
      </c>
      <c r="D35" t="s">
        <v>212</v>
      </c>
      <c r="E35">
        <v>39000</v>
      </c>
      <c r="F35" s="12">
        <v>105.04649999999999</v>
      </c>
      <c r="G35" s="13">
        <v>1.6399999999999998E-2</v>
      </c>
      <c r="H35" s="27"/>
      <c r="J35" s="13" t="s">
        <v>68</v>
      </c>
      <c r="K35" s="13">
        <v>5.6000000000000008E-3</v>
      </c>
    </row>
    <row r="36" spans="1:11" ht="12.75" customHeight="1" x14ac:dyDescent="0.2">
      <c r="A36">
        <v>28</v>
      </c>
      <c r="B36" t="s">
        <v>263</v>
      </c>
      <c r="C36" t="s">
        <v>262</v>
      </c>
      <c r="D36" t="s">
        <v>71</v>
      </c>
      <c r="E36">
        <v>100000</v>
      </c>
      <c r="F36" s="12">
        <v>99.9</v>
      </c>
      <c r="G36" s="13">
        <v>1.5600000000000001E-2</v>
      </c>
      <c r="H36" s="27"/>
      <c r="J36" s="13" t="s">
        <v>86</v>
      </c>
      <c r="K36" s="13">
        <v>7.2599999999999998E-2</v>
      </c>
    </row>
    <row r="37" spans="1:11" ht="12.75" customHeight="1" x14ac:dyDescent="0.2">
      <c r="A37">
        <v>29</v>
      </c>
      <c r="B37" t="s">
        <v>61</v>
      </c>
      <c r="C37" t="s">
        <v>59</v>
      </c>
      <c r="D37" t="s">
        <v>34</v>
      </c>
      <c r="E37">
        <v>25000</v>
      </c>
      <c r="F37" s="12">
        <v>95.424999999999997</v>
      </c>
      <c r="G37" s="13">
        <v>1.49E-2</v>
      </c>
      <c r="H37" s="27"/>
      <c r="J37" s="13"/>
      <c r="K37" s="13"/>
    </row>
    <row r="38" spans="1:11" ht="12.75" customHeight="1" x14ac:dyDescent="0.2">
      <c r="A38">
        <v>30</v>
      </c>
      <c r="B38" t="s">
        <v>52</v>
      </c>
      <c r="C38" t="s">
        <v>50</v>
      </c>
      <c r="D38" t="s">
        <v>28</v>
      </c>
      <c r="E38">
        <v>5000</v>
      </c>
      <c r="F38" s="12">
        <v>94.45</v>
      </c>
      <c r="G38" s="13">
        <v>1.4800000000000001E-2</v>
      </c>
      <c r="H38" s="27"/>
      <c r="J38" s="13"/>
      <c r="K38" s="13"/>
    </row>
    <row r="39" spans="1:11" ht="12.75" customHeight="1" x14ac:dyDescent="0.2">
      <c r="A39">
        <v>31</v>
      </c>
      <c r="B39" t="s">
        <v>563</v>
      </c>
      <c r="C39" t="s">
        <v>562</v>
      </c>
      <c r="D39" t="s">
        <v>209</v>
      </c>
      <c r="E39">
        <v>40000</v>
      </c>
      <c r="F39" s="12">
        <v>90.44</v>
      </c>
      <c r="G39" s="13">
        <v>1.41E-2</v>
      </c>
      <c r="H39" s="27"/>
    </row>
    <row r="40" spans="1:11" ht="12.75" customHeight="1" x14ac:dyDescent="0.2">
      <c r="A40">
        <v>32</v>
      </c>
      <c r="B40" t="s">
        <v>247</v>
      </c>
      <c r="C40" t="s">
        <v>246</v>
      </c>
      <c r="D40" t="s">
        <v>209</v>
      </c>
      <c r="E40">
        <v>2500</v>
      </c>
      <c r="F40" s="12">
        <v>89.87</v>
      </c>
      <c r="G40" s="13">
        <v>1.3999999999999999E-2</v>
      </c>
      <c r="H40" s="27"/>
    </row>
    <row r="41" spans="1:11" ht="12.75" customHeight="1" x14ac:dyDescent="0.2">
      <c r="A41">
        <v>33</v>
      </c>
      <c r="B41" t="s">
        <v>40</v>
      </c>
      <c r="C41" t="s">
        <v>38</v>
      </c>
      <c r="D41" t="s">
        <v>12</v>
      </c>
      <c r="E41">
        <v>10000</v>
      </c>
      <c r="F41" s="12">
        <v>86.245000000000005</v>
      </c>
      <c r="G41" s="13">
        <v>1.3500000000000002E-2</v>
      </c>
      <c r="H41" s="27"/>
    </row>
    <row r="42" spans="1:11" ht="12.75" customHeight="1" x14ac:dyDescent="0.2">
      <c r="A42">
        <v>34</v>
      </c>
      <c r="B42" t="s">
        <v>565</v>
      </c>
      <c r="C42" t="s">
        <v>564</v>
      </c>
      <c r="D42" t="s">
        <v>51</v>
      </c>
      <c r="E42">
        <v>2500</v>
      </c>
      <c r="F42" s="12">
        <v>84.23</v>
      </c>
      <c r="G42" s="13">
        <v>1.32E-2</v>
      </c>
      <c r="H42" s="27"/>
    </row>
    <row r="43" spans="1:11" ht="12.75" customHeight="1" x14ac:dyDescent="0.2">
      <c r="A43">
        <v>35</v>
      </c>
      <c r="B43" t="s">
        <v>567</v>
      </c>
      <c r="C43" t="s">
        <v>566</v>
      </c>
      <c r="D43" t="s">
        <v>31</v>
      </c>
      <c r="E43">
        <v>2086</v>
      </c>
      <c r="F43" s="12">
        <v>83.000896999999995</v>
      </c>
      <c r="G43" s="13">
        <v>1.3000000000000001E-2</v>
      </c>
      <c r="H43" s="27"/>
    </row>
    <row r="44" spans="1:11" ht="12.75" customHeight="1" x14ac:dyDescent="0.2">
      <c r="A44">
        <v>36</v>
      </c>
      <c r="B44" t="s">
        <v>569</v>
      </c>
      <c r="C44" t="s">
        <v>568</v>
      </c>
      <c r="D44" t="s">
        <v>80</v>
      </c>
      <c r="E44">
        <v>60000</v>
      </c>
      <c r="F44" s="12">
        <v>81.39</v>
      </c>
      <c r="G44" s="13">
        <v>1.2699999999999999E-2</v>
      </c>
      <c r="H44" s="27"/>
    </row>
    <row r="45" spans="1:11" ht="12.75" customHeight="1" x14ac:dyDescent="0.2">
      <c r="A45">
        <v>37</v>
      </c>
      <c r="B45" t="s">
        <v>131</v>
      </c>
      <c r="C45" t="s">
        <v>130</v>
      </c>
      <c r="D45" t="s">
        <v>77</v>
      </c>
      <c r="E45">
        <v>5000</v>
      </c>
      <c r="F45" s="12">
        <v>80.567499999999995</v>
      </c>
      <c r="G45" s="13">
        <v>1.26E-2</v>
      </c>
      <c r="H45" s="27"/>
    </row>
    <row r="46" spans="1:11" ht="12.75" customHeight="1" x14ac:dyDescent="0.2">
      <c r="A46">
        <v>38</v>
      </c>
      <c r="B46" t="s">
        <v>571</v>
      </c>
      <c r="C46" t="s">
        <v>570</v>
      </c>
      <c r="D46" t="s">
        <v>51</v>
      </c>
      <c r="E46">
        <v>20000</v>
      </c>
      <c r="F46" s="12">
        <v>79.77</v>
      </c>
      <c r="G46" s="13">
        <v>1.2500000000000001E-2</v>
      </c>
      <c r="H46" s="27"/>
    </row>
    <row r="47" spans="1:11" ht="12.75" customHeight="1" x14ac:dyDescent="0.2">
      <c r="A47">
        <v>39</v>
      </c>
      <c r="B47" t="s">
        <v>196</v>
      </c>
      <c r="C47" t="s">
        <v>195</v>
      </c>
      <c r="D47" t="s">
        <v>25</v>
      </c>
      <c r="E47">
        <v>120000</v>
      </c>
      <c r="F47" s="12">
        <v>78.84</v>
      </c>
      <c r="G47" s="13">
        <v>1.23E-2</v>
      </c>
      <c r="H47" s="27"/>
    </row>
    <row r="48" spans="1:11" ht="12.75" customHeight="1" x14ac:dyDescent="0.2">
      <c r="A48">
        <v>40</v>
      </c>
      <c r="B48" t="s">
        <v>474</v>
      </c>
      <c r="C48" t="s">
        <v>473</v>
      </c>
      <c r="D48" t="s">
        <v>31</v>
      </c>
      <c r="E48">
        <v>50000</v>
      </c>
      <c r="F48" s="12">
        <v>77.25</v>
      </c>
      <c r="G48" s="13">
        <v>1.21E-2</v>
      </c>
      <c r="H48" s="27"/>
    </row>
    <row r="49" spans="1:8" ht="12.75" customHeight="1" x14ac:dyDescent="0.2">
      <c r="A49">
        <v>41</v>
      </c>
      <c r="B49" t="s">
        <v>573</v>
      </c>
      <c r="C49" t="s">
        <v>572</v>
      </c>
      <c r="D49" t="s">
        <v>28</v>
      </c>
      <c r="E49">
        <v>5000</v>
      </c>
      <c r="F49" s="12">
        <v>74.877499999999998</v>
      </c>
      <c r="G49" s="13">
        <v>1.1699999999999999E-2</v>
      </c>
      <c r="H49" s="27"/>
    </row>
    <row r="50" spans="1:8" ht="12.75" customHeight="1" x14ac:dyDescent="0.2">
      <c r="A50">
        <v>42</v>
      </c>
      <c r="B50" t="s">
        <v>127</v>
      </c>
      <c r="C50" t="s">
        <v>126</v>
      </c>
      <c r="D50" t="s">
        <v>71</v>
      </c>
      <c r="E50">
        <v>10000</v>
      </c>
      <c r="F50" s="12">
        <v>73.13</v>
      </c>
      <c r="G50" s="13">
        <v>1.1399999999999999E-2</v>
      </c>
      <c r="H50" s="27"/>
    </row>
    <row r="51" spans="1:8" ht="12.75" customHeight="1" x14ac:dyDescent="0.2">
      <c r="A51">
        <v>43</v>
      </c>
      <c r="B51" t="s">
        <v>575</v>
      </c>
      <c r="C51" t="s">
        <v>574</v>
      </c>
      <c r="D51" t="s">
        <v>34</v>
      </c>
      <c r="E51">
        <v>50000</v>
      </c>
      <c r="F51" s="12">
        <v>72.174999999999997</v>
      </c>
      <c r="G51" s="13">
        <v>1.1299999999999999E-2</v>
      </c>
      <c r="H51" s="27"/>
    </row>
    <row r="52" spans="1:8" ht="12.75" customHeight="1" x14ac:dyDescent="0.2">
      <c r="A52">
        <v>44</v>
      </c>
      <c r="B52" t="s">
        <v>115</v>
      </c>
      <c r="C52" t="s">
        <v>114</v>
      </c>
      <c r="D52" t="s">
        <v>74</v>
      </c>
      <c r="E52">
        <v>15000</v>
      </c>
      <c r="F52" s="12">
        <v>72.067499999999995</v>
      </c>
      <c r="G52" s="13">
        <v>1.1299999999999999E-2</v>
      </c>
      <c r="H52" s="27"/>
    </row>
    <row r="53" spans="1:8" ht="12.75" customHeight="1" x14ac:dyDescent="0.2">
      <c r="A53">
        <v>45</v>
      </c>
      <c r="B53" t="s">
        <v>280</v>
      </c>
      <c r="C53" t="s">
        <v>279</v>
      </c>
      <c r="D53" t="s">
        <v>60</v>
      </c>
      <c r="E53">
        <v>20000</v>
      </c>
      <c r="F53" s="12">
        <v>71.98</v>
      </c>
      <c r="G53" s="13">
        <v>1.1200000000000002E-2</v>
      </c>
      <c r="H53" s="27"/>
    </row>
    <row r="54" spans="1:8" ht="12.75" customHeight="1" x14ac:dyDescent="0.2">
      <c r="A54">
        <v>46</v>
      </c>
      <c r="B54" t="s">
        <v>475</v>
      </c>
      <c r="C54" t="s">
        <v>402</v>
      </c>
      <c r="D54" t="s">
        <v>212</v>
      </c>
      <c r="E54">
        <v>19000</v>
      </c>
      <c r="F54" s="12">
        <v>71.867500000000007</v>
      </c>
      <c r="G54" s="13">
        <v>1.1200000000000002E-2</v>
      </c>
      <c r="H54" s="27"/>
    </row>
    <row r="55" spans="1:8" ht="12.75" customHeight="1" x14ac:dyDescent="0.2">
      <c r="A55">
        <v>47</v>
      </c>
      <c r="B55" t="s">
        <v>113</v>
      </c>
      <c r="C55" t="s">
        <v>112</v>
      </c>
      <c r="D55" t="s">
        <v>63</v>
      </c>
      <c r="E55">
        <v>10265</v>
      </c>
      <c r="F55" s="12">
        <v>71.552182999999999</v>
      </c>
      <c r="G55" s="13">
        <v>1.1200000000000002E-2</v>
      </c>
      <c r="H55" s="27"/>
    </row>
    <row r="56" spans="1:8" ht="12.75" customHeight="1" x14ac:dyDescent="0.2">
      <c r="A56">
        <v>48</v>
      </c>
      <c r="B56" t="s">
        <v>109</v>
      </c>
      <c r="C56" t="s">
        <v>108</v>
      </c>
      <c r="D56" t="s">
        <v>28</v>
      </c>
      <c r="E56">
        <v>30000</v>
      </c>
      <c r="F56" s="12">
        <v>68.685000000000002</v>
      </c>
      <c r="G56" s="13">
        <v>1.0700000000000001E-2</v>
      </c>
      <c r="H56" s="27"/>
    </row>
    <row r="57" spans="1:8" ht="12.75" customHeight="1" x14ac:dyDescent="0.2">
      <c r="A57">
        <v>49</v>
      </c>
      <c r="B57" t="s">
        <v>229</v>
      </c>
      <c r="C57" t="s">
        <v>228</v>
      </c>
      <c r="D57" t="s">
        <v>22</v>
      </c>
      <c r="E57">
        <v>6000</v>
      </c>
      <c r="F57" s="12">
        <v>65.981999999999999</v>
      </c>
      <c r="G57" s="13">
        <v>1.03E-2</v>
      </c>
      <c r="H57" s="27"/>
    </row>
    <row r="58" spans="1:8" ht="12.75" customHeight="1" x14ac:dyDescent="0.2">
      <c r="A58">
        <v>50</v>
      </c>
      <c r="B58" t="s">
        <v>245</v>
      </c>
      <c r="C58" t="s">
        <v>244</v>
      </c>
      <c r="D58" t="s">
        <v>194</v>
      </c>
      <c r="E58">
        <v>35000</v>
      </c>
      <c r="F58" s="12">
        <v>62.947499999999998</v>
      </c>
      <c r="G58" s="13">
        <v>9.7999999999999997E-3</v>
      </c>
      <c r="H58" s="27"/>
    </row>
    <row r="59" spans="1:8" ht="12.75" customHeight="1" x14ac:dyDescent="0.2">
      <c r="A59">
        <v>51</v>
      </c>
      <c r="B59" t="s">
        <v>171</v>
      </c>
      <c r="C59" t="s">
        <v>170</v>
      </c>
      <c r="D59" t="s">
        <v>34</v>
      </c>
      <c r="E59">
        <v>33000</v>
      </c>
      <c r="F59" s="12">
        <v>59.0535</v>
      </c>
      <c r="G59" s="13">
        <v>9.1999999999999998E-3</v>
      </c>
      <c r="H59" s="27"/>
    </row>
    <row r="60" spans="1:8" ht="12.75" customHeight="1" x14ac:dyDescent="0.2">
      <c r="A60">
        <v>52</v>
      </c>
      <c r="B60" t="s">
        <v>177</v>
      </c>
      <c r="C60" t="s">
        <v>176</v>
      </c>
      <c r="D60" t="s">
        <v>12</v>
      </c>
      <c r="E60">
        <v>22000</v>
      </c>
      <c r="F60" s="12">
        <v>58.442999999999998</v>
      </c>
      <c r="G60" s="13">
        <v>9.1000000000000004E-3</v>
      </c>
      <c r="H60" s="27"/>
    </row>
    <row r="61" spans="1:8" ht="12.75" customHeight="1" x14ac:dyDescent="0.2">
      <c r="A61">
        <v>53</v>
      </c>
      <c r="B61" t="s">
        <v>519</v>
      </c>
      <c r="C61" t="s">
        <v>518</v>
      </c>
      <c r="D61" t="s">
        <v>12</v>
      </c>
      <c r="E61">
        <v>30000</v>
      </c>
      <c r="F61" s="12">
        <v>55.725000000000001</v>
      </c>
      <c r="G61" s="13">
        <v>8.6999999999999994E-3</v>
      </c>
      <c r="H61" s="27"/>
    </row>
    <row r="62" spans="1:8" ht="12.75" customHeight="1" x14ac:dyDescent="0.2">
      <c r="A62">
        <v>54</v>
      </c>
      <c r="B62" t="s">
        <v>91</v>
      </c>
      <c r="C62" t="s">
        <v>90</v>
      </c>
      <c r="D62" t="s">
        <v>34</v>
      </c>
      <c r="E62">
        <v>1147</v>
      </c>
      <c r="F62" s="12">
        <v>43.810239000000003</v>
      </c>
      <c r="G62" s="13">
        <v>6.8000000000000005E-3</v>
      </c>
      <c r="H62" s="27"/>
    </row>
    <row r="63" spans="1:8" ht="12.75" customHeight="1" x14ac:dyDescent="0.2">
      <c r="A63">
        <v>55</v>
      </c>
      <c r="B63" t="s">
        <v>577</v>
      </c>
      <c r="C63" t="s">
        <v>576</v>
      </c>
      <c r="D63" t="s">
        <v>34</v>
      </c>
      <c r="E63">
        <v>3742</v>
      </c>
      <c r="F63" s="12">
        <v>42.565249999999999</v>
      </c>
      <c r="G63" s="13">
        <v>6.6E-3</v>
      </c>
      <c r="H63" s="27"/>
    </row>
    <row r="64" spans="1:8" ht="12.75" customHeight="1" x14ac:dyDescent="0.2">
      <c r="A64">
        <v>56</v>
      </c>
      <c r="B64" t="s">
        <v>43</v>
      </c>
      <c r="C64" t="s">
        <v>41</v>
      </c>
      <c r="D64" t="s">
        <v>31</v>
      </c>
      <c r="E64">
        <v>8606</v>
      </c>
      <c r="F64" s="12">
        <v>40.912923999999997</v>
      </c>
      <c r="G64" s="13">
        <v>6.4000000000000003E-3</v>
      </c>
      <c r="H64" s="27"/>
    </row>
    <row r="65" spans="1:9" ht="12.75" customHeight="1" x14ac:dyDescent="0.2">
      <c r="A65">
        <v>57</v>
      </c>
      <c r="B65" t="s">
        <v>579</v>
      </c>
      <c r="C65" t="s">
        <v>578</v>
      </c>
      <c r="D65" t="s">
        <v>80</v>
      </c>
      <c r="E65">
        <v>50000</v>
      </c>
      <c r="F65" s="12">
        <v>39.674999999999997</v>
      </c>
      <c r="G65" s="13">
        <v>6.1999999999999998E-3</v>
      </c>
      <c r="H65" s="27"/>
    </row>
    <row r="66" spans="1:9" ht="12.75" customHeight="1" x14ac:dyDescent="0.2">
      <c r="A66">
        <v>58</v>
      </c>
      <c r="B66" t="s">
        <v>581</v>
      </c>
      <c r="C66" t="s">
        <v>580</v>
      </c>
      <c r="D66" t="s">
        <v>12</v>
      </c>
      <c r="E66">
        <v>25000</v>
      </c>
      <c r="F66" s="12">
        <v>35.725000000000001</v>
      </c>
      <c r="G66" s="13">
        <v>5.6000000000000008E-3</v>
      </c>
      <c r="H66" s="27"/>
    </row>
    <row r="67" spans="1:9" ht="12.75" customHeight="1" x14ac:dyDescent="0.2">
      <c r="A67">
        <v>59</v>
      </c>
      <c r="B67" t="s">
        <v>121</v>
      </c>
      <c r="C67" t="s">
        <v>120</v>
      </c>
      <c r="D67" t="s">
        <v>68</v>
      </c>
      <c r="E67">
        <v>7500</v>
      </c>
      <c r="F67" s="12">
        <v>35.568750000000001</v>
      </c>
      <c r="G67" s="13">
        <v>5.6000000000000008E-3</v>
      </c>
      <c r="H67" s="27"/>
    </row>
    <row r="68" spans="1:9" ht="12.75" customHeight="1" x14ac:dyDescent="0.2">
      <c r="A68">
        <v>60</v>
      </c>
      <c r="B68" t="s">
        <v>84</v>
      </c>
      <c r="C68" t="s">
        <v>82</v>
      </c>
      <c r="D68" t="s">
        <v>51</v>
      </c>
      <c r="E68">
        <v>10000</v>
      </c>
      <c r="F68" s="12">
        <v>33.590000000000003</v>
      </c>
      <c r="G68" s="13">
        <v>5.1999999999999998E-3</v>
      </c>
      <c r="H68" s="27"/>
    </row>
    <row r="69" spans="1:9" ht="12.75" customHeight="1" x14ac:dyDescent="0.2">
      <c r="A69">
        <v>61</v>
      </c>
      <c r="B69" t="s">
        <v>517</v>
      </c>
      <c r="C69" t="s">
        <v>516</v>
      </c>
      <c r="D69" t="s">
        <v>12</v>
      </c>
      <c r="E69">
        <v>15000</v>
      </c>
      <c r="F69" s="12">
        <v>31.372499999999999</v>
      </c>
      <c r="G69" s="13">
        <v>4.8999999999999998E-3</v>
      </c>
      <c r="H69" s="27"/>
    </row>
    <row r="70" spans="1:9" ht="12.75" customHeight="1" x14ac:dyDescent="0.2">
      <c r="A70">
        <v>62</v>
      </c>
      <c r="B70" t="s">
        <v>129</v>
      </c>
      <c r="C70" t="s">
        <v>128</v>
      </c>
      <c r="D70" t="s">
        <v>74</v>
      </c>
      <c r="E70">
        <v>10000</v>
      </c>
      <c r="F70" s="12">
        <v>29.074999999999999</v>
      </c>
      <c r="G70" s="13">
        <v>4.5000000000000005E-3</v>
      </c>
      <c r="H70" s="27"/>
    </row>
    <row r="71" spans="1:9" ht="12.75" customHeight="1" x14ac:dyDescent="0.2">
      <c r="A71">
        <v>63</v>
      </c>
      <c r="B71" t="s">
        <v>583</v>
      </c>
      <c r="C71" t="s">
        <v>582</v>
      </c>
      <c r="D71" t="s">
        <v>28</v>
      </c>
      <c r="E71">
        <v>10000</v>
      </c>
      <c r="F71" s="12">
        <v>28.88</v>
      </c>
      <c r="G71" s="13">
        <v>4.5000000000000005E-3</v>
      </c>
      <c r="H71" s="27"/>
    </row>
    <row r="72" spans="1:9" ht="12.75" customHeight="1" x14ac:dyDescent="0.2">
      <c r="A72">
        <v>64</v>
      </c>
      <c r="B72" t="s">
        <v>585</v>
      </c>
      <c r="C72" t="s">
        <v>584</v>
      </c>
      <c r="D72" t="s">
        <v>42</v>
      </c>
      <c r="E72">
        <v>666</v>
      </c>
      <c r="F72" s="12">
        <v>3.839823</v>
      </c>
      <c r="G72" s="13">
        <v>5.9999999999999995E-4</v>
      </c>
      <c r="H72" s="27"/>
    </row>
    <row r="73" spans="1:9" ht="12.75" customHeight="1" x14ac:dyDescent="0.2">
      <c r="C73" s="16" t="s">
        <v>140</v>
      </c>
      <c r="D73" s="16"/>
      <c r="E73" s="16"/>
      <c r="F73" s="17">
        <f>SUM(F9:F72)</f>
        <v>5939.119601000004</v>
      </c>
      <c r="G73" s="18">
        <f>SUM(G9:G72)</f>
        <v>0.92739999999999989</v>
      </c>
      <c r="H73" s="28"/>
      <c r="I73" s="29"/>
    </row>
    <row r="74" spans="1:9" ht="12.75" customHeight="1" x14ac:dyDescent="0.2">
      <c r="F74" s="12"/>
      <c r="G74" s="13"/>
      <c r="H74" s="27"/>
    </row>
    <row r="75" spans="1:9" ht="12.75" customHeight="1" x14ac:dyDescent="0.2">
      <c r="C75" s="14" t="s">
        <v>145</v>
      </c>
      <c r="F75" s="12">
        <v>596.94354099999998</v>
      </c>
      <c r="G75" s="13">
        <v>9.3299999999999994E-2</v>
      </c>
      <c r="H75" s="27"/>
    </row>
    <row r="76" spans="1:9" ht="12.75" customHeight="1" x14ac:dyDescent="0.2">
      <c r="C76" s="16" t="s">
        <v>140</v>
      </c>
      <c r="D76" s="16"/>
      <c r="E76" s="16"/>
      <c r="F76" s="17">
        <f>SUM(F75:F75)</f>
        <v>596.94354099999998</v>
      </c>
      <c r="G76" s="18">
        <f>SUM(G75:G75)</f>
        <v>9.3299999999999994E-2</v>
      </c>
      <c r="H76" s="27"/>
    </row>
    <row r="77" spans="1:9" ht="12.75" customHeight="1" x14ac:dyDescent="0.2">
      <c r="F77" s="12"/>
      <c r="G77" s="13"/>
      <c r="H77" s="28"/>
      <c r="I77" s="29"/>
    </row>
    <row r="78" spans="1:9" ht="12.75" customHeight="1" x14ac:dyDescent="0.2">
      <c r="C78" s="14" t="s">
        <v>146</v>
      </c>
      <c r="F78" s="12"/>
      <c r="G78" s="13"/>
      <c r="H78" s="27"/>
    </row>
    <row r="79" spans="1:9" ht="12.75" customHeight="1" x14ac:dyDescent="0.2">
      <c r="C79" s="14" t="s">
        <v>147</v>
      </c>
      <c r="F79" s="12">
        <v>-134.54009400000001</v>
      </c>
      <c r="G79" s="13">
        <v>-2.07E-2</v>
      </c>
      <c r="H79" s="27"/>
    </row>
    <row r="80" spans="1:9" ht="12.75" customHeight="1" x14ac:dyDescent="0.2">
      <c r="C80" s="16" t="s">
        <v>140</v>
      </c>
      <c r="D80" s="16"/>
      <c r="E80" s="16"/>
      <c r="F80" s="17">
        <f>SUM(F79:F79)</f>
        <v>-134.54009400000001</v>
      </c>
      <c r="G80" s="18">
        <f>SUM(G79:G79)</f>
        <v>-2.07E-2</v>
      </c>
      <c r="H80" s="28"/>
      <c r="I80" s="29"/>
    </row>
    <row r="81" spans="3:8" ht="12.75" customHeight="1" x14ac:dyDescent="0.2">
      <c r="C81" s="19" t="s">
        <v>148</v>
      </c>
      <c r="D81" s="19"/>
      <c r="E81" s="19"/>
      <c r="F81" s="20">
        <f>SUM(F73,F76,F80)</f>
        <v>6401.5230480000037</v>
      </c>
      <c r="G81" s="21">
        <f>SUM(G73,G76,G80)</f>
        <v>0.99999999999999989</v>
      </c>
      <c r="H81" s="27"/>
    </row>
    <row r="82" spans="3:8" ht="12.75" customHeight="1" x14ac:dyDescent="0.2">
      <c r="H82" s="27"/>
    </row>
    <row r="83" spans="3:8" ht="12.75" customHeight="1" x14ac:dyDescent="0.2"/>
    <row r="84" spans="3:8" ht="12.75" customHeight="1" x14ac:dyDescent="0.2">
      <c r="C84" s="38"/>
      <c r="D84" s="39"/>
    </row>
    <row r="85" spans="3:8" ht="12.75" customHeight="1" x14ac:dyDescent="0.2"/>
    <row r="86" spans="3:8" ht="12.75" customHeight="1" x14ac:dyDescent="0.2"/>
    <row r="87" spans="3:8" ht="12.75" customHeight="1" x14ac:dyDescent="0.2"/>
    <row r="88" spans="3:8" ht="12.75" customHeight="1" x14ac:dyDescent="0.2"/>
    <row r="89" spans="3:8" ht="12.75" customHeight="1" x14ac:dyDescent="0.2"/>
    <row r="90" spans="3:8" ht="12.75" customHeight="1" x14ac:dyDescent="0.2"/>
    <row r="91" spans="3:8" ht="12.75" customHeight="1" x14ac:dyDescent="0.2"/>
    <row r="92" spans="3:8" ht="12.75" customHeight="1" x14ac:dyDescent="0.2"/>
    <row r="93" spans="3:8" ht="12.75" customHeight="1" x14ac:dyDescent="0.2"/>
    <row r="94" spans="3:8" ht="12.75" customHeight="1" x14ac:dyDescent="0.2"/>
    <row r="95" spans="3:8" ht="12.75" customHeight="1" x14ac:dyDescent="0.2"/>
    <row r="96" spans="3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</sheetData>
  <sortState ref="J11:K35">
    <sortCondition descending="1" ref="K11:K35"/>
  </sortState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topLeftCell="A121" workbookViewId="0">
      <selection activeCell="C151" sqref="C151:D152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4" width="23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5.5703125" style="24" customWidth="1"/>
  </cols>
  <sheetData>
    <row r="1" spans="1:12" ht="18.75" x14ac:dyDescent="0.2">
      <c r="A1" s="1"/>
      <c r="B1" s="1"/>
      <c r="C1" s="45" t="s">
        <v>184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35</v>
      </c>
      <c r="C9" t="s">
        <v>33</v>
      </c>
      <c r="D9" t="s">
        <v>28</v>
      </c>
      <c r="E9">
        <v>350323</v>
      </c>
      <c r="F9" s="12">
        <v>1291.115417</v>
      </c>
      <c r="G9" s="13">
        <v>3.7000000000000005E-2</v>
      </c>
      <c r="H9" s="27"/>
    </row>
    <row r="10" spans="1:12" ht="12.75" customHeight="1" x14ac:dyDescent="0.2">
      <c r="A10">
        <v>2</v>
      </c>
      <c r="B10" t="s">
        <v>13</v>
      </c>
      <c r="C10" t="s">
        <v>11</v>
      </c>
      <c r="D10" t="s">
        <v>12</v>
      </c>
      <c r="E10">
        <v>118046</v>
      </c>
      <c r="F10" s="12">
        <v>1271.768581</v>
      </c>
      <c r="G10" s="13">
        <v>3.6400000000000002E-2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18</v>
      </c>
      <c r="C11" t="s">
        <v>14</v>
      </c>
      <c r="D11" t="s">
        <v>15</v>
      </c>
      <c r="E11">
        <v>57804</v>
      </c>
      <c r="F11" s="12">
        <v>1238.1038759999999</v>
      </c>
      <c r="G11" s="13">
        <v>3.5499999999999997E-2</v>
      </c>
      <c r="H11" s="27"/>
      <c r="J11" s="13" t="s">
        <v>12</v>
      </c>
      <c r="K11" s="13">
        <v>0.13519999999999999</v>
      </c>
    </row>
    <row r="12" spans="1:12" ht="12.75" customHeight="1" x14ac:dyDescent="0.2">
      <c r="A12">
        <v>4</v>
      </c>
      <c r="B12" t="s">
        <v>95</v>
      </c>
      <c r="C12" t="s">
        <v>94</v>
      </c>
      <c r="D12" t="s">
        <v>12</v>
      </c>
      <c r="E12">
        <v>328385</v>
      </c>
      <c r="F12" s="12">
        <v>1184.4846950000001</v>
      </c>
      <c r="G12" s="13">
        <v>3.39E-2</v>
      </c>
      <c r="H12" s="27"/>
      <c r="J12" s="13" t="s">
        <v>185</v>
      </c>
      <c r="K12" s="13">
        <v>0.11810000000000001</v>
      </c>
    </row>
    <row r="13" spans="1:12" ht="12.75" customHeight="1" x14ac:dyDescent="0.2">
      <c r="A13">
        <v>5</v>
      </c>
      <c r="B13" t="s">
        <v>187</v>
      </c>
      <c r="C13" t="s">
        <v>186</v>
      </c>
      <c r="D13" t="s">
        <v>42</v>
      </c>
      <c r="E13">
        <v>89030</v>
      </c>
      <c r="F13" s="12">
        <v>1124.0037500000001</v>
      </c>
      <c r="G13" s="13">
        <v>3.2199999999999999E-2</v>
      </c>
      <c r="H13" s="27"/>
      <c r="J13" s="13" t="s">
        <v>15</v>
      </c>
      <c r="K13" s="13">
        <v>8.9700000000000002E-2</v>
      </c>
    </row>
    <row r="14" spans="1:12" ht="12.75" customHeight="1" x14ac:dyDescent="0.2">
      <c r="A14">
        <v>6</v>
      </c>
      <c r="B14" t="s">
        <v>156</v>
      </c>
      <c r="C14" t="s">
        <v>155</v>
      </c>
      <c r="D14" t="s">
        <v>68</v>
      </c>
      <c r="E14">
        <v>93446</v>
      </c>
      <c r="F14" s="12">
        <v>855.26451499999996</v>
      </c>
      <c r="G14" s="13">
        <v>2.4500000000000001E-2</v>
      </c>
      <c r="H14" s="27"/>
      <c r="J14" s="13" t="s">
        <v>25</v>
      </c>
      <c r="K14" s="13">
        <v>7.0099999999999996E-2</v>
      </c>
    </row>
    <row r="15" spans="1:12" ht="12.75" customHeight="1" x14ac:dyDescent="0.2">
      <c r="A15">
        <v>7</v>
      </c>
      <c r="B15" t="s">
        <v>81</v>
      </c>
      <c r="C15" t="s">
        <v>79</v>
      </c>
      <c r="D15" t="s">
        <v>48</v>
      </c>
      <c r="E15">
        <v>46344</v>
      </c>
      <c r="F15" s="12">
        <v>788.102892</v>
      </c>
      <c r="G15" s="13">
        <v>2.2599999999999999E-2</v>
      </c>
      <c r="H15" s="27"/>
      <c r="J15" s="13" t="s">
        <v>28</v>
      </c>
      <c r="K15" s="13">
        <v>5.7699999999999994E-2</v>
      </c>
    </row>
    <row r="16" spans="1:12" ht="12.75" customHeight="1" x14ac:dyDescent="0.2">
      <c r="A16">
        <v>8</v>
      </c>
      <c r="B16" t="s">
        <v>29</v>
      </c>
      <c r="C16" t="s">
        <v>27</v>
      </c>
      <c r="D16" t="s">
        <v>15</v>
      </c>
      <c r="E16">
        <v>31512</v>
      </c>
      <c r="F16" s="12">
        <v>782.143596</v>
      </c>
      <c r="G16" s="13">
        <v>2.2400000000000003E-2</v>
      </c>
      <c r="H16" s="27"/>
      <c r="J16" s="13" t="s">
        <v>42</v>
      </c>
      <c r="K16" s="13">
        <v>5.67E-2</v>
      </c>
    </row>
    <row r="17" spans="1:11" ht="12.75" customHeight="1" x14ac:dyDescent="0.2">
      <c r="A17">
        <v>9</v>
      </c>
      <c r="B17" t="s">
        <v>107</v>
      </c>
      <c r="C17" t="s">
        <v>106</v>
      </c>
      <c r="D17" t="s">
        <v>25</v>
      </c>
      <c r="E17">
        <v>21799</v>
      </c>
      <c r="F17" s="12">
        <v>624.65034500000002</v>
      </c>
      <c r="G17" s="13">
        <v>1.7899999999999999E-2</v>
      </c>
      <c r="H17" s="27"/>
      <c r="J17" s="13" t="s">
        <v>22</v>
      </c>
      <c r="K17" s="13">
        <v>4.2500000000000003E-2</v>
      </c>
    </row>
    <row r="18" spans="1:11" ht="12.75" customHeight="1" x14ac:dyDescent="0.2">
      <c r="A18">
        <v>10</v>
      </c>
      <c r="B18" t="s">
        <v>58</v>
      </c>
      <c r="C18" t="s">
        <v>56</v>
      </c>
      <c r="D18" t="s">
        <v>12</v>
      </c>
      <c r="E18">
        <v>200320</v>
      </c>
      <c r="F18" s="12">
        <v>618.88864000000001</v>
      </c>
      <c r="G18" s="13">
        <v>1.77E-2</v>
      </c>
      <c r="H18" s="27"/>
      <c r="J18" s="13" t="s">
        <v>68</v>
      </c>
      <c r="K18" s="13">
        <v>3.2199999999999999E-2</v>
      </c>
    </row>
    <row r="19" spans="1:11" ht="12.75" customHeight="1" x14ac:dyDescent="0.2">
      <c r="A19">
        <v>11</v>
      </c>
      <c r="B19" t="s">
        <v>55</v>
      </c>
      <c r="C19" t="s">
        <v>53</v>
      </c>
      <c r="D19" t="s">
        <v>25</v>
      </c>
      <c r="E19">
        <v>102024</v>
      </c>
      <c r="F19" s="12">
        <v>596.99343599999997</v>
      </c>
      <c r="G19" s="13">
        <v>1.7100000000000001E-2</v>
      </c>
      <c r="H19" s="27"/>
      <c r="J19" s="13" t="s">
        <v>188</v>
      </c>
      <c r="K19" s="13">
        <v>2.8399999999999998E-2</v>
      </c>
    </row>
    <row r="20" spans="1:11" ht="12.75" customHeight="1" x14ac:dyDescent="0.2">
      <c r="A20">
        <v>12</v>
      </c>
      <c r="B20" t="s">
        <v>20</v>
      </c>
      <c r="C20" t="s">
        <v>19</v>
      </c>
      <c r="D20" t="s">
        <v>15</v>
      </c>
      <c r="E20">
        <v>15000</v>
      </c>
      <c r="F20" s="12">
        <v>430.27499999999998</v>
      </c>
      <c r="G20" s="13">
        <v>1.23E-2</v>
      </c>
      <c r="H20" s="27"/>
      <c r="J20" s="13" t="s">
        <v>48</v>
      </c>
      <c r="K20" s="13">
        <v>2.52E-2</v>
      </c>
    </row>
    <row r="21" spans="1:11" ht="12.75" customHeight="1" x14ac:dyDescent="0.2">
      <c r="A21">
        <v>13</v>
      </c>
      <c r="B21" t="s">
        <v>111</v>
      </c>
      <c r="C21" t="s">
        <v>110</v>
      </c>
      <c r="D21" t="s">
        <v>12</v>
      </c>
      <c r="E21">
        <v>70000</v>
      </c>
      <c r="F21" s="12">
        <v>411.67</v>
      </c>
      <c r="G21" s="13">
        <v>1.18E-2</v>
      </c>
      <c r="H21" s="27"/>
      <c r="J21" s="13" t="s">
        <v>189</v>
      </c>
      <c r="K21" s="13">
        <v>2.4799999999999999E-2</v>
      </c>
    </row>
    <row r="22" spans="1:11" ht="12.75" customHeight="1" x14ac:dyDescent="0.2">
      <c r="A22">
        <v>14</v>
      </c>
      <c r="B22" t="s">
        <v>191</v>
      </c>
      <c r="C22" t="s">
        <v>190</v>
      </c>
      <c r="D22" t="s">
        <v>22</v>
      </c>
      <c r="E22">
        <v>25120</v>
      </c>
      <c r="F22" s="12">
        <v>398.22735999999998</v>
      </c>
      <c r="G22" s="13">
        <v>1.1399999999999999E-2</v>
      </c>
      <c r="H22" s="27"/>
      <c r="J22" s="13" t="s">
        <v>31</v>
      </c>
      <c r="K22" s="13">
        <v>1.44E-2</v>
      </c>
    </row>
    <row r="23" spans="1:11" ht="12.75" customHeight="1" x14ac:dyDescent="0.2">
      <c r="A23">
        <v>15</v>
      </c>
      <c r="B23" t="s">
        <v>23</v>
      </c>
      <c r="C23" t="s">
        <v>21</v>
      </c>
      <c r="D23" t="s">
        <v>22</v>
      </c>
      <c r="E23">
        <v>42710</v>
      </c>
      <c r="F23" s="12">
        <v>391.971025</v>
      </c>
      <c r="G23" s="13">
        <v>1.1200000000000002E-2</v>
      </c>
      <c r="H23" s="27"/>
      <c r="J23" s="13" t="s">
        <v>71</v>
      </c>
      <c r="K23" s="13">
        <v>1.43E-2</v>
      </c>
    </row>
    <row r="24" spans="1:11" ht="12.75" customHeight="1" x14ac:dyDescent="0.2">
      <c r="A24">
        <v>16</v>
      </c>
      <c r="B24" t="s">
        <v>99</v>
      </c>
      <c r="C24" t="s">
        <v>98</v>
      </c>
      <c r="D24" t="s">
        <v>57</v>
      </c>
      <c r="E24">
        <v>101847</v>
      </c>
      <c r="F24" s="12">
        <v>357.83943499999998</v>
      </c>
      <c r="G24" s="13">
        <v>1.03E-2</v>
      </c>
      <c r="H24" s="27"/>
      <c r="J24" s="13" t="s">
        <v>54</v>
      </c>
      <c r="K24" s="13">
        <v>1.38E-2</v>
      </c>
    </row>
    <row r="25" spans="1:11" ht="12.75" customHeight="1" x14ac:dyDescent="0.2">
      <c r="A25">
        <v>17</v>
      </c>
      <c r="B25" t="s">
        <v>193</v>
      </c>
      <c r="C25" t="s">
        <v>192</v>
      </c>
      <c r="D25" t="s">
        <v>25</v>
      </c>
      <c r="E25">
        <v>26319</v>
      </c>
      <c r="F25" s="12">
        <v>332.96166899999997</v>
      </c>
      <c r="G25" s="13">
        <v>9.4999999999999998E-3</v>
      </c>
      <c r="H25" s="27"/>
      <c r="J25" s="13" t="s">
        <v>57</v>
      </c>
      <c r="K25" s="13">
        <v>1.24E-2</v>
      </c>
    </row>
    <row r="26" spans="1:11" ht="12.75" customHeight="1" x14ac:dyDescent="0.2">
      <c r="A26">
        <v>18</v>
      </c>
      <c r="B26" t="s">
        <v>162</v>
      </c>
      <c r="C26" t="s">
        <v>160</v>
      </c>
      <c r="D26" t="s">
        <v>12</v>
      </c>
      <c r="E26">
        <v>24232</v>
      </c>
      <c r="F26" s="12">
        <v>320.39550400000002</v>
      </c>
      <c r="G26" s="13">
        <v>9.1999999999999998E-3</v>
      </c>
      <c r="H26" s="27"/>
      <c r="J26" s="13" t="s">
        <v>39</v>
      </c>
      <c r="K26" s="13">
        <v>1.0500000000000001E-2</v>
      </c>
    </row>
    <row r="27" spans="1:11" ht="12.75" customHeight="1" x14ac:dyDescent="0.2">
      <c r="A27">
        <v>19</v>
      </c>
      <c r="B27" t="s">
        <v>175</v>
      </c>
      <c r="C27" t="s">
        <v>174</v>
      </c>
      <c r="D27" t="s">
        <v>54</v>
      </c>
      <c r="E27">
        <v>83935</v>
      </c>
      <c r="F27" s="12">
        <v>313.66509500000001</v>
      </c>
      <c r="G27" s="13">
        <v>9.0000000000000011E-3</v>
      </c>
      <c r="H27" s="27"/>
      <c r="J27" s="13" t="s">
        <v>45</v>
      </c>
      <c r="K27" s="13">
        <v>1.0200000000000001E-2</v>
      </c>
    </row>
    <row r="28" spans="1:11" ht="12.75" customHeight="1" x14ac:dyDescent="0.2">
      <c r="A28">
        <v>20</v>
      </c>
      <c r="B28" t="s">
        <v>97</v>
      </c>
      <c r="C28" t="s">
        <v>96</v>
      </c>
      <c r="D28" t="s">
        <v>15</v>
      </c>
      <c r="E28">
        <v>17250</v>
      </c>
      <c r="F28" s="12">
        <v>309.07687499999997</v>
      </c>
      <c r="G28" s="13">
        <v>8.8999999999999999E-3</v>
      </c>
      <c r="H28" s="27"/>
      <c r="J28" s="13" t="s">
        <v>152</v>
      </c>
      <c r="K28" s="13">
        <v>9.5999999999999992E-3</v>
      </c>
    </row>
    <row r="29" spans="1:11" ht="12.75" customHeight="1" x14ac:dyDescent="0.2">
      <c r="A29">
        <v>21</v>
      </c>
      <c r="B29" t="s">
        <v>26</v>
      </c>
      <c r="C29" t="s">
        <v>24</v>
      </c>
      <c r="D29" t="s">
        <v>12</v>
      </c>
      <c r="E29">
        <v>34437</v>
      </c>
      <c r="F29" s="12">
        <v>299.67077399999999</v>
      </c>
      <c r="G29" s="13">
        <v>8.6E-3</v>
      </c>
      <c r="H29" s="27"/>
      <c r="J29" s="13" t="s">
        <v>194</v>
      </c>
      <c r="K29" s="13">
        <v>7.8000000000000005E-3</v>
      </c>
    </row>
    <row r="30" spans="1:11" ht="12.75" customHeight="1" x14ac:dyDescent="0.2">
      <c r="A30">
        <v>22</v>
      </c>
      <c r="B30" t="s">
        <v>196</v>
      </c>
      <c r="C30" t="s">
        <v>195</v>
      </c>
      <c r="D30" t="s">
        <v>25</v>
      </c>
      <c r="E30">
        <v>450000</v>
      </c>
      <c r="F30" s="12">
        <v>295.64999999999998</v>
      </c>
      <c r="G30" s="13">
        <v>8.5000000000000006E-3</v>
      </c>
      <c r="H30" s="27"/>
      <c r="J30" s="13" t="s">
        <v>74</v>
      </c>
      <c r="K30" s="13">
        <v>7.6E-3</v>
      </c>
    </row>
    <row r="31" spans="1:11" ht="12.75" customHeight="1" x14ac:dyDescent="0.2">
      <c r="A31">
        <v>23</v>
      </c>
      <c r="B31" t="s">
        <v>37</v>
      </c>
      <c r="C31" t="s">
        <v>36</v>
      </c>
      <c r="D31" t="s">
        <v>25</v>
      </c>
      <c r="E31">
        <v>7495</v>
      </c>
      <c r="F31" s="12">
        <v>273.36888299999998</v>
      </c>
      <c r="G31" s="13">
        <v>7.8000000000000005E-3</v>
      </c>
      <c r="H31" s="27"/>
      <c r="J31" s="13" t="s">
        <v>63</v>
      </c>
      <c r="K31" s="13">
        <v>6.8000000000000005E-3</v>
      </c>
    </row>
    <row r="32" spans="1:11" ht="12.75" customHeight="1" x14ac:dyDescent="0.2">
      <c r="A32">
        <v>24</v>
      </c>
      <c r="B32" t="s">
        <v>115</v>
      </c>
      <c r="C32" t="s">
        <v>114</v>
      </c>
      <c r="D32" s="35" t="s">
        <v>74</v>
      </c>
      <c r="E32">
        <v>55246</v>
      </c>
      <c r="F32" s="12">
        <v>265.42940700000003</v>
      </c>
      <c r="G32" s="13">
        <v>7.6E-3</v>
      </c>
      <c r="H32" s="27"/>
      <c r="J32" s="13" t="s">
        <v>34</v>
      </c>
      <c r="K32" s="13">
        <v>6.0999999999999995E-3</v>
      </c>
    </row>
    <row r="33" spans="1:11" ht="12.75" customHeight="1" x14ac:dyDescent="0.2">
      <c r="A33">
        <v>25</v>
      </c>
      <c r="B33" t="s">
        <v>199</v>
      </c>
      <c r="C33" t="s">
        <v>197</v>
      </c>
      <c r="D33" t="s">
        <v>22</v>
      </c>
      <c r="E33">
        <v>7205</v>
      </c>
      <c r="F33" s="12">
        <v>232.95566299999999</v>
      </c>
      <c r="G33" s="13">
        <v>6.7000000000000002E-3</v>
      </c>
      <c r="H33" s="27"/>
      <c r="J33" s="13" t="s">
        <v>80</v>
      </c>
      <c r="K33" s="13">
        <v>5.6000000000000008E-3</v>
      </c>
    </row>
    <row r="34" spans="1:11" ht="12.75" customHeight="1" x14ac:dyDescent="0.2">
      <c r="A34">
        <v>26</v>
      </c>
      <c r="B34" t="s">
        <v>105</v>
      </c>
      <c r="C34" t="s">
        <v>104</v>
      </c>
      <c r="D34" t="s">
        <v>15</v>
      </c>
      <c r="E34">
        <v>37222</v>
      </c>
      <c r="F34" s="12">
        <v>225.77004099999999</v>
      </c>
      <c r="G34" s="13">
        <v>6.5000000000000006E-3</v>
      </c>
      <c r="H34" s="27"/>
      <c r="J34" s="13" t="s">
        <v>201</v>
      </c>
      <c r="K34" s="13">
        <v>5.1000000000000004E-3</v>
      </c>
    </row>
    <row r="35" spans="1:11" ht="12.75" customHeight="1" x14ac:dyDescent="0.2">
      <c r="A35">
        <v>27</v>
      </c>
      <c r="B35" t="s">
        <v>202</v>
      </c>
      <c r="C35" t="s">
        <v>200</v>
      </c>
      <c r="D35" t="s">
        <v>28</v>
      </c>
      <c r="E35">
        <v>25699</v>
      </c>
      <c r="F35" s="12">
        <v>220.43317300000001</v>
      </c>
      <c r="G35" s="13">
        <v>6.3E-3</v>
      </c>
      <c r="H35" s="27"/>
      <c r="J35" s="13" t="s">
        <v>60</v>
      </c>
      <c r="K35" s="13">
        <v>3.2000000000000002E-3</v>
      </c>
    </row>
    <row r="36" spans="1:11" ht="12.75" customHeight="1" x14ac:dyDescent="0.2">
      <c r="A36">
        <v>28</v>
      </c>
      <c r="B36" t="s">
        <v>204</v>
      </c>
      <c r="C36" t="s">
        <v>203</v>
      </c>
      <c r="D36" t="s">
        <v>22</v>
      </c>
      <c r="E36">
        <v>28790</v>
      </c>
      <c r="F36" s="12">
        <v>200.30642499999999</v>
      </c>
      <c r="G36" s="13">
        <v>5.6999999999999993E-3</v>
      </c>
      <c r="H36" s="27"/>
      <c r="J36" s="13" t="s">
        <v>206</v>
      </c>
      <c r="K36" s="13">
        <v>2.7000000000000001E-3</v>
      </c>
    </row>
    <row r="37" spans="1:11" ht="12.75" customHeight="1" x14ac:dyDescent="0.2">
      <c r="A37">
        <v>29</v>
      </c>
      <c r="B37" t="s">
        <v>207</v>
      </c>
      <c r="C37" t="s">
        <v>205</v>
      </c>
      <c r="D37" t="s">
        <v>152</v>
      </c>
      <c r="E37">
        <v>142981</v>
      </c>
      <c r="F37" s="12">
        <v>199.74445700000001</v>
      </c>
      <c r="G37" s="13">
        <v>5.6999999999999993E-3</v>
      </c>
      <c r="H37" s="27"/>
      <c r="J37" s="13" t="s">
        <v>51</v>
      </c>
      <c r="K37" s="13">
        <v>2.5999999999999999E-3</v>
      </c>
    </row>
    <row r="38" spans="1:11" ht="12.75" customHeight="1" x14ac:dyDescent="0.2">
      <c r="A38">
        <v>30</v>
      </c>
      <c r="B38" t="s">
        <v>133</v>
      </c>
      <c r="C38" t="s">
        <v>132</v>
      </c>
      <c r="D38" t="s">
        <v>42</v>
      </c>
      <c r="E38">
        <v>109147</v>
      </c>
      <c r="F38" s="12">
        <v>187.78741400000001</v>
      </c>
      <c r="G38" s="13">
        <v>5.4000000000000003E-3</v>
      </c>
      <c r="H38" s="27"/>
      <c r="J38" s="13" t="s">
        <v>209</v>
      </c>
      <c r="K38" s="13">
        <v>2.5999999999999999E-3</v>
      </c>
    </row>
    <row r="39" spans="1:11" ht="12.75" customHeight="1" x14ac:dyDescent="0.2">
      <c r="A39">
        <v>31</v>
      </c>
      <c r="B39" t="s">
        <v>210</v>
      </c>
      <c r="C39" t="s">
        <v>208</v>
      </c>
      <c r="D39" t="s">
        <v>71</v>
      </c>
      <c r="E39">
        <v>124998</v>
      </c>
      <c r="F39" s="12">
        <v>184.99704</v>
      </c>
      <c r="G39" s="13">
        <v>5.3E-3</v>
      </c>
      <c r="H39" s="27"/>
      <c r="J39" s="13" t="s">
        <v>198</v>
      </c>
      <c r="K39" s="13">
        <v>1.7999999999999991E-3</v>
      </c>
    </row>
    <row r="40" spans="1:11" ht="12.75" customHeight="1" x14ac:dyDescent="0.2">
      <c r="A40">
        <v>32</v>
      </c>
      <c r="B40" t="s">
        <v>213</v>
      </c>
      <c r="C40" t="s">
        <v>211</v>
      </c>
      <c r="D40" t="s">
        <v>25</v>
      </c>
      <c r="E40">
        <v>7613</v>
      </c>
      <c r="F40" s="12">
        <v>182.08012099999999</v>
      </c>
      <c r="G40" s="13">
        <v>5.1999999999999998E-3</v>
      </c>
      <c r="H40" s="27"/>
      <c r="J40" s="13" t="s">
        <v>212</v>
      </c>
      <c r="K40" s="13">
        <v>1.2999999999999999E-3</v>
      </c>
    </row>
    <row r="41" spans="1:11" ht="12.75" customHeight="1" x14ac:dyDescent="0.2">
      <c r="A41">
        <v>33</v>
      </c>
      <c r="B41" t="s">
        <v>69</v>
      </c>
      <c r="C41" t="s">
        <v>67</v>
      </c>
      <c r="D41" t="s">
        <v>42</v>
      </c>
      <c r="E41">
        <v>20000</v>
      </c>
      <c r="F41" s="12">
        <v>176.17</v>
      </c>
      <c r="G41" s="13">
        <v>5.0000000000000001E-3</v>
      </c>
      <c r="H41" s="27"/>
      <c r="J41" s="13" t="s">
        <v>77</v>
      </c>
      <c r="K41" s="13">
        <v>8.9999999999999998E-4</v>
      </c>
    </row>
    <row r="42" spans="1:11" ht="12.75" customHeight="1" x14ac:dyDescent="0.2">
      <c r="A42">
        <v>34</v>
      </c>
      <c r="B42" t="s">
        <v>215</v>
      </c>
      <c r="C42" t="s">
        <v>214</v>
      </c>
      <c r="D42" t="s">
        <v>71</v>
      </c>
      <c r="E42">
        <v>117156</v>
      </c>
      <c r="F42" s="12">
        <v>168.29459399999999</v>
      </c>
      <c r="G42" s="13">
        <v>4.7999999999999996E-3</v>
      </c>
      <c r="H42" s="27"/>
      <c r="J42" s="13" t="s">
        <v>86</v>
      </c>
      <c r="K42" s="13">
        <v>0.18010000000000001</v>
      </c>
    </row>
    <row r="43" spans="1:11" ht="12.75" customHeight="1" x14ac:dyDescent="0.2">
      <c r="A43">
        <v>35</v>
      </c>
      <c r="B43" t="s">
        <v>139</v>
      </c>
      <c r="C43" t="s">
        <v>138</v>
      </c>
      <c r="D43" t="s">
        <v>42</v>
      </c>
      <c r="E43">
        <v>60000</v>
      </c>
      <c r="F43" s="12">
        <v>153.15</v>
      </c>
      <c r="G43" s="13">
        <v>4.4000000000000003E-3</v>
      </c>
      <c r="H43" s="27"/>
      <c r="J43" s="13"/>
      <c r="K43" s="13"/>
    </row>
    <row r="44" spans="1:11" ht="12.75" customHeight="1" x14ac:dyDescent="0.2">
      <c r="A44">
        <v>36</v>
      </c>
      <c r="B44" t="s">
        <v>52</v>
      </c>
      <c r="C44" t="s">
        <v>50</v>
      </c>
      <c r="D44" t="s">
        <v>28</v>
      </c>
      <c r="E44">
        <v>8000</v>
      </c>
      <c r="F44" s="12">
        <v>151.12</v>
      </c>
      <c r="G44" s="13">
        <v>4.3E-3</v>
      </c>
      <c r="H44" s="27"/>
    </row>
    <row r="45" spans="1:11" ht="12.75" customHeight="1" x14ac:dyDescent="0.2">
      <c r="A45">
        <v>37</v>
      </c>
      <c r="B45" t="s">
        <v>217</v>
      </c>
      <c r="C45" t="s">
        <v>216</v>
      </c>
      <c r="D45" t="s">
        <v>31</v>
      </c>
      <c r="E45">
        <v>51306</v>
      </c>
      <c r="F45" s="12">
        <v>149.68525500000001</v>
      </c>
      <c r="G45" s="13">
        <v>4.3E-3</v>
      </c>
      <c r="H45" s="27"/>
    </row>
    <row r="46" spans="1:11" ht="12.75" customHeight="1" x14ac:dyDescent="0.2">
      <c r="A46">
        <v>38</v>
      </c>
      <c r="B46" t="s">
        <v>219</v>
      </c>
      <c r="C46" t="s">
        <v>218</v>
      </c>
      <c r="D46" t="s">
        <v>201</v>
      </c>
      <c r="E46">
        <v>37833</v>
      </c>
      <c r="F46" s="12">
        <v>147.71894900000001</v>
      </c>
      <c r="G46" s="13">
        <v>4.1999999999999997E-3</v>
      </c>
      <c r="H46" s="27"/>
    </row>
    <row r="47" spans="1:11" ht="12.75" customHeight="1" x14ac:dyDescent="0.2">
      <c r="A47">
        <v>39</v>
      </c>
      <c r="B47" t="s">
        <v>87</v>
      </c>
      <c r="C47" t="s">
        <v>85</v>
      </c>
      <c r="D47" t="s">
        <v>54</v>
      </c>
      <c r="E47">
        <v>35000</v>
      </c>
      <c r="F47" s="12">
        <v>143.67500000000001</v>
      </c>
      <c r="G47" s="13">
        <v>4.0999999999999995E-3</v>
      </c>
      <c r="H47" s="27"/>
    </row>
    <row r="48" spans="1:11" ht="12.75" customHeight="1" x14ac:dyDescent="0.2">
      <c r="A48">
        <v>40</v>
      </c>
      <c r="B48" t="s">
        <v>78</v>
      </c>
      <c r="C48" t="s">
        <v>76</v>
      </c>
      <c r="D48" t="s">
        <v>45</v>
      </c>
      <c r="E48">
        <v>25000</v>
      </c>
      <c r="F48" s="12">
        <v>142.67500000000001</v>
      </c>
      <c r="G48" s="13">
        <v>4.0999999999999995E-3</v>
      </c>
      <c r="H48" s="27"/>
    </row>
    <row r="49" spans="1:8" ht="12.75" customHeight="1" x14ac:dyDescent="0.2">
      <c r="A49">
        <v>41</v>
      </c>
      <c r="B49" t="s">
        <v>221</v>
      </c>
      <c r="C49" t="s">
        <v>220</v>
      </c>
      <c r="D49" t="s">
        <v>28</v>
      </c>
      <c r="E49">
        <v>7500</v>
      </c>
      <c r="F49" s="12">
        <v>140.66624999999999</v>
      </c>
      <c r="G49" s="13">
        <v>4.0000000000000001E-3</v>
      </c>
      <c r="H49" s="27"/>
    </row>
    <row r="50" spans="1:8" ht="12.75" customHeight="1" x14ac:dyDescent="0.2">
      <c r="A50">
        <v>42</v>
      </c>
      <c r="B50" t="s">
        <v>223</v>
      </c>
      <c r="C50" t="s">
        <v>222</v>
      </c>
      <c r="D50" t="s">
        <v>63</v>
      </c>
      <c r="E50">
        <v>3618</v>
      </c>
      <c r="F50" s="12">
        <v>140.52492899999999</v>
      </c>
      <c r="G50" s="13">
        <v>4.0000000000000001E-3</v>
      </c>
      <c r="H50" s="27"/>
    </row>
    <row r="51" spans="1:8" ht="12.75" customHeight="1" x14ac:dyDescent="0.2">
      <c r="A51">
        <v>43</v>
      </c>
      <c r="B51" t="s">
        <v>123</v>
      </c>
      <c r="C51" t="s">
        <v>122</v>
      </c>
      <c r="D51" t="s">
        <v>45</v>
      </c>
      <c r="E51">
        <v>30000</v>
      </c>
      <c r="F51" s="12">
        <v>136.995</v>
      </c>
      <c r="G51" s="13">
        <v>3.9000000000000003E-3</v>
      </c>
      <c r="H51" s="27"/>
    </row>
    <row r="52" spans="1:8" ht="12.75" customHeight="1" x14ac:dyDescent="0.2">
      <c r="A52">
        <v>44</v>
      </c>
      <c r="B52" t="s">
        <v>225</v>
      </c>
      <c r="C52" t="s">
        <v>224</v>
      </c>
      <c r="D52" t="s">
        <v>152</v>
      </c>
      <c r="E52">
        <v>66644</v>
      </c>
      <c r="F52" s="12">
        <v>134.587558</v>
      </c>
      <c r="G52" s="13">
        <v>3.9000000000000003E-3</v>
      </c>
      <c r="H52" s="27"/>
    </row>
    <row r="53" spans="1:8" ht="12.75" customHeight="1" x14ac:dyDescent="0.2">
      <c r="A53">
        <v>45</v>
      </c>
      <c r="B53" t="s">
        <v>40</v>
      </c>
      <c r="C53" t="s">
        <v>38</v>
      </c>
      <c r="D53" t="s">
        <v>12</v>
      </c>
      <c r="E53">
        <v>15000</v>
      </c>
      <c r="F53" s="12">
        <v>129.36750000000001</v>
      </c>
      <c r="G53" s="13">
        <v>3.7000000000000002E-3</v>
      </c>
      <c r="H53" s="27"/>
    </row>
    <row r="54" spans="1:8" ht="12.75" customHeight="1" x14ac:dyDescent="0.2">
      <c r="A54">
        <v>46</v>
      </c>
      <c r="B54" t="s">
        <v>227</v>
      </c>
      <c r="C54" t="s">
        <v>226</v>
      </c>
      <c r="D54" t="s">
        <v>12</v>
      </c>
      <c r="E54">
        <v>130000</v>
      </c>
      <c r="F54" s="12">
        <v>121.355</v>
      </c>
      <c r="G54" s="13">
        <v>3.4999999999999996E-3</v>
      </c>
      <c r="H54" s="27"/>
    </row>
    <row r="55" spans="1:8" ht="12.75" customHeight="1" x14ac:dyDescent="0.2">
      <c r="A55">
        <v>47</v>
      </c>
      <c r="B55" t="s">
        <v>229</v>
      </c>
      <c r="C55" t="s">
        <v>228</v>
      </c>
      <c r="D55" t="s">
        <v>22</v>
      </c>
      <c r="E55">
        <v>11000</v>
      </c>
      <c r="F55" s="12">
        <v>120.967</v>
      </c>
      <c r="G55" s="13">
        <v>3.4999999999999996E-3</v>
      </c>
      <c r="H55" s="27"/>
    </row>
    <row r="56" spans="1:8" ht="12.75" customHeight="1" x14ac:dyDescent="0.2">
      <c r="A56">
        <v>48</v>
      </c>
      <c r="B56" t="s">
        <v>119</v>
      </c>
      <c r="C56" t="s">
        <v>118</v>
      </c>
      <c r="D56" t="s">
        <v>39</v>
      </c>
      <c r="E56">
        <v>500</v>
      </c>
      <c r="F56" s="12">
        <v>119.1215</v>
      </c>
      <c r="G56" s="13">
        <v>3.4000000000000002E-3</v>
      </c>
      <c r="H56" s="27"/>
    </row>
    <row r="57" spans="1:8" ht="12.75" customHeight="1" x14ac:dyDescent="0.2">
      <c r="A57">
        <v>49</v>
      </c>
      <c r="B57" t="s">
        <v>231</v>
      </c>
      <c r="C57" t="s">
        <v>230</v>
      </c>
      <c r="D57" t="s">
        <v>80</v>
      </c>
      <c r="E57">
        <v>31025</v>
      </c>
      <c r="F57" s="12">
        <v>116.88668800000001</v>
      </c>
      <c r="G57" s="13">
        <v>3.3E-3</v>
      </c>
      <c r="H57" s="27"/>
    </row>
    <row r="58" spans="1:8" ht="12.75" customHeight="1" x14ac:dyDescent="0.2">
      <c r="A58">
        <v>50</v>
      </c>
      <c r="B58" t="s">
        <v>233</v>
      </c>
      <c r="C58" t="s">
        <v>232</v>
      </c>
      <c r="D58" t="s">
        <v>42</v>
      </c>
      <c r="E58">
        <v>10000</v>
      </c>
      <c r="F58" s="12">
        <v>114.235</v>
      </c>
      <c r="G58" s="13">
        <v>3.3E-3</v>
      </c>
      <c r="H58" s="27"/>
    </row>
    <row r="59" spans="1:8" ht="12.75" customHeight="1" x14ac:dyDescent="0.2">
      <c r="A59">
        <v>51</v>
      </c>
      <c r="B59" t="s">
        <v>235</v>
      </c>
      <c r="C59" t="s">
        <v>234</v>
      </c>
      <c r="D59" t="s">
        <v>194</v>
      </c>
      <c r="E59">
        <v>26378</v>
      </c>
      <c r="F59" s="12">
        <v>111.57894</v>
      </c>
      <c r="G59" s="13">
        <v>3.2000000000000002E-3</v>
      </c>
      <c r="H59" s="27"/>
    </row>
    <row r="60" spans="1:8" ht="12.75" customHeight="1" x14ac:dyDescent="0.2">
      <c r="A60">
        <v>52</v>
      </c>
      <c r="B60" t="s">
        <v>173</v>
      </c>
      <c r="C60" t="s">
        <v>172</v>
      </c>
      <c r="D60" t="s">
        <v>68</v>
      </c>
      <c r="E60">
        <v>14664</v>
      </c>
      <c r="F60" s="12">
        <v>109.811364</v>
      </c>
      <c r="G60" s="13">
        <v>3.0999999999999999E-3</v>
      </c>
      <c r="H60" s="27"/>
    </row>
    <row r="61" spans="1:8" ht="12.75" customHeight="1" x14ac:dyDescent="0.2">
      <c r="A61">
        <v>53</v>
      </c>
      <c r="B61" t="s">
        <v>103</v>
      </c>
      <c r="C61" t="s">
        <v>102</v>
      </c>
      <c r="D61" t="s">
        <v>31</v>
      </c>
      <c r="E61">
        <v>15000</v>
      </c>
      <c r="F61" s="12">
        <v>104.82</v>
      </c>
      <c r="G61" s="13">
        <v>3.0000000000000001E-3</v>
      </c>
      <c r="H61" s="27"/>
    </row>
    <row r="62" spans="1:8" ht="12.75" customHeight="1" x14ac:dyDescent="0.2">
      <c r="A62">
        <v>54</v>
      </c>
      <c r="B62" t="s">
        <v>237</v>
      </c>
      <c r="C62" t="s">
        <v>236</v>
      </c>
      <c r="D62" t="s">
        <v>12</v>
      </c>
      <c r="E62">
        <v>53280</v>
      </c>
      <c r="F62" s="12">
        <v>102.91032</v>
      </c>
      <c r="G62" s="13">
        <v>2.8999999999999998E-3</v>
      </c>
      <c r="H62" s="27"/>
    </row>
    <row r="63" spans="1:8" ht="12.75" customHeight="1" x14ac:dyDescent="0.2">
      <c r="A63">
        <v>55</v>
      </c>
      <c r="B63" t="s">
        <v>239</v>
      </c>
      <c r="C63" t="s">
        <v>238</v>
      </c>
      <c r="D63" t="s">
        <v>39</v>
      </c>
      <c r="E63">
        <v>55000</v>
      </c>
      <c r="F63" s="12">
        <v>102.3275</v>
      </c>
      <c r="G63" s="13">
        <v>2.8999999999999998E-3</v>
      </c>
      <c r="H63" s="27"/>
    </row>
    <row r="64" spans="1:8" ht="12.75" customHeight="1" x14ac:dyDescent="0.2">
      <c r="A64">
        <v>56</v>
      </c>
      <c r="B64" t="s">
        <v>46</v>
      </c>
      <c r="C64" t="s">
        <v>44</v>
      </c>
      <c r="D64" t="s">
        <v>12</v>
      </c>
      <c r="E64">
        <v>70000</v>
      </c>
      <c r="F64" s="12">
        <v>99.295000000000002</v>
      </c>
      <c r="G64" s="13">
        <v>2.8000000000000004E-3</v>
      </c>
      <c r="H64" s="27"/>
    </row>
    <row r="65" spans="1:8" ht="12.75" customHeight="1" x14ac:dyDescent="0.2">
      <c r="A65">
        <v>57</v>
      </c>
      <c r="B65" t="s">
        <v>241</v>
      </c>
      <c r="C65" t="s">
        <v>240</v>
      </c>
      <c r="D65" t="s">
        <v>15</v>
      </c>
      <c r="E65">
        <v>7500</v>
      </c>
      <c r="F65" s="12">
        <v>99.082499999999996</v>
      </c>
      <c r="G65" s="13">
        <v>2.8000000000000004E-3</v>
      </c>
      <c r="H65" s="27"/>
    </row>
    <row r="66" spans="1:8" ht="12.75" customHeight="1" x14ac:dyDescent="0.2">
      <c r="A66">
        <v>58</v>
      </c>
      <c r="B66" t="s">
        <v>243</v>
      </c>
      <c r="C66" t="s">
        <v>242</v>
      </c>
      <c r="D66" t="s">
        <v>63</v>
      </c>
      <c r="E66">
        <v>25000</v>
      </c>
      <c r="F66" s="12">
        <v>96.825000000000003</v>
      </c>
      <c r="G66" s="13">
        <v>2.8000000000000004E-3</v>
      </c>
      <c r="H66" s="27"/>
    </row>
    <row r="67" spans="1:8" ht="12.75" customHeight="1" x14ac:dyDescent="0.2">
      <c r="A67">
        <v>59</v>
      </c>
      <c r="B67" t="s">
        <v>49</v>
      </c>
      <c r="C67" t="s">
        <v>47</v>
      </c>
      <c r="D67" t="s">
        <v>31</v>
      </c>
      <c r="E67">
        <v>25000</v>
      </c>
      <c r="F67" s="12">
        <v>95.875</v>
      </c>
      <c r="G67" s="13">
        <v>2.7000000000000001E-3</v>
      </c>
      <c r="H67" s="27"/>
    </row>
    <row r="68" spans="1:8" ht="12.75" customHeight="1" x14ac:dyDescent="0.2">
      <c r="A68">
        <v>60</v>
      </c>
      <c r="B68" t="s">
        <v>121</v>
      </c>
      <c r="C68" t="s">
        <v>120</v>
      </c>
      <c r="D68" t="s">
        <v>68</v>
      </c>
      <c r="E68">
        <v>20000</v>
      </c>
      <c r="F68" s="12">
        <v>94.85</v>
      </c>
      <c r="G68" s="13">
        <v>2.7000000000000001E-3</v>
      </c>
      <c r="H68" s="27"/>
    </row>
    <row r="69" spans="1:8" ht="12.75" customHeight="1" x14ac:dyDescent="0.2">
      <c r="A69">
        <v>61</v>
      </c>
      <c r="B69" t="s">
        <v>84</v>
      </c>
      <c r="C69" t="s">
        <v>82</v>
      </c>
      <c r="D69" t="s">
        <v>51</v>
      </c>
      <c r="E69">
        <v>27297</v>
      </c>
      <c r="F69" s="12">
        <v>91.690623000000002</v>
      </c>
      <c r="G69" s="13">
        <v>2.5999999999999999E-3</v>
      </c>
      <c r="H69" s="27"/>
    </row>
    <row r="70" spans="1:8" ht="12.75" customHeight="1" x14ac:dyDescent="0.2">
      <c r="A70">
        <v>62</v>
      </c>
      <c r="B70" t="s">
        <v>125</v>
      </c>
      <c r="C70" t="s">
        <v>124</v>
      </c>
      <c r="D70" t="s">
        <v>48</v>
      </c>
      <c r="E70">
        <v>120000</v>
      </c>
      <c r="F70" s="12">
        <v>91.02</v>
      </c>
      <c r="G70" s="13">
        <v>2.5999999999999999E-3</v>
      </c>
      <c r="H70" s="27"/>
    </row>
    <row r="71" spans="1:8" ht="12.75" customHeight="1" x14ac:dyDescent="0.2">
      <c r="A71">
        <v>63</v>
      </c>
      <c r="B71" t="s">
        <v>75</v>
      </c>
      <c r="C71" t="s">
        <v>73</v>
      </c>
      <c r="D71" t="s">
        <v>39</v>
      </c>
      <c r="E71">
        <v>20000</v>
      </c>
      <c r="F71" s="12">
        <v>90.22</v>
      </c>
      <c r="G71" s="13">
        <v>2.5999999999999999E-3</v>
      </c>
      <c r="H71" s="27"/>
    </row>
    <row r="72" spans="1:8" ht="12.75" customHeight="1" x14ac:dyDescent="0.2">
      <c r="A72">
        <v>64</v>
      </c>
      <c r="B72" t="s">
        <v>245</v>
      </c>
      <c r="C72" t="s">
        <v>244</v>
      </c>
      <c r="D72" t="s">
        <v>194</v>
      </c>
      <c r="E72">
        <v>50000</v>
      </c>
      <c r="F72" s="12">
        <v>89.924999999999997</v>
      </c>
      <c r="G72" s="13">
        <v>2.5999999999999999E-3</v>
      </c>
      <c r="H72" s="27"/>
    </row>
    <row r="73" spans="1:8" ht="12.75" customHeight="1" x14ac:dyDescent="0.2">
      <c r="A73">
        <v>65</v>
      </c>
      <c r="B73" t="s">
        <v>247</v>
      </c>
      <c r="C73" t="s">
        <v>246</v>
      </c>
      <c r="D73" t="s">
        <v>209</v>
      </c>
      <c r="E73">
        <v>2500</v>
      </c>
      <c r="F73" s="12">
        <v>89.87</v>
      </c>
      <c r="G73" s="13">
        <v>2.5999999999999999E-3</v>
      </c>
      <c r="H73" s="27"/>
    </row>
    <row r="74" spans="1:8" ht="12.75" customHeight="1" x14ac:dyDescent="0.2">
      <c r="A74">
        <v>66</v>
      </c>
      <c r="B74" t="s">
        <v>66</v>
      </c>
      <c r="C74" t="s">
        <v>65</v>
      </c>
      <c r="D74" t="s">
        <v>34</v>
      </c>
      <c r="E74">
        <v>10000</v>
      </c>
      <c r="F74" s="12">
        <v>89.17</v>
      </c>
      <c r="G74" s="13">
        <v>2.5999999999999999E-3</v>
      </c>
      <c r="H74" s="27"/>
    </row>
    <row r="75" spans="1:8" ht="12.75" customHeight="1" x14ac:dyDescent="0.2">
      <c r="A75">
        <v>67</v>
      </c>
      <c r="B75" t="s">
        <v>249</v>
      </c>
      <c r="C75" t="s">
        <v>248</v>
      </c>
      <c r="D75" t="s">
        <v>31</v>
      </c>
      <c r="E75">
        <v>2500</v>
      </c>
      <c r="F75" s="12">
        <v>83.448750000000004</v>
      </c>
      <c r="G75" s="13">
        <v>2.3999999999999998E-3</v>
      </c>
      <c r="H75" s="27"/>
    </row>
    <row r="76" spans="1:8" ht="12.75" customHeight="1" x14ac:dyDescent="0.2">
      <c r="A76">
        <v>68</v>
      </c>
      <c r="B76" t="s">
        <v>251</v>
      </c>
      <c r="C76" t="s">
        <v>250</v>
      </c>
      <c r="D76" t="s">
        <v>42</v>
      </c>
      <c r="E76">
        <v>5500</v>
      </c>
      <c r="F76" s="12">
        <v>83.162750000000003</v>
      </c>
      <c r="G76" s="13">
        <v>2.3999999999999998E-3</v>
      </c>
      <c r="H76" s="27"/>
    </row>
    <row r="77" spans="1:8" ht="12.75" customHeight="1" x14ac:dyDescent="0.2">
      <c r="A77">
        <v>69</v>
      </c>
      <c r="B77" t="s">
        <v>253</v>
      </c>
      <c r="C77" t="s">
        <v>252</v>
      </c>
      <c r="D77" t="s">
        <v>12</v>
      </c>
      <c r="E77">
        <v>300000</v>
      </c>
      <c r="F77" s="12">
        <v>82.95</v>
      </c>
      <c r="G77" s="13">
        <v>2.3999999999999998E-3</v>
      </c>
      <c r="H77" s="27"/>
    </row>
    <row r="78" spans="1:8" ht="12.75" customHeight="1" x14ac:dyDescent="0.2">
      <c r="A78">
        <v>70</v>
      </c>
      <c r="B78" t="s">
        <v>255</v>
      </c>
      <c r="C78" t="s">
        <v>254</v>
      </c>
      <c r="D78" t="s">
        <v>22</v>
      </c>
      <c r="E78">
        <v>5000</v>
      </c>
      <c r="F78" s="12">
        <v>81.917500000000004</v>
      </c>
      <c r="G78" s="13">
        <v>2.3E-3</v>
      </c>
      <c r="H78" s="27"/>
    </row>
    <row r="79" spans="1:8" ht="12.75" customHeight="1" x14ac:dyDescent="0.2">
      <c r="A79">
        <v>71</v>
      </c>
      <c r="B79" t="s">
        <v>32</v>
      </c>
      <c r="C79" t="s">
        <v>30</v>
      </c>
      <c r="D79" t="s">
        <v>25</v>
      </c>
      <c r="E79">
        <v>500</v>
      </c>
      <c r="F79" s="12">
        <v>81.379499999999993</v>
      </c>
      <c r="G79" s="13">
        <v>2.3E-3</v>
      </c>
      <c r="H79" s="27"/>
    </row>
    <row r="80" spans="1:8" ht="12.75" customHeight="1" x14ac:dyDescent="0.2">
      <c r="A80">
        <v>72</v>
      </c>
      <c r="B80" t="s">
        <v>109</v>
      </c>
      <c r="C80" t="s">
        <v>108</v>
      </c>
      <c r="D80" t="s">
        <v>28</v>
      </c>
      <c r="E80">
        <v>35000</v>
      </c>
      <c r="F80" s="12">
        <v>80.132499999999993</v>
      </c>
      <c r="G80" s="13">
        <v>2.3E-3</v>
      </c>
      <c r="H80" s="27"/>
    </row>
    <row r="81" spans="1:8" ht="12.75" customHeight="1" x14ac:dyDescent="0.2">
      <c r="A81">
        <v>73</v>
      </c>
      <c r="B81" t="s">
        <v>257</v>
      </c>
      <c r="C81" t="s">
        <v>256</v>
      </c>
      <c r="D81" t="s">
        <v>12</v>
      </c>
      <c r="E81">
        <v>42170</v>
      </c>
      <c r="F81" s="12">
        <v>79.975404999999995</v>
      </c>
      <c r="G81" s="13">
        <v>2.3E-3</v>
      </c>
      <c r="H81" s="27"/>
    </row>
    <row r="82" spans="1:8" ht="12.75" customHeight="1" x14ac:dyDescent="0.2">
      <c r="A82">
        <v>74</v>
      </c>
      <c r="B82" t="s">
        <v>169</v>
      </c>
      <c r="C82" t="s">
        <v>168</v>
      </c>
      <c r="D82" t="s">
        <v>80</v>
      </c>
      <c r="E82">
        <v>20766</v>
      </c>
      <c r="F82" s="12">
        <v>79.180757999999997</v>
      </c>
      <c r="G82" s="13">
        <v>2.3E-3</v>
      </c>
      <c r="H82" s="27"/>
    </row>
    <row r="83" spans="1:8" ht="12.75" customHeight="1" x14ac:dyDescent="0.2">
      <c r="A83">
        <v>75</v>
      </c>
      <c r="B83" t="s">
        <v>259</v>
      </c>
      <c r="C83" t="s">
        <v>258</v>
      </c>
      <c r="D83" t="s">
        <v>45</v>
      </c>
      <c r="E83">
        <v>2500</v>
      </c>
      <c r="F83" s="12">
        <v>77.513750000000002</v>
      </c>
      <c r="G83" s="13">
        <v>2.2000000000000001E-3</v>
      </c>
      <c r="H83" s="27"/>
    </row>
    <row r="84" spans="1:8" ht="12.75" customHeight="1" x14ac:dyDescent="0.2">
      <c r="A84">
        <v>76</v>
      </c>
      <c r="B84" t="s">
        <v>261</v>
      </c>
      <c r="C84" t="s">
        <v>260</v>
      </c>
      <c r="D84" t="s">
        <v>57</v>
      </c>
      <c r="E84">
        <v>32180</v>
      </c>
      <c r="F84" s="12">
        <v>74.931129999999996</v>
      </c>
      <c r="G84" s="13">
        <v>2.0999999999999999E-3</v>
      </c>
      <c r="H84" s="27"/>
    </row>
    <row r="85" spans="1:8" ht="12.75" customHeight="1" x14ac:dyDescent="0.2">
      <c r="A85">
        <v>77</v>
      </c>
      <c r="B85" t="s">
        <v>263</v>
      </c>
      <c r="C85" t="s">
        <v>262</v>
      </c>
      <c r="D85" t="s">
        <v>71</v>
      </c>
      <c r="E85">
        <v>75000</v>
      </c>
      <c r="F85" s="12">
        <v>74.924999999999997</v>
      </c>
      <c r="G85" s="13">
        <v>2.0999999999999999E-3</v>
      </c>
      <c r="H85" s="27"/>
    </row>
    <row r="86" spans="1:8" ht="12.75" customHeight="1" x14ac:dyDescent="0.2">
      <c r="A86">
        <v>78</v>
      </c>
      <c r="B86" t="s">
        <v>265</v>
      </c>
      <c r="C86" t="s">
        <v>264</v>
      </c>
      <c r="D86" t="s">
        <v>42</v>
      </c>
      <c r="E86">
        <v>25000</v>
      </c>
      <c r="F86" s="12">
        <v>74.612499999999997</v>
      </c>
      <c r="G86" s="13">
        <v>2.0999999999999999E-3</v>
      </c>
      <c r="H86" s="27"/>
    </row>
    <row r="87" spans="1:8" ht="12.75" customHeight="1" x14ac:dyDescent="0.2">
      <c r="A87">
        <v>79</v>
      </c>
      <c r="B87" t="s">
        <v>127</v>
      </c>
      <c r="C87" t="s">
        <v>126</v>
      </c>
      <c r="D87" t="s">
        <v>71</v>
      </c>
      <c r="E87">
        <v>10000</v>
      </c>
      <c r="F87" s="12">
        <v>73.13</v>
      </c>
      <c r="G87" s="13">
        <v>2.0999999999999999E-3</v>
      </c>
      <c r="H87" s="27"/>
    </row>
    <row r="88" spans="1:8" ht="12.75" customHeight="1" x14ac:dyDescent="0.2">
      <c r="A88">
        <v>80</v>
      </c>
      <c r="B88" t="s">
        <v>43</v>
      </c>
      <c r="C88" t="s">
        <v>41</v>
      </c>
      <c r="D88" t="s">
        <v>31</v>
      </c>
      <c r="E88">
        <v>15000</v>
      </c>
      <c r="F88" s="12">
        <v>71.31</v>
      </c>
      <c r="G88" s="13">
        <v>2E-3</v>
      </c>
      <c r="H88" s="27"/>
    </row>
    <row r="89" spans="1:8" ht="12.75" customHeight="1" x14ac:dyDescent="0.2">
      <c r="A89">
        <v>81</v>
      </c>
      <c r="B89" t="s">
        <v>267</v>
      </c>
      <c r="C89" t="s">
        <v>266</v>
      </c>
      <c r="D89" t="s">
        <v>194</v>
      </c>
      <c r="E89">
        <v>60000</v>
      </c>
      <c r="F89" s="12">
        <v>71.28</v>
      </c>
      <c r="G89" s="13">
        <v>2E-3</v>
      </c>
      <c r="H89" s="27"/>
    </row>
    <row r="90" spans="1:8" ht="12.75" customHeight="1" x14ac:dyDescent="0.2">
      <c r="A90">
        <v>82</v>
      </c>
      <c r="B90" t="s">
        <v>91</v>
      </c>
      <c r="C90" t="s">
        <v>90</v>
      </c>
      <c r="D90" t="s">
        <v>34</v>
      </c>
      <c r="E90">
        <v>1836</v>
      </c>
      <c r="F90" s="12">
        <v>70.126937999999996</v>
      </c>
      <c r="G90" s="13">
        <v>2E-3</v>
      </c>
      <c r="H90" s="27"/>
    </row>
    <row r="91" spans="1:8" ht="12.75" customHeight="1" x14ac:dyDescent="0.2">
      <c r="A91">
        <v>83</v>
      </c>
      <c r="B91" t="s">
        <v>269</v>
      </c>
      <c r="C91" t="s">
        <v>268</v>
      </c>
      <c r="D91" t="s">
        <v>28</v>
      </c>
      <c r="E91">
        <v>5000</v>
      </c>
      <c r="F91" s="12">
        <v>69.502499999999998</v>
      </c>
      <c r="G91" s="13">
        <v>2E-3</v>
      </c>
      <c r="H91" s="27"/>
    </row>
    <row r="92" spans="1:8" ht="12.75" customHeight="1" x14ac:dyDescent="0.2">
      <c r="A92">
        <v>84</v>
      </c>
      <c r="B92" t="s">
        <v>271</v>
      </c>
      <c r="C92" t="s">
        <v>270</v>
      </c>
      <c r="D92" t="s">
        <v>42</v>
      </c>
      <c r="E92">
        <v>20000</v>
      </c>
      <c r="F92" s="12">
        <v>66.62</v>
      </c>
      <c r="G92" s="13">
        <v>1.9E-3</v>
      </c>
      <c r="H92" s="27"/>
    </row>
    <row r="93" spans="1:8" ht="12.75" customHeight="1" x14ac:dyDescent="0.2">
      <c r="A93">
        <v>85</v>
      </c>
      <c r="B93" t="s">
        <v>273</v>
      </c>
      <c r="C93" t="s">
        <v>272</v>
      </c>
      <c r="D93" t="s">
        <v>68</v>
      </c>
      <c r="E93">
        <v>10000</v>
      </c>
      <c r="F93" s="12">
        <v>65.795000000000002</v>
      </c>
      <c r="G93" s="13">
        <v>1.9E-3</v>
      </c>
      <c r="H93" s="27"/>
    </row>
    <row r="94" spans="1:8" ht="12.75" customHeight="1" x14ac:dyDescent="0.2">
      <c r="A94">
        <v>86</v>
      </c>
      <c r="B94" t="s">
        <v>274</v>
      </c>
      <c r="C94" t="s">
        <v>53</v>
      </c>
      <c r="D94" t="s">
        <v>25</v>
      </c>
      <c r="E94">
        <v>17500</v>
      </c>
      <c r="F94" s="12">
        <v>63.691249999999997</v>
      </c>
      <c r="G94" s="13">
        <v>1.8E-3</v>
      </c>
      <c r="H94" s="27"/>
    </row>
    <row r="95" spans="1:8" ht="12.75" customHeight="1" x14ac:dyDescent="0.2">
      <c r="A95">
        <v>87</v>
      </c>
      <c r="B95" t="s">
        <v>276</v>
      </c>
      <c r="C95" t="s">
        <v>275</v>
      </c>
      <c r="D95" t="s">
        <v>198</v>
      </c>
      <c r="E95">
        <v>44983</v>
      </c>
      <c r="F95" s="12">
        <v>63.650945</v>
      </c>
      <c r="G95" s="13">
        <v>1.8E-3</v>
      </c>
      <c r="H95" s="27"/>
    </row>
    <row r="96" spans="1:8" ht="12.75" customHeight="1" x14ac:dyDescent="0.2">
      <c r="A96">
        <v>88</v>
      </c>
      <c r="B96" t="s">
        <v>101</v>
      </c>
      <c r="C96" t="s">
        <v>100</v>
      </c>
      <c r="D96" t="s">
        <v>60</v>
      </c>
      <c r="E96">
        <v>4500</v>
      </c>
      <c r="F96" s="12">
        <v>62.932499999999997</v>
      </c>
      <c r="G96" s="13">
        <v>1.8E-3</v>
      </c>
      <c r="H96" s="27"/>
    </row>
    <row r="97" spans="1:9" ht="12.75" customHeight="1" x14ac:dyDescent="0.2">
      <c r="A97">
        <v>89</v>
      </c>
      <c r="B97" t="s">
        <v>137</v>
      </c>
      <c r="C97" t="s">
        <v>136</v>
      </c>
      <c r="D97" t="s">
        <v>28</v>
      </c>
      <c r="E97">
        <v>15000</v>
      </c>
      <c r="F97" s="12">
        <v>62.317500000000003</v>
      </c>
      <c r="G97" s="13">
        <v>1.8E-3</v>
      </c>
      <c r="H97" s="27"/>
    </row>
    <row r="98" spans="1:9" ht="12.75" customHeight="1" x14ac:dyDescent="0.2">
      <c r="A98">
        <v>90</v>
      </c>
      <c r="B98" t="s">
        <v>278</v>
      </c>
      <c r="C98" t="s">
        <v>277</v>
      </c>
      <c r="D98" t="s">
        <v>22</v>
      </c>
      <c r="E98">
        <v>12500</v>
      </c>
      <c r="F98" s="12">
        <v>58.762500000000003</v>
      </c>
      <c r="G98" s="13">
        <v>1.7000000000000001E-3</v>
      </c>
      <c r="H98" s="27"/>
    </row>
    <row r="99" spans="1:9" ht="12.75" customHeight="1" x14ac:dyDescent="0.2">
      <c r="A99">
        <v>91</v>
      </c>
      <c r="B99" t="s">
        <v>280</v>
      </c>
      <c r="C99" t="s">
        <v>279</v>
      </c>
      <c r="D99" t="s">
        <v>60</v>
      </c>
      <c r="E99">
        <v>14000</v>
      </c>
      <c r="F99" s="12">
        <v>50.386000000000003</v>
      </c>
      <c r="G99" s="13">
        <v>1.4000000000000002E-3</v>
      </c>
      <c r="H99" s="27"/>
    </row>
    <row r="100" spans="1:9" ht="12.75" customHeight="1" x14ac:dyDescent="0.2">
      <c r="A100">
        <v>92</v>
      </c>
      <c r="B100" t="s">
        <v>282</v>
      </c>
      <c r="C100" t="s">
        <v>281</v>
      </c>
      <c r="D100" t="s">
        <v>212</v>
      </c>
      <c r="E100">
        <v>16510</v>
      </c>
      <c r="F100" s="12">
        <v>46.764575000000001</v>
      </c>
      <c r="G100" s="13">
        <v>1.2999999999999999E-3</v>
      </c>
      <c r="H100" s="27"/>
    </row>
    <row r="101" spans="1:9" ht="12.75" customHeight="1" x14ac:dyDescent="0.2">
      <c r="A101">
        <v>93</v>
      </c>
      <c r="B101" t="s">
        <v>151</v>
      </c>
      <c r="C101" t="s">
        <v>150</v>
      </c>
      <c r="D101" t="s">
        <v>39</v>
      </c>
      <c r="E101">
        <v>5000</v>
      </c>
      <c r="F101" s="12">
        <v>43.022500000000001</v>
      </c>
      <c r="G101" s="13">
        <v>1.1999999999999999E-3</v>
      </c>
      <c r="H101" s="27"/>
    </row>
    <row r="102" spans="1:9" ht="12.75" customHeight="1" x14ac:dyDescent="0.2">
      <c r="A102">
        <v>94</v>
      </c>
      <c r="B102" t="s">
        <v>284</v>
      </c>
      <c r="C102" t="s">
        <v>283</v>
      </c>
      <c r="D102" t="s">
        <v>201</v>
      </c>
      <c r="E102">
        <v>20580</v>
      </c>
      <c r="F102" s="12">
        <v>32.650170000000003</v>
      </c>
      <c r="G102" s="13">
        <v>8.9999999999999998E-4</v>
      </c>
      <c r="H102" s="27"/>
    </row>
    <row r="103" spans="1:9" ht="12.75" customHeight="1" x14ac:dyDescent="0.2">
      <c r="A103">
        <v>95</v>
      </c>
      <c r="B103" t="s">
        <v>131</v>
      </c>
      <c r="C103" t="s">
        <v>130</v>
      </c>
      <c r="D103" t="s">
        <v>77</v>
      </c>
      <c r="E103">
        <v>1954</v>
      </c>
      <c r="F103" s="12">
        <v>31.485779000000001</v>
      </c>
      <c r="G103" s="13">
        <v>8.9999999999999998E-4</v>
      </c>
      <c r="H103" s="27"/>
    </row>
    <row r="104" spans="1:9" ht="12.75" customHeight="1" x14ac:dyDescent="0.2">
      <c r="A104">
        <v>96</v>
      </c>
      <c r="B104" t="s">
        <v>286</v>
      </c>
      <c r="C104" t="s">
        <v>285</v>
      </c>
      <c r="D104" t="s">
        <v>34</v>
      </c>
      <c r="E104">
        <v>22075</v>
      </c>
      <c r="F104" s="12">
        <v>26.600375</v>
      </c>
      <c r="G104" s="13">
        <v>8.0000000000000004E-4</v>
      </c>
      <c r="H104" s="27"/>
    </row>
    <row r="105" spans="1:9" ht="12.75" customHeight="1" x14ac:dyDescent="0.2">
      <c r="A105">
        <v>97</v>
      </c>
      <c r="B105" t="s">
        <v>288</v>
      </c>
      <c r="C105" t="s">
        <v>287</v>
      </c>
      <c r="D105" t="s">
        <v>34</v>
      </c>
      <c r="E105">
        <v>3696</v>
      </c>
      <c r="F105" s="12">
        <v>25.507943999999998</v>
      </c>
      <c r="G105" s="13">
        <v>7.000000000000001E-4</v>
      </c>
      <c r="H105" s="27"/>
    </row>
    <row r="106" spans="1:9" ht="12.75" customHeight="1" x14ac:dyDescent="0.2">
      <c r="A106">
        <v>98</v>
      </c>
      <c r="B106" t="s">
        <v>135</v>
      </c>
      <c r="C106" t="s">
        <v>134</v>
      </c>
      <c r="D106" t="s">
        <v>15</v>
      </c>
      <c r="E106">
        <v>1500</v>
      </c>
      <c r="F106" s="12">
        <v>25.31175</v>
      </c>
      <c r="G106" s="13">
        <v>7.000000000000001E-4</v>
      </c>
      <c r="H106" s="27"/>
    </row>
    <row r="107" spans="1:9" ht="12.75" customHeight="1" x14ac:dyDescent="0.2">
      <c r="A107">
        <v>99</v>
      </c>
      <c r="B107" t="s">
        <v>290</v>
      </c>
      <c r="C107" t="s">
        <v>289</v>
      </c>
      <c r="D107" t="s">
        <v>54</v>
      </c>
      <c r="E107">
        <v>15000</v>
      </c>
      <c r="F107" s="12">
        <v>23.227499999999999</v>
      </c>
      <c r="G107" s="13">
        <v>7.000000000000001E-4</v>
      </c>
      <c r="H107" s="27"/>
    </row>
    <row r="108" spans="1:9" ht="12.75" customHeight="1" x14ac:dyDescent="0.2">
      <c r="A108">
        <v>100</v>
      </c>
      <c r="B108" t="s">
        <v>292</v>
      </c>
      <c r="C108" t="s">
        <v>291</v>
      </c>
      <c r="D108" t="s">
        <v>15</v>
      </c>
      <c r="E108">
        <v>10000</v>
      </c>
      <c r="F108" s="12">
        <v>20.75</v>
      </c>
      <c r="G108" s="13">
        <v>5.9999999999999995E-4</v>
      </c>
      <c r="H108" s="27"/>
    </row>
    <row r="109" spans="1:9" ht="12.75" customHeight="1" x14ac:dyDescent="0.2">
      <c r="A109">
        <v>101</v>
      </c>
      <c r="B109" t="s">
        <v>294</v>
      </c>
      <c r="C109" t="s">
        <v>293</v>
      </c>
      <c r="D109" t="s">
        <v>39</v>
      </c>
      <c r="E109">
        <v>6600</v>
      </c>
      <c r="F109" s="12">
        <v>13.589399999999999</v>
      </c>
      <c r="G109" s="13">
        <v>4.0000000000000002E-4</v>
      </c>
      <c r="H109" s="27"/>
    </row>
    <row r="110" spans="1:9" ht="12.75" customHeight="1" x14ac:dyDescent="0.2">
      <c r="C110" s="16" t="s">
        <v>140</v>
      </c>
      <c r="D110" s="16"/>
      <c r="E110" s="16"/>
      <c r="F110" s="17">
        <f>SUM(F9:F109)</f>
        <v>22568.806242999988</v>
      </c>
      <c r="G110" s="18">
        <f>SUM(G9:G109)</f>
        <v>0.64590000000000014</v>
      </c>
      <c r="H110" s="28"/>
      <c r="I110" s="29"/>
    </row>
    <row r="111" spans="1:9" ht="12.75" customHeight="1" x14ac:dyDescent="0.2">
      <c r="F111" s="12"/>
      <c r="G111" s="13"/>
      <c r="H111" s="27"/>
    </row>
    <row r="112" spans="1:9" ht="12.75" customHeight="1" x14ac:dyDescent="0.2">
      <c r="C112" s="14" t="s">
        <v>144</v>
      </c>
      <c r="F112" s="12"/>
      <c r="G112" s="13"/>
      <c r="H112" s="27"/>
    </row>
    <row r="113" spans="1:9" ht="12.75" customHeight="1" x14ac:dyDescent="0.2">
      <c r="C113" s="14" t="s">
        <v>295</v>
      </c>
      <c r="F113" s="12"/>
      <c r="G113" s="13"/>
      <c r="H113" s="27"/>
    </row>
    <row r="114" spans="1:9" ht="12.75" customHeight="1" x14ac:dyDescent="0.2">
      <c r="A114">
        <v>102</v>
      </c>
      <c r="B114" t="s">
        <v>297</v>
      </c>
      <c r="C114" t="s">
        <v>296</v>
      </c>
      <c r="D114" t="s">
        <v>188</v>
      </c>
      <c r="E114">
        <v>80000000</v>
      </c>
      <c r="F114" s="12">
        <v>792.26880000000006</v>
      </c>
      <c r="G114" s="13">
        <v>2.2700000000000001E-2</v>
      </c>
      <c r="H114" s="27"/>
    </row>
    <row r="115" spans="1:9" ht="12.75" customHeight="1" x14ac:dyDescent="0.2">
      <c r="A115">
        <v>103</v>
      </c>
      <c r="B115" t="s">
        <v>298</v>
      </c>
      <c r="C115" t="s">
        <v>176</v>
      </c>
      <c r="D115" t="s">
        <v>188</v>
      </c>
      <c r="E115">
        <v>20000000</v>
      </c>
      <c r="F115" s="12">
        <v>198.38480000000001</v>
      </c>
      <c r="G115" s="13">
        <v>5.6999999999999993E-3</v>
      </c>
      <c r="H115" s="27"/>
    </row>
    <row r="116" spans="1:9" ht="12.75" customHeight="1" x14ac:dyDescent="0.2">
      <c r="C116" s="16" t="s">
        <v>140</v>
      </c>
      <c r="D116" s="16"/>
      <c r="E116" s="16"/>
      <c r="F116" s="17">
        <f>SUM(F114:F115)</f>
        <v>990.6536000000001</v>
      </c>
      <c r="G116" s="18">
        <f>SUM(G114:G115)</f>
        <v>2.8400000000000002E-2</v>
      </c>
      <c r="H116" s="28"/>
      <c r="I116" s="29"/>
    </row>
    <row r="117" spans="1:9" ht="12.75" customHeight="1" x14ac:dyDescent="0.2">
      <c r="F117" s="12"/>
      <c r="G117" s="13"/>
      <c r="H117" s="27"/>
    </row>
    <row r="118" spans="1:9" ht="12.75" customHeight="1" x14ac:dyDescent="0.2">
      <c r="C118" s="14" t="s">
        <v>299</v>
      </c>
      <c r="F118" s="12"/>
      <c r="G118" s="13"/>
      <c r="H118" s="27"/>
    </row>
    <row r="119" spans="1:9" ht="12.75" customHeight="1" x14ac:dyDescent="0.2">
      <c r="A119">
        <v>104</v>
      </c>
      <c r="B119" t="s">
        <v>301</v>
      </c>
      <c r="C119" t="s">
        <v>300</v>
      </c>
      <c r="D119" t="s">
        <v>185</v>
      </c>
      <c r="E119">
        <v>400000000</v>
      </c>
      <c r="F119" s="12">
        <v>3965.3359999999998</v>
      </c>
      <c r="G119" s="13">
        <v>0.11359999999999999</v>
      </c>
      <c r="H119" s="27"/>
    </row>
    <row r="120" spans="1:9" ht="12.75" customHeight="1" x14ac:dyDescent="0.2">
      <c r="C120" s="16" t="s">
        <v>140</v>
      </c>
      <c r="D120" s="16"/>
      <c r="E120" s="16"/>
      <c r="F120" s="17">
        <f>SUM(F119:F119)</f>
        <v>3965.3359999999998</v>
      </c>
      <c r="G120" s="18">
        <f>SUM(G119:G119)</f>
        <v>0.11359999999999999</v>
      </c>
      <c r="H120" s="28"/>
      <c r="I120" s="29"/>
    </row>
    <row r="121" spans="1:9" ht="12.75" customHeight="1" x14ac:dyDescent="0.2">
      <c r="F121" s="12"/>
      <c r="G121" s="13"/>
      <c r="H121" s="27"/>
    </row>
    <row r="122" spans="1:9" ht="12.75" customHeight="1" x14ac:dyDescent="0.2">
      <c r="C122" s="14" t="s">
        <v>302</v>
      </c>
      <c r="F122" s="12"/>
      <c r="G122" s="13"/>
      <c r="H122" s="27"/>
    </row>
    <row r="123" spans="1:9" ht="12.75" customHeight="1" x14ac:dyDescent="0.2">
      <c r="A123">
        <v>105</v>
      </c>
      <c r="B123" t="s">
        <v>304</v>
      </c>
      <c r="C123" t="s">
        <v>303</v>
      </c>
      <c r="D123" t="s">
        <v>185</v>
      </c>
      <c r="E123">
        <v>13000000</v>
      </c>
      <c r="F123" s="12">
        <v>134.74512999999999</v>
      </c>
      <c r="G123" s="13">
        <v>3.9000000000000003E-3</v>
      </c>
      <c r="H123" s="28"/>
      <c r="I123" s="29"/>
    </row>
    <row r="124" spans="1:9" ht="12.75" customHeight="1" x14ac:dyDescent="0.2">
      <c r="A124">
        <v>106</v>
      </c>
      <c r="B124" t="s">
        <v>306</v>
      </c>
      <c r="C124" t="s">
        <v>305</v>
      </c>
      <c r="D124" t="s">
        <v>185</v>
      </c>
      <c r="E124">
        <v>1000000</v>
      </c>
      <c r="F124" s="12">
        <v>10.724119999999999</v>
      </c>
      <c r="G124" s="13">
        <v>2.9999999999999997E-4</v>
      </c>
      <c r="H124" s="27"/>
    </row>
    <row r="125" spans="1:9" ht="12.75" customHeight="1" x14ac:dyDescent="0.2">
      <c r="A125">
        <v>107</v>
      </c>
      <c r="B125" t="s">
        <v>308</v>
      </c>
      <c r="C125" t="s">
        <v>307</v>
      </c>
      <c r="D125" t="s">
        <v>185</v>
      </c>
      <c r="E125">
        <v>1000000</v>
      </c>
      <c r="F125" s="12">
        <v>10.415039999999999</v>
      </c>
      <c r="G125" s="13">
        <v>2.9999999999999997E-4</v>
      </c>
      <c r="H125" s="27"/>
    </row>
    <row r="126" spans="1:9" ht="12.75" customHeight="1" x14ac:dyDescent="0.2">
      <c r="C126" s="16" t="s">
        <v>140</v>
      </c>
      <c r="D126" s="16"/>
      <c r="E126" s="16"/>
      <c r="F126" s="17">
        <f>SUM(F123:F125)</f>
        <v>155.88428999999999</v>
      </c>
      <c r="G126" s="18">
        <f>SUM(G123:G125)</f>
        <v>4.5000000000000005E-3</v>
      </c>
      <c r="H126" s="27"/>
    </row>
    <row r="127" spans="1:9" ht="12.75" customHeight="1" x14ac:dyDescent="0.2">
      <c r="F127" s="12"/>
      <c r="G127" s="13"/>
      <c r="H127" s="27"/>
    </row>
    <row r="128" spans="1:9" ht="12.75" customHeight="1" x14ac:dyDescent="0.2">
      <c r="C128" s="14" t="s">
        <v>309</v>
      </c>
      <c r="F128" s="12"/>
      <c r="G128" s="13"/>
      <c r="H128" s="27"/>
    </row>
    <row r="129" spans="1:9" ht="12.75" customHeight="1" x14ac:dyDescent="0.2">
      <c r="C129" s="14" t="s">
        <v>10</v>
      </c>
      <c r="F129" s="12"/>
      <c r="G129" s="13"/>
      <c r="H129" s="28"/>
      <c r="I129" s="29"/>
    </row>
    <row r="130" spans="1:9" ht="12.75" customHeight="1" x14ac:dyDescent="0.2">
      <c r="A130">
        <v>108</v>
      </c>
      <c r="B130" t="s">
        <v>311</v>
      </c>
      <c r="C130" t="s">
        <v>310</v>
      </c>
      <c r="D130" t="s">
        <v>189</v>
      </c>
      <c r="E130">
        <v>27000000</v>
      </c>
      <c r="F130" s="12">
        <v>273.71222999999998</v>
      </c>
      <c r="G130" s="13">
        <v>7.8000000000000005E-3</v>
      </c>
      <c r="H130" s="27"/>
    </row>
    <row r="131" spans="1:9" ht="12.75" customHeight="1" x14ac:dyDescent="0.2">
      <c r="A131">
        <v>109</v>
      </c>
      <c r="B131" t="s">
        <v>312</v>
      </c>
      <c r="C131" t="s">
        <v>208</v>
      </c>
      <c r="D131" t="s">
        <v>189</v>
      </c>
      <c r="E131">
        <v>25000000</v>
      </c>
      <c r="F131" s="12">
        <v>254.92975000000001</v>
      </c>
      <c r="G131" s="13">
        <v>7.3000000000000001E-3</v>
      </c>
      <c r="H131" s="27"/>
    </row>
    <row r="132" spans="1:9" ht="12.75" customHeight="1" x14ac:dyDescent="0.2">
      <c r="A132">
        <v>110</v>
      </c>
      <c r="B132" t="s">
        <v>313</v>
      </c>
      <c r="C132" t="s">
        <v>208</v>
      </c>
      <c r="D132" t="s">
        <v>189</v>
      </c>
      <c r="E132">
        <v>13000000</v>
      </c>
      <c r="F132" s="12">
        <v>131.83729</v>
      </c>
      <c r="G132" s="13">
        <v>3.8E-3</v>
      </c>
      <c r="H132" s="27"/>
    </row>
    <row r="133" spans="1:9" ht="12.75" customHeight="1" x14ac:dyDescent="0.2">
      <c r="A133">
        <v>111</v>
      </c>
      <c r="B133" t="s">
        <v>315</v>
      </c>
      <c r="C133" t="s">
        <v>314</v>
      </c>
      <c r="D133" t="s">
        <v>206</v>
      </c>
      <c r="E133">
        <v>9000000</v>
      </c>
      <c r="F133" s="12">
        <v>93.920850000000002</v>
      </c>
      <c r="G133" s="13">
        <v>2.7000000000000001E-3</v>
      </c>
      <c r="H133" s="27"/>
    </row>
    <row r="134" spans="1:9" ht="12.75" customHeight="1" x14ac:dyDescent="0.2">
      <c r="A134">
        <v>112</v>
      </c>
      <c r="B134" t="s">
        <v>316</v>
      </c>
      <c r="C134" t="s">
        <v>264</v>
      </c>
      <c r="D134" t="s">
        <v>189</v>
      </c>
      <c r="E134">
        <v>5000000</v>
      </c>
      <c r="F134" s="12">
        <v>51.168050000000001</v>
      </c>
      <c r="G134" s="13">
        <v>1.5E-3</v>
      </c>
      <c r="H134" s="27"/>
    </row>
    <row r="135" spans="1:9" ht="12.75" customHeight="1" x14ac:dyDescent="0.2">
      <c r="A135">
        <v>113</v>
      </c>
      <c r="B135" t="s">
        <v>317</v>
      </c>
      <c r="C135" t="s">
        <v>310</v>
      </c>
      <c r="D135" t="s">
        <v>189</v>
      </c>
      <c r="E135">
        <v>5000000</v>
      </c>
      <c r="F135" s="12">
        <v>50.804450000000003</v>
      </c>
      <c r="G135" s="13">
        <v>1.5E-3</v>
      </c>
      <c r="H135" s="27"/>
    </row>
    <row r="136" spans="1:9" ht="12.75" customHeight="1" x14ac:dyDescent="0.2">
      <c r="A136">
        <v>114</v>
      </c>
      <c r="B136" t="s">
        <v>318</v>
      </c>
      <c r="C136" t="s">
        <v>270</v>
      </c>
      <c r="D136" t="s">
        <v>189</v>
      </c>
      <c r="E136">
        <v>5000000</v>
      </c>
      <c r="F136" s="12">
        <v>50.645299999999999</v>
      </c>
      <c r="G136" s="13">
        <v>1.5E-3</v>
      </c>
      <c r="H136" s="27"/>
    </row>
    <row r="137" spans="1:9" ht="12.75" customHeight="1" x14ac:dyDescent="0.2">
      <c r="A137">
        <v>115</v>
      </c>
      <c r="B137" t="s">
        <v>320</v>
      </c>
      <c r="C137" t="s">
        <v>319</v>
      </c>
      <c r="D137" t="s">
        <v>189</v>
      </c>
      <c r="E137">
        <v>5000000</v>
      </c>
      <c r="F137" s="12">
        <v>50.428049999999999</v>
      </c>
      <c r="G137" s="13">
        <v>1.4000000000000002E-3</v>
      </c>
      <c r="H137" s="27"/>
    </row>
    <row r="138" spans="1:9" ht="12.75" customHeight="1" x14ac:dyDescent="0.2">
      <c r="C138" s="16" t="s">
        <v>140</v>
      </c>
      <c r="D138" s="16"/>
      <c r="E138" s="16"/>
      <c r="F138" s="17">
        <f>SUM(F130:F137)</f>
        <v>957.44596999999999</v>
      </c>
      <c r="G138" s="18">
        <f>SUM(G130:G137)</f>
        <v>2.7500000000000004E-2</v>
      </c>
      <c r="H138" s="27"/>
    </row>
    <row r="139" spans="1:9" ht="12.75" customHeight="1" x14ac:dyDescent="0.2">
      <c r="F139" s="12"/>
      <c r="G139" s="13"/>
      <c r="H139" s="27"/>
    </row>
    <row r="140" spans="1:9" ht="12.75" customHeight="1" x14ac:dyDescent="0.2">
      <c r="C140" s="14" t="s">
        <v>145</v>
      </c>
      <c r="F140" s="12">
        <v>7656.0586169999997</v>
      </c>
      <c r="G140" s="13">
        <v>0.21940000000000001</v>
      </c>
      <c r="H140" s="27"/>
    </row>
    <row r="141" spans="1:9" ht="12.75" customHeight="1" x14ac:dyDescent="0.2">
      <c r="C141" s="16" t="s">
        <v>140</v>
      </c>
      <c r="D141" s="16"/>
      <c r="E141" s="16"/>
      <c r="F141" s="17">
        <f>SUM(F140:F140)</f>
        <v>7656.0586169999997</v>
      </c>
      <c r="G141" s="18">
        <f>SUM(G140:G140)</f>
        <v>0.21940000000000001</v>
      </c>
      <c r="H141" s="28"/>
      <c r="I141" s="29"/>
    </row>
    <row r="142" spans="1:9" ht="12.75" customHeight="1" x14ac:dyDescent="0.2">
      <c r="F142" s="12"/>
      <c r="G142" s="13"/>
      <c r="H142" s="27"/>
    </row>
    <row r="143" spans="1:9" ht="12.75" customHeight="1" x14ac:dyDescent="0.2">
      <c r="C143" s="14" t="s">
        <v>146</v>
      </c>
      <c r="F143" s="12"/>
      <c r="G143" s="13"/>
      <c r="H143" s="27"/>
    </row>
    <row r="144" spans="1:9" ht="12.75" customHeight="1" x14ac:dyDescent="0.2">
      <c r="C144" s="14" t="s">
        <v>147</v>
      </c>
      <c r="F144" s="12">
        <v>-1399.041669</v>
      </c>
      <c r="G144" s="13">
        <v>-3.9300000000000002E-2</v>
      </c>
      <c r="H144" s="28"/>
      <c r="I144" s="34"/>
    </row>
    <row r="145" spans="3:9" ht="12.75" customHeight="1" x14ac:dyDescent="0.2">
      <c r="C145" s="16" t="s">
        <v>140</v>
      </c>
      <c r="D145" s="16"/>
      <c r="E145" s="16"/>
      <c r="F145" s="17">
        <f>SUM(F144:F144)</f>
        <v>-1399.041669</v>
      </c>
      <c r="G145" s="18">
        <f>SUM(G144:G144)</f>
        <v>-3.9300000000000002E-2</v>
      </c>
      <c r="H145" s="27"/>
    </row>
    <row r="146" spans="3:9" ht="12.75" customHeight="1" x14ac:dyDescent="0.2">
      <c r="C146" s="19" t="s">
        <v>148</v>
      </c>
      <c r="D146" s="19"/>
      <c r="E146" s="19"/>
      <c r="F146" s="20">
        <f>SUM(F110,F116,F120,F126,F138,F141,F145)</f>
        <v>34895.143050999992</v>
      </c>
      <c r="G146" s="21">
        <f>SUM(G110,G116,G120,G126,G138,G141,G145)</f>
        <v>1</v>
      </c>
      <c r="H146" s="27"/>
    </row>
    <row r="147" spans="3:9" ht="12.75" customHeight="1" x14ac:dyDescent="0.2">
      <c r="H147" s="27"/>
    </row>
    <row r="148" spans="3:9" ht="12.75" customHeight="1" x14ac:dyDescent="0.2">
      <c r="C148" s="32" t="s">
        <v>589</v>
      </c>
      <c r="H148" s="28"/>
      <c r="I148" s="29"/>
    </row>
    <row r="149" spans="3:9" ht="12.75" customHeight="1" x14ac:dyDescent="0.2">
      <c r="C149" s="32" t="s">
        <v>588</v>
      </c>
      <c r="H149" s="30"/>
      <c r="I149" s="31"/>
    </row>
    <row r="150" spans="3:9" ht="12.75" customHeight="1" x14ac:dyDescent="0.2">
      <c r="C150" s="14"/>
    </row>
    <row r="151" spans="3:9" ht="12.75" customHeight="1" x14ac:dyDescent="0.2">
      <c r="C151" s="14" t="s">
        <v>590</v>
      </c>
      <c r="D151">
        <v>204.44639999999998</v>
      </c>
    </row>
    <row r="152" spans="3:9" ht="12.75" customHeight="1" x14ac:dyDescent="0.2">
      <c r="C152" s="14"/>
    </row>
    <row r="153" spans="3:9" ht="12.75" customHeight="1" x14ac:dyDescent="0.2"/>
    <row r="154" spans="3:9" ht="12.75" customHeight="1" x14ac:dyDescent="0.2"/>
    <row r="155" spans="3:9" ht="12.75" customHeight="1" x14ac:dyDescent="0.2"/>
    <row r="156" spans="3:9" ht="12.75" customHeight="1" x14ac:dyDescent="0.2"/>
    <row r="157" spans="3:9" ht="12.75" customHeight="1" x14ac:dyDescent="0.2"/>
    <row r="158" spans="3:9" ht="12.75" customHeight="1" x14ac:dyDescent="0.2"/>
    <row r="159" spans="3:9" ht="12.75" customHeight="1" x14ac:dyDescent="0.2"/>
    <row r="160" spans="3:9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</sheetData>
  <sortState ref="J11:K41">
    <sortCondition descending="1" ref="K11:K41"/>
  </sortState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52" workbookViewId="0">
      <selection activeCell="D79" sqref="D79:D81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4" width="23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45" t="s">
        <v>321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52</v>
      </c>
      <c r="C9" t="s">
        <v>50</v>
      </c>
      <c r="D9" t="s">
        <v>28</v>
      </c>
      <c r="E9">
        <v>1000</v>
      </c>
      <c r="F9" s="12">
        <v>18.89</v>
      </c>
      <c r="G9" s="13">
        <v>1.03E-2</v>
      </c>
      <c r="H9" s="27"/>
    </row>
    <row r="10" spans="1:12" ht="12.75" customHeight="1" x14ac:dyDescent="0.2">
      <c r="A10">
        <v>2</v>
      </c>
      <c r="B10" t="s">
        <v>191</v>
      </c>
      <c r="C10" t="s">
        <v>190</v>
      </c>
      <c r="D10" t="s">
        <v>22</v>
      </c>
      <c r="E10">
        <v>1000</v>
      </c>
      <c r="F10" s="12">
        <v>15.853</v>
      </c>
      <c r="G10" s="13">
        <v>8.6999999999999994E-3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3</v>
      </c>
      <c r="B11" t="s">
        <v>29</v>
      </c>
      <c r="C11" t="s">
        <v>27</v>
      </c>
      <c r="D11" t="s">
        <v>15</v>
      </c>
      <c r="E11">
        <v>600</v>
      </c>
      <c r="F11" s="12">
        <v>14.892300000000001</v>
      </c>
      <c r="G11" s="13">
        <v>8.1000000000000013E-3</v>
      </c>
      <c r="H11" s="27"/>
      <c r="J11" s="13" t="s">
        <v>185</v>
      </c>
      <c r="K11" s="13">
        <v>0.38109999999999999</v>
      </c>
    </row>
    <row r="12" spans="1:12" ht="12.75" customHeight="1" x14ac:dyDescent="0.2">
      <c r="A12">
        <v>4</v>
      </c>
      <c r="B12" t="s">
        <v>97</v>
      </c>
      <c r="C12" t="s">
        <v>96</v>
      </c>
      <c r="D12" t="s">
        <v>15</v>
      </c>
      <c r="E12">
        <v>750</v>
      </c>
      <c r="F12" s="12">
        <v>13.438124999999999</v>
      </c>
      <c r="G12" s="13">
        <v>7.3000000000000001E-3</v>
      </c>
      <c r="H12" s="27"/>
      <c r="J12" s="13" t="s">
        <v>189</v>
      </c>
      <c r="K12" s="13">
        <v>0.2054</v>
      </c>
    </row>
    <row r="13" spans="1:12" ht="12.75" customHeight="1" x14ac:dyDescent="0.2">
      <c r="A13">
        <v>5</v>
      </c>
      <c r="B13" t="s">
        <v>40</v>
      </c>
      <c r="C13" t="s">
        <v>38</v>
      </c>
      <c r="D13" t="s">
        <v>12</v>
      </c>
      <c r="E13">
        <v>1500</v>
      </c>
      <c r="F13" s="12">
        <v>12.93675</v>
      </c>
      <c r="G13" s="13">
        <v>7.0999999999999995E-3</v>
      </c>
      <c r="H13" s="27"/>
      <c r="J13" s="13" t="s">
        <v>206</v>
      </c>
      <c r="K13" s="13">
        <v>0.1027</v>
      </c>
    </row>
    <row r="14" spans="1:12" ht="12.75" customHeight="1" x14ac:dyDescent="0.2">
      <c r="A14">
        <v>6</v>
      </c>
      <c r="B14" t="s">
        <v>87</v>
      </c>
      <c r="C14" t="s">
        <v>85</v>
      </c>
      <c r="D14" t="s">
        <v>54</v>
      </c>
      <c r="E14">
        <v>3000</v>
      </c>
      <c r="F14" s="12">
        <v>12.315</v>
      </c>
      <c r="G14" s="13">
        <v>6.7000000000000002E-3</v>
      </c>
      <c r="H14" s="27"/>
      <c r="J14" s="13" t="s">
        <v>322</v>
      </c>
      <c r="K14" s="13">
        <v>6.8099999999999994E-2</v>
      </c>
    </row>
    <row r="15" spans="1:12" ht="12.75" customHeight="1" x14ac:dyDescent="0.2">
      <c r="A15">
        <v>7</v>
      </c>
      <c r="B15" t="s">
        <v>115</v>
      </c>
      <c r="C15" t="s">
        <v>114</v>
      </c>
      <c r="D15" t="s">
        <v>74</v>
      </c>
      <c r="E15">
        <v>2500</v>
      </c>
      <c r="F15" s="12">
        <v>12.01125</v>
      </c>
      <c r="G15" s="13">
        <v>6.6E-3</v>
      </c>
      <c r="H15" s="27"/>
      <c r="J15" s="13" t="s">
        <v>12</v>
      </c>
      <c r="K15" s="13">
        <v>3.2400000000000005E-2</v>
      </c>
    </row>
    <row r="16" spans="1:12" ht="12.75" customHeight="1" x14ac:dyDescent="0.2">
      <c r="A16">
        <v>8</v>
      </c>
      <c r="B16" t="s">
        <v>129</v>
      </c>
      <c r="C16" t="s">
        <v>128</v>
      </c>
      <c r="D16" t="s">
        <v>74</v>
      </c>
      <c r="E16">
        <v>4000</v>
      </c>
      <c r="F16" s="12">
        <v>11.63</v>
      </c>
      <c r="G16" s="13">
        <v>6.4000000000000003E-3</v>
      </c>
      <c r="H16" s="27"/>
      <c r="J16" s="13" t="s">
        <v>15</v>
      </c>
      <c r="K16" s="13">
        <v>2.6000000000000002E-2</v>
      </c>
    </row>
    <row r="17" spans="1:11" ht="12.75" customHeight="1" x14ac:dyDescent="0.2">
      <c r="A17">
        <v>9</v>
      </c>
      <c r="B17" t="s">
        <v>107</v>
      </c>
      <c r="C17" t="s">
        <v>106</v>
      </c>
      <c r="D17" t="s">
        <v>25</v>
      </c>
      <c r="E17">
        <v>400</v>
      </c>
      <c r="F17" s="12">
        <v>11.462</v>
      </c>
      <c r="G17" s="13">
        <v>6.3E-3</v>
      </c>
      <c r="H17" s="27"/>
      <c r="J17" s="13" t="s">
        <v>34</v>
      </c>
      <c r="K17" s="13">
        <v>2.2400000000000003E-2</v>
      </c>
    </row>
    <row r="18" spans="1:11" ht="12.75" customHeight="1" x14ac:dyDescent="0.2">
      <c r="A18">
        <v>10</v>
      </c>
      <c r="B18" t="s">
        <v>91</v>
      </c>
      <c r="C18" t="s">
        <v>90</v>
      </c>
      <c r="D18" t="s">
        <v>34</v>
      </c>
      <c r="E18">
        <v>300</v>
      </c>
      <c r="F18" s="12">
        <v>11.45865</v>
      </c>
      <c r="G18" s="13">
        <v>6.3E-3</v>
      </c>
      <c r="H18" s="27"/>
      <c r="J18" s="13" t="s">
        <v>25</v>
      </c>
      <c r="K18" s="13">
        <v>1.89E-2</v>
      </c>
    </row>
    <row r="19" spans="1:11" ht="12.75" customHeight="1" x14ac:dyDescent="0.2">
      <c r="A19">
        <v>11</v>
      </c>
      <c r="B19" t="s">
        <v>61</v>
      </c>
      <c r="C19" t="s">
        <v>59</v>
      </c>
      <c r="D19" t="s">
        <v>34</v>
      </c>
      <c r="E19">
        <v>3000</v>
      </c>
      <c r="F19" s="12">
        <v>11.451000000000001</v>
      </c>
      <c r="G19" s="13">
        <v>6.3E-3</v>
      </c>
      <c r="H19" s="27"/>
      <c r="J19" s="13" t="s">
        <v>28</v>
      </c>
      <c r="K19" s="13">
        <v>1.67E-2</v>
      </c>
    </row>
    <row r="20" spans="1:11" ht="12.75" customHeight="1" x14ac:dyDescent="0.2">
      <c r="A20">
        <v>12</v>
      </c>
      <c r="B20" t="s">
        <v>13</v>
      </c>
      <c r="C20" t="s">
        <v>11</v>
      </c>
      <c r="D20" t="s">
        <v>12</v>
      </c>
      <c r="E20">
        <v>1000</v>
      </c>
      <c r="F20" s="12">
        <v>10.7735</v>
      </c>
      <c r="G20" s="13">
        <v>5.8999999999999999E-3</v>
      </c>
      <c r="H20" s="27"/>
      <c r="J20" s="13" t="s">
        <v>74</v>
      </c>
      <c r="K20" s="13">
        <v>1.3000000000000001E-2</v>
      </c>
    </row>
    <row r="21" spans="1:11" ht="12.75" customHeight="1" x14ac:dyDescent="0.2">
      <c r="A21">
        <v>13</v>
      </c>
      <c r="B21" t="s">
        <v>18</v>
      </c>
      <c r="C21" t="s">
        <v>14</v>
      </c>
      <c r="D21" t="s">
        <v>15</v>
      </c>
      <c r="E21">
        <v>500</v>
      </c>
      <c r="F21" s="12">
        <v>10.7095</v>
      </c>
      <c r="G21" s="13">
        <v>5.8999999999999999E-3</v>
      </c>
      <c r="H21" s="27"/>
      <c r="J21" s="13" t="s">
        <v>22</v>
      </c>
      <c r="K21" s="13">
        <v>1.26E-2</v>
      </c>
    </row>
    <row r="22" spans="1:11" ht="12.75" customHeight="1" x14ac:dyDescent="0.2">
      <c r="A22">
        <v>14</v>
      </c>
      <c r="B22" t="s">
        <v>89</v>
      </c>
      <c r="C22" t="s">
        <v>88</v>
      </c>
      <c r="D22" t="s">
        <v>39</v>
      </c>
      <c r="E22">
        <v>200</v>
      </c>
      <c r="F22" s="12">
        <v>10.6829</v>
      </c>
      <c r="G22" s="13">
        <v>5.7999999999999996E-3</v>
      </c>
      <c r="H22" s="27"/>
      <c r="J22" s="13" t="s">
        <v>45</v>
      </c>
      <c r="K22" s="13">
        <v>9.7000000000000003E-3</v>
      </c>
    </row>
    <row r="23" spans="1:11" ht="12.75" customHeight="1" x14ac:dyDescent="0.2">
      <c r="A23">
        <v>15</v>
      </c>
      <c r="B23" t="s">
        <v>49</v>
      </c>
      <c r="C23" t="s">
        <v>47</v>
      </c>
      <c r="D23" t="s">
        <v>31</v>
      </c>
      <c r="E23">
        <v>2500</v>
      </c>
      <c r="F23" s="12">
        <v>9.5875000000000004</v>
      </c>
      <c r="G23" s="13">
        <v>5.1999999999999998E-3</v>
      </c>
      <c r="H23" s="27"/>
      <c r="J23" s="13" t="s">
        <v>31</v>
      </c>
      <c r="K23" s="13">
        <v>9.0000000000000011E-3</v>
      </c>
    </row>
    <row r="24" spans="1:11" ht="12.75" customHeight="1" x14ac:dyDescent="0.2">
      <c r="A24">
        <v>16</v>
      </c>
      <c r="B24" t="s">
        <v>121</v>
      </c>
      <c r="C24" t="s">
        <v>120</v>
      </c>
      <c r="D24" t="s">
        <v>68</v>
      </c>
      <c r="E24">
        <v>2000</v>
      </c>
      <c r="F24" s="12">
        <v>9.4849999999999994</v>
      </c>
      <c r="G24" s="13">
        <v>5.1999999999999998E-3</v>
      </c>
      <c r="H24" s="27"/>
      <c r="J24" s="13" t="s">
        <v>42</v>
      </c>
      <c r="K24" s="13">
        <v>7.9000000000000008E-3</v>
      </c>
    </row>
    <row r="25" spans="1:11" ht="12.75" customHeight="1" x14ac:dyDescent="0.2">
      <c r="A25">
        <v>17</v>
      </c>
      <c r="B25" t="s">
        <v>227</v>
      </c>
      <c r="C25" t="s">
        <v>226</v>
      </c>
      <c r="D25" t="s">
        <v>12</v>
      </c>
      <c r="E25">
        <v>10000</v>
      </c>
      <c r="F25" s="12">
        <v>9.3350000000000009</v>
      </c>
      <c r="G25" s="13">
        <v>5.1000000000000004E-3</v>
      </c>
      <c r="H25" s="27"/>
      <c r="J25" s="13" t="s">
        <v>54</v>
      </c>
      <c r="K25" s="13">
        <v>6.7000000000000002E-3</v>
      </c>
    </row>
    <row r="26" spans="1:11" ht="12.75" customHeight="1" x14ac:dyDescent="0.2">
      <c r="A26">
        <v>18</v>
      </c>
      <c r="B26" t="s">
        <v>123</v>
      </c>
      <c r="C26" t="s">
        <v>122</v>
      </c>
      <c r="D26" t="s">
        <v>45</v>
      </c>
      <c r="E26">
        <v>2000</v>
      </c>
      <c r="F26" s="12">
        <v>9.1329999999999991</v>
      </c>
      <c r="G26" s="13">
        <v>5.0000000000000001E-3</v>
      </c>
      <c r="H26" s="27"/>
      <c r="J26" s="13" t="s">
        <v>39</v>
      </c>
      <c r="K26" s="13">
        <v>5.7999999999999996E-3</v>
      </c>
    </row>
    <row r="27" spans="1:11" ht="12.75" customHeight="1" x14ac:dyDescent="0.2">
      <c r="A27">
        <v>19</v>
      </c>
      <c r="B27" t="s">
        <v>171</v>
      </c>
      <c r="C27" t="s">
        <v>170</v>
      </c>
      <c r="D27" t="s">
        <v>34</v>
      </c>
      <c r="E27">
        <v>5000</v>
      </c>
      <c r="F27" s="12">
        <v>8.9474999999999998</v>
      </c>
      <c r="G27" s="13">
        <v>4.8999999999999998E-3</v>
      </c>
      <c r="H27" s="27"/>
      <c r="J27" s="13" t="s">
        <v>188</v>
      </c>
      <c r="K27" s="13">
        <v>5.4000000000000003E-3</v>
      </c>
    </row>
    <row r="28" spans="1:11" ht="12.75" customHeight="1" x14ac:dyDescent="0.2">
      <c r="A28">
        <v>20</v>
      </c>
      <c r="B28" t="s">
        <v>66</v>
      </c>
      <c r="C28" t="s">
        <v>65</v>
      </c>
      <c r="D28" t="s">
        <v>34</v>
      </c>
      <c r="E28">
        <v>1000</v>
      </c>
      <c r="F28" s="12">
        <v>8.9169999999999998</v>
      </c>
      <c r="G28" s="13">
        <v>4.8999999999999998E-3</v>
      </c>
      <c r="H28" s="27"/>
      <c r="J28" s="13" t="s">
        <v>68</v>
      </c>
      <c r="K28" s="13">
        <v>5.1999999999999998E-3</v>
      </c>
    </row>
    <row r="29" spans="1:11" ht="12.75" customHeight="1" x14ac:dyDescent="0.2">
      <c r="A29">
        <v>21</v>
      </c>
      <c r="B29" t="s">
        <v>111</v>
      </c>
      <c r="C29" t="s">
        <v>110</v>
      </c>
      <c r="D29" t="s">
        <v>12</v>
      </c>
      <c r="E29">
        <v>1500</v>
      </c>
      <c r="F29" s="12">
        <v>8.8215000000000003</v>
      </c>
      <c r="G29" s="13">
        <v>4.7999999999999996E-3</v>
      </c>
      <c r="H29" s="27"/>
      <c r="J29" s="13" t="s">
        <v>63</v>
      </c>
      <c r="K29" s="13">
        <v>3.8E-3</v>
      </c>
    </row>
    <row r="30" spans="1:11" ht="12.75" customHeight="1" x14ac:dyDescent="0.2">
      <c r="A30">
        <v>22</v>
      </c>
      <c r="B30" t="s">
        <v>69</v>
      </c>
      <c r="C30" t="s">
        <v>67</v>
      </c>
      <c r="D30" t="s">
        <v>42</v>
      </c>
      <c r="E30">
        <v>1000</v>
      </c>
      <c r="F30" s="12">
        <v>8.8085000000000004</v>
      </c>
      <c r="G30" s="13">
        <v>4.7999999999999996E-3</v>
      </c>
      <c r="H30" s="27"/>
      <c r="J30" s="13" t="s">
        <v>48</v>
      </c>
      <c r="K30" s="13">
        <v>1.7000000000000001E-3</v>
      </c>
    </row>
    <row r="31" spans="1:11" ht="12.75" customHeight="1" x14ac:dyDescent="0.2">
      <c r="A31">
        <v>23</v>
      </c>
      <c r="B31" t="s">
        <v>55</v>
      </c>
      <c r="C31" t="s">
        <v>53</v>
      </c>
      <c r="D31" t="s">
        <v>25</v>
      </c>
      <c r="E31">
        <v>1500</v>
      </c>
      <c r="F31" s="12">
        <v>8.7772500000000004</v>
      </c>
      <c r="G31" s="13">
        <v>4.7999999999999996E-3</v>
      </c>
      <c r="H31" s="27"/>
      <c r="J31" s="13" t="s">
        <v>86</v>
      </c>
      <c r="K31" s="13">
        <v>4.5499999999999999E-2</v>
      </c>
    </row>
    <row r="32" spans="1:11" ht="12.75" customHeight="1" x14ac:dyDescent="0.2">
      <c r="A32">
        <v>24</v>
      </c>
      <c r="B32" t="s">
        <v>26</v>
      </c>
      <c r="C32" t="s">
        <v>24</v>
      </c>
      <c r="D32" t="s">
        <v>12</v>
      </c>
      <c r="E32">
        <v>1000</v>
      </c>
      <c r="F32" s="12">
        <v>8.702</v>
      </c>
      <c r="G32" s="13">
        <v>4.7999999999999996E-3</v>
      </c>
      <c r="H32" s="27"/>
      <c r="J32" s="13"/>
      <c r="K32" s="13"/>
    </row>
    <row r="33" spans="1:11" ht="12.75" customHeight="1" x14ac:dyDescent="0.2">
      <c r="A33">
        <v>25</v>
      </c>
      <c r="B33" t="s">
        <v>20</v>
      </c>
      <c r="C33" t="s">
        <v>19</v>
      </c>
      <c r="D33" t="s">
        <v>15</v>
      </c>
      <c r="E33">
        <v>300</v>
      </c>
      <c r="F33" s="12">
        <v>8.6054999999999993</v>
      </c>
      <c r="G33" s="13">
        <v>4.6999999999999993E-3</v>
      </c>
      <c r="H33" s="27"/>
      <c r="J33" s="13"/>
      <c r="K33" s="13"/>
    </row>
    <row r="34" spans="1:11" ht="12.75" customHeight="1" x14ac:dyDescent="0.2">
      <c r="A34">
        <v>26</v>
      </c>
      <c r="B34" t="s">
        <v>78</v>
      </c>
      <c r="C34" t="s">
        <v>76</v>
      </c>
      <c r="D34" t="s">
        <v>45</v>
      </c>
      <c r="E34">
        <v>1500</v>
      </c>
      <c r="F34" s="12">
        <v>8.5604999999999993</v>
      </c>
      <c r="G34" s="13">
        <v>4.6999999999999993E-3</v>
      </c>
      <c r="H34" s="27"/>
    </row>
    <row r="35" spans="1:11" ht="12.75" customHeight="1" x14ac:dyDescent="0.2">
      <c r="A35">
        <v>27</v>
      </c>
      <c r="B35" t="s">
        <v>46</v>
      </c>
      <c r="C35" t="s">
        <v>44</v>
      </c>
      <c r="D35" t="s">
        <v>12</v>
      </c>
      <c r="E35">
        <v>6000</v>
      </c>
      <c r="F35" s="12">
        <v>8.5109999999999992</v>
      </c>
      <c r="G35" s="13">
        <v>4.6999999999999993E-3</v>
      </c>
      <c r="H35" s="27"/>
    </row>
    <row r="36" spans="1:11" ht="12.75" customHeight="1" x14ac:dyDescent="0.2">
      <c r="A36">
        <v>28</v>
      </c>
      <c r="B36" t="s">
        <v>324</v>
      </c>
      <c r="C36" t="s">
        <v>323</v>
      </c>
      <c r="D36" t="s">
        <v>25</v>
      </c>
      <c r="E36">
        <v>2500</v>
      </c>
      <c r="F36" s="12">
        <v>7.7050000000000001</v>
      </c>
      <c r="G36" s="13">
        <v>4.1999999999999997E-3</v>
      </c>
      <c r="H36" s="27"/>
    </row>
    <row r="37" spans="1:11" ht="12.75" customHeight="1" x14ac:dyDescent="0.2">
      <c r="A37">
        <v>29</v>
      </c>
      <c r="B37" t="s">
        <v>326</v>
      </c>
      <c r="C37" t="s">
        <v>325</v>
      </c>
      <c r="D37" t="s">
        <v>22</v>
      </c>
      <c r="E37">
        <v>1000</v>
      </c>
      <c r="F37" s="12">
        <v>7.1914999999999996</v>
      </c>
      <c r="G37" s="13">
        <v>3.9000000000000003E-3</v>
      </c>
      <c r="H37" s="27"/>
    </row>
    <row r="38" spans="1:11" ht="12.75" customHeight="1" x14ac:dyDescent="0.2">
      <c r="A38">
        <v>30</v>
      </c>
      <c r="B38" t="s">
        <v>103</v>
      </c>
      <c r="C38" t="s">
        <v>102</v>
      </c>
      <c r="D38" t="s">
        <v>31</v>
      </c>
      <c r="E38">
        <v>1000</v>
      </c>
      <c r="F38" s="12">
        <v>6.9880000000000004</v>
      </c>
      <c r="G38" s="13">
        <v>3.8E-3</v>
      </c>
      <c r="H38" s="27"/>
    </row>
    <row r="39" spans="1:11" ht="12.75" customHeight="1" x14ac:dyDescent="0.2">
      <c r="A39">
        <v>31</v>
      </c>
      <c r="B39" t="s">
        <v>113</v>
      </c>
      <c r="C39" t="s">
        <v>112</v>
      </c>
      <c r="D39" t="s">
        <v>63</v>
      </c>
      <c r="E39">
        <v>1000</v>
      </c>
      <c r="F39" s="12">
        <v>6.9705000000000004</v>
      </c>
      <c r="G39" s="13">
        <v>3.8E-3</v>
      </c>
      <c r="H39" s="27"/>
    </row>
    <row r="40" spans="1:11" ht="12.75" customHeight="1" x14ac:dyDescent="0.2">
      <c r="A40">
        <v>32</v>
      </c>
      <c r="B40" t="s">
        <v>37</v>
      </c>
      <c r="C40" t="s">
        <v>36</v>
      </c>
      <c r="D40" t="s">
        <v>25</v>
      </c>
      <c r="E40">
        <v>180</v>
      </c>
      <c r="F40" s="12">
        <v>6.5652299999999997</v>
      </c>
      <c r="G40" s="13">
        <v>3.5999999999999999E-3</v>
      </c>
      <c r="H40" s="27"/>
    </row>
    <row r="41" spans="1:11" ht="12.75" customHeight="1" x14ac:dyDescent="0.2">
      <c r="A41">
        <v>33</v>
      </c>
      <c r="B41" t="s">
        <v>137</v>
      </c>
      <c r="C41" t="s">
        <v>136</v>
      </c>
      <c r="D41" t="s">
        <v>28</v>
      </c>
      <c r="E41">
        <v>1500</v>
      </c>
      <c r="F41" s="12">
        <v>6.2317499999999999</v>
      </c>
      <c r="G41" s="13">
        <v>3.4000000000000002E-3</v>
      </c>
      <c r="H41" s="27"/>
    </row>
    <row r="42" spans="1:11" ht="12.75" customHeight="1" x14ac:dyDescent="0.2">
      <c r="A42">
        <v>34</v>
      </c>
      <c r="B42" t="s">
        <v>233</v>
      </c>
      <c r="C42" t="s">
        <v>232</v>
      </c>
      <c r="D42" t="s">
        <v>42</v>
      </c>
      <c r="E42">
        <v>500</v>
      </c>
      <c r="F42" s="12">
        <v>5.7117500000000003</v>
      </c>
      <c r="G42" s="13">
        <v>3.0999999999999999E-3</v>
      </c>
      <c r="H42" s="27"/>
    </row>
    <row r="43" spans="1:11" ht="12.75" customHeight="1" x14ac:dyDescent="0.2">
      <c r="A43">
        <v>35</v>
      </c>
      <c r="B43" t="s">
        <v>93</v>
      </c>
      <c r="C43" t="s">
        <v>92</v>
      </c>
      <c r="D43" t="s">
        <v>28</v>
      </c>
      <c r="E43">
        <v>1500</v>
      </c>
      <c r="F43" s="12">
        <v>5.4119999999999999</v>
      </c>
      <c r="G43" s="13">
        <v>3.0000000000000001E-3</v>
      </c>
      <c r="H43" s="27"/>
    </row>
    <row r="44" spans="1:11" ht="12.75" customHeight="1" x14ac:dyDescent="0.2">
      <c r="A44">
        <v>36</v>
      </c>
      <c r="B44" t="s">
        <v>125</v>
      </c>
      <c r="C44" t="s">
        <v>124</v>
      </c>
      <c r="D44" t="s">
        <v>48</v>
      </c>
      <c r="E44">
        <v>4000</v>
      </c>
      <c r="F44" s="12">
        <v>3.0339999999999998</v>
      </c>
      <c r="G44" s="13">
        <v>1.7000000000000001E-3</v>
      </c>
      <c r="H44" s="27"/>
    </row>
    <row r="45" spans="1:11" ht="12.75" customHeight="1" x14ac:dyDescent="0.2">
      <c r="C45" s="16" t="s">
        <v>140</v>
      </c>
      <c r="D45" s="16"/>
      <c r="E45" s="16"/>
      <c r="F45" s="17">
        <f>SUM(F9:F44)</f>
        <v>350.504955</v>
      </c>
      <c r="G45" s="18">
        <f>SUM(G9:G44)</f>
        <v>0.1918</v>
      </c>
      <c r="H45" s="28"/>
      <c r="I45" s="29"/>
    </row>
    <row r="46" spans="1:11" ht="12.75" customHeight="1" x14ac:dyDescent="0.2">
      <c r="F46" s="12"/>
      <c r="G46" s="13"/>
      <c r="H46" s="27"/>
    </row>
    <row r="47" spans="1:11" ht="12.75" customHeight="1" x14ac:dyDescent="0.2">
      <c r="C47" s="14" t="s">
        <v>144</v>
      </c>
      <c r="F47" s="12"/>
      <c r="G47" s="13"/>
      <c r="H47" s="27"/>
    </row>
    <row r="48" spans="1:11" ht="12.75" customHeight="1" x14ac:dyDescent="0.2">
      <c r="C48" s="14" t="s">
        <v>295</v>
      </c>
      <c r="F48" s="12"/>
      <c r="G48" s="13"/>
      <c r="H48" s="27"/>
    </row>
    <row r="49" spans="1:9" ht="12.75" customHeight="1" x14ac:dyDescent="0.2">
      <c r="A49">
        <v>37</v>
      </c>
      <c r="B49" t="s">
        <v>327</v>
      </c>
      <c r="C49" t="s">
        <v>24</v>
      </c>
      <c r="D49" t="s">
        <v>188</v>
      </c>
      <c r="E49">
        <v>1000000</v>
      </c>
      <c r="F49" s="12">
        <v>9.9449100000000001</v>
      </c>
      <c r="G49" s="13">
        <v>5.4000000000000003E-3</v>
      </c>
      <c r="H49" s="27"/>
    </row>
    <row r="50" spans="1:9" ht="12.75" customHeight="1" x14ac:dyDescent="0.2">
      <c r="C50" s="16" t="s">
        <v>140</v>
      </c>
      <c r="D50" s="16"/>
      <c r="E50" s="16"/>
      <c r="F50" s="17">
        <f>SUM(F49:F49)</f>
        <v>9.9449100000000001</v>
      </c>
      <c r="G50" s="18">
        <f>SUM(G49:G49)</f>
        <v>5.4000000000000003E-3</v>
      </c>
      <c r="H50" s="28"/>
      <c r="I50" s="29"/>
    </row>
    <row r="51" spans="1:9" ht="12.75" customHeight="1" x14ac:dyDescent="0.2">
      <c r="F51" s="12"/>
      <c r="G51" s="13"/>
      <c r="H51" s="27"/>
    </row>
    <row r="52" spans="1:9" ht="12.75" customHeight="1" x14ac:dyDescent="0.2">
      <c r="C52" s="14" t="s">
        <v>302</v>
      </c>
      <c r="F52" s="12"/>
      <c r="G52" s="13"/>
      <c r="H52" s="27"/>
    </row>
    <row r="53" spans="1:9" ht="12.75" customHeight="1" x14ac:dyDescent="0.2">
      <c r="A53">
        <v>38</v>
      </c>
      <c r="B53" t="s">
        <v>306</v>
      </c>
      <c r="C53" t="s">
        <v>305</v>
      </c>
      <c r="D53" t="s">
        <v>185</v>
      </c>
      <c r="E53">
        <v>50000000</v>
      </c>
      <c r="F53" s="12">
        <v>536.20600000000002</v>
      </c>
      <c r="G53" s="13">
        <v>0.29330000000000001</v>
      </c>
      <c r="H53" s="28"/>
      <c r="I53" s="29"/>
    </row>
    <row r="54" spans="1:9" ht="12.75" customHeight="1" x14ac:dyDescent="0.2">
      <c r="A54">
        <v>39</v>
      </c>
      <c r="B54" t="s">
        <v>329</v>
      </c>
      <c r="C54" t="s">
        <v>328</v>
      </c>
      <c r="D54" t="s">
        <v>185</v>
      </c>
      <c r="E54">
        <v>10000000</v>
      </c>
      <c r="F54" s="12">
        <v>108.85120000000001</v>
      </c>
      <c r="G54" s="13">
        <v>5.9500000000000004E-2</v>
      </c>
      <c r="H54" s="27"/>
    </row>
    <row r="55" spans="1:9" ht="12.75" customHeight="1" x14ac:dyDescent="0.2">
      <c r="A55">
        <v>40</v>
      </c>
      <c r="B55" t="s">
        <v>304</v>
      </c>
      <c r="C55" t="s">
        <v>303</v>
      </c>
      <c r="D55" t="s">
        <v>185</v>
      </c>
      <c r="E55">
        <v>5000000</v>
      </c>
      <c r="F55" s="12">
        <v>51.825049999999997</v>
      </c>
      <c r="G55" s="13">
        <v>2.8300000000000002E-2</v>
      </c>
      <c r="H55" s="27"/>
    </row>
    <row r="56" spans="1:9" ht="12.75" customHeight="1" x14ac:dyDescent="0.2">
      <c r="C56" s="16" t="s">
        <v>140</v>
      </c>
      <c r="D56" s="16"/>
      <c r="E56" s="16"/>
      <c r="F56" s="17">
        <f>SUM(F53:F55)</f>
        <v>696.88225</v>
      </c>
      <c r="G56" s="18">
        <f>SUM(G53:G55)</f>
        <v>0.38109999999999999</v>
      </c>
      <c r="H56" s="27"/>
    </row>
    <row r="57" spans="1:9" ht="12.75" customHeight="1" x14ac:dyDescent="0.2">
      <c r="F57" s="12"/>
      <c r="G57" s="13"/>
      <c r="H57" s="27"/>
    </row>
    <row r="58" spans="1:9" ht="12.75" customHeight="1" x14ac:dyDescent="0.2">
      <c r="C58" s="14" t="s">
        <v>309</v>
      </c>
      <c r="F58" s="12"/>
      <c r="G58" s="13"/>
      <c r="H58" s="27"/>
    </row>
    <row r="59" spans="1:9" ht="12.75" customHeight="1" x14ac:dyDescent="0.2">
      <c r="C59" s="14" t="s">
        <v>10</v>
      </c>
      <c r="F59" s="12"/>
      <c r="G59" s="13"/>
      <c r="H59" s="28"/>
      <c r="I59" s="29"/>
    </row>
    <row r="60" spans="1:9" ht="12.75" customHeight="1" x14ac:dyDescent="0.2">
      <c r="A60">
        <v>41</v>
      </c>
      <c r="B60" t="s">
        <v>311</v>
      </c>
      <c r="C60" t="s">
        <v>310</v>
      </c>
      <c r="D60" t="s">
        <v>189</v>
      </c>
      <c r="E60">
        <v>22000000</v>
      </c>
      <c r="F60" s="12">
        <v>223.02477999999999</v>
      </c>
      <c r="G60" s="13">
        <v>0.122</v>
      </c>
      <c r="H60" s="27"/>
    </row>
    <row r="61" spans="1:9" ht="12.75" customHeight="1" x14ac:dyDescent="0.2">
      <c r="A61">
        <v>42</v>
      </c>
      <c r="B61" t="s">
        <v>315</v>
      </c>
      <c r="C61" t="s">
        <v>314</v>
      </c>
      <c r="D61" t="s">
        <v>206</v>
      </c>
      <c r="E61">
        <v>18000000</v>
      </c>
      <c r="F61" s="12">
        <v>187.8417</v>
      </c>
      <c r="G61" s="13">
        <v>0.1027</v>
      </c>
      <c r="H61" s="27"/>
    </row>
    <row r="62" spans="1:9" ht="12.75" customHeight="1" x14ac:dyDescent="0.2">
      <c r="A62">
        <v>43</v>
      </c>
      <c r="B62" t="s">
        <v>331</v>
      </c>
      <c r="C62" t="s">
        <v>330</v>
      </c>
      <c r="D62" t="s">
        <v>322</v>
      </c>
      <c r="E62">
        <v>12000000</v>
      </c>
      <c r="F62" s="12">
        <v>124.55364</v>
      </c>
      <c r="G62" s="13">
        <v>6.8099999999999994E-2</v>
      </c>
      <c r="H62" s="27"/>
    </row>
    <row r="63" spans="1:9" ht="12.75" customHeight="1" x14ac:dyDescent="0.2">
      <c r="A63">
        <v>44</v>
      </c>
      <c r="B63" t="s">
        <v>332</v>
      </c>
      <c r="C63" t="s">
        <v>270</v>
      </c>
      <c r="D63" t="s">
        <v>189</v>
      </c>
      <c r="E63">
        <v>10000000</v>
      </c>
      <c r="F63" s="12">
        <v>101.923</v>
      </c>
      <c r="G63" s="13">
        <v>5.57E-2</v>
      </c>
      <c r="H63" s="27"/>
    </row>
    <row r="64" spans="1:9" ht="12.75" customHeight="1" x14ac:dyDescent="0.2">
      <c r="A64">
        <v>45</v>
      </c>
      <c r="B64" t="s">
        <v>313</v>
      </c>
      <c r="C64" t="s">
        <v>208</v>
      </c>
      <c r="D64" t="s">
        <v>189</v>
      </c>
      <c r="E64">
        <v>5000000</v>
      </c>
      <c r="F64" s="12">
        <v>50.706650000000003</v>
      </c>
      <c r="G64" s="13">
        <v>2.7699999999999999E-2</v>
      </c>
      <c r="H64" s="27"/>
    </row>
    <row r="65" spans="3:9" ht="12.75" customHeight="1" x14ac:dyDescent="0.2">
      <c r="C65" s="16" t="s">
        <v>140</v>
      </c>
      <c r="D65" s="16"/>
      <c r="E65" s="16"/>
      <c r="F65" s="17">
        <f>SUM(F60:F64)</f>
        <v>688.04976999999997</v>
      </c>
      <c r="G65" s="18">
        <f>SUM(G60:G64)</f>
        <v>0.37620000000000003</v>
      </c>
      <c r="H65" s="27"/>
    </row>
    <row r="66" spans="3:9" ht="12.75" customHeight="1" x14ac:dyDescent="0.2">
      <c r="F66" s="12"/>
      <c r="G66" s="13"/>
      <c r="H66" s="27"/>
    </row>
    <row r="67" spans="3:9" ht="12.75" customHeight="1" x14ac:dyDescent="0.2">
      <c r="C67" s="14" t="s">
        <v>145</v>
      </c>
      <c r="F67" s="12">
        <v>72.604545000000002</v>
      </c>
      <c r="G67" s="13">
        <v>3.9699999999999999E-2</v>
      </c>
      <c r="H67" s="27"/>
    </row>
    <row r="68" spans="3:9" ht="12.75" customHeight="1" x14ac:dyDescent="0.2">
      <c r="C68" s="16" t="s">
        <v>140</v>
      </c>
      <c r="D68" s="16"/>
      <c r="E68" s="16"/>
      <c r="F68" s="17">
        <f>SUM(F67:F67)</f>
        <v>72.604545000000002</v>
      </c>
      <c r="G68" s="18">
        <f>SUM(G67:G67)</f>
        <v>3.9699999999999999E-2</v>
      </c>
      <c r="H68" s="28"/>
      <c r="I68" s="29"/>
    </row>
    <row r="69" spans="3:9" ht="12.75" customHeight="1" x14ac:dyDescent="0.2">
      <c r="F69" s="12"/>
      <c r="G69" s="13"/>
      <c r="H69" s="27"/>
    </row>
    <row r="70" spans="3:9" ht="12.75" customHeight="1" x14ac:dyDescent="0.2">
      <c r="C70" s="14" t="s">
        <v>146</v>
      </c>
      <c r="F70" s="12"/>
      <c r="G70" s="13"/>
      <c r="H70" s="27"/>
    </row>
    <row r="71" spans="3:9" ht="12.75" customHeight="1" x14ac:dyDescent="0.2">
      <c r="C71" s="14" t="s">
        <v>147</v>
      </c>
      <c r="F71" s="12">
        <v>10.411699</v>
      </c>
      <c r="G71" s="13">
        <v>5.7999999999999996E-3</v>
      </c>
      <c r="H71" s="28"/>
      <c r="I71" s="29"/>
    </row>
    <row r="72" spans="3:9" ht="12.75" customHeight="1" x14ac:dyDescent="0.2">
      <c r="C72" s="16" t="s">
        <v>140</v>
      </c>
      <c r="D72" s="16"/>
      <c r="E72" s="16"/>
      <c r="F72" s="17">
        <f>SUM(F71:F71)</f>
        <v>10.411699</v>
      </c>
      <c r="G72" s="18">
        <f>SUM(G71:G71)</f>
        <v>5.7999999999999996E-3</v>
      </c>
      <c r="H72" s="27"/>
    </row>
    <row r="73" spans="3:9" ht="12.75" customHeight="1" x14ac:dyDescent="0.2">
      <c r="C73" s="19" t="s">
        <v>148</v>
      </c>
      <c r="D73" s="19"/>
      <c r="E73" s="19"/>
      <c r="F73" s="20">
        <f>SUM(F45,F50,F56,F65,F68,F72)</f>
        <v>1828.3981289999997</v>
      </c>
      <c r="G73" s="21">
        <f>SUM(G45,G50,G56,G65,G68,G72)</f>
        <v>1</v>
      </c>
      <c r="H73" s="27"/>
    </row>
    <row r="74" spans="3:9" ht="12.75" customHeight="1" x14ac:dyDescent="0.2">
      <c r="H74" s="27"/>
    </row>
    <row r="75" spans="3:9" ht="12.75" customHeight="1" x14ac:dyDescent="0.2">
      <c r="C75" s="14" t="s">
        <v>589</v>
      </c>
      <c r="H75" s="28"/>
      <c r="I75" s="29"/>
    </row>
    <row r="76" spans="3:9" ht="12.75" customHeight="1" x14ac:dyDescent="0.2">
      <c r="C76" s="14" t="s">
        <v>588</v>
      </c>
      <c r="H76" s="30"/>
      <c r="I76" s="31"/>
    </row>
    <row r="77" spans="3:9" ht="12.75" customHeight="1" x14ac:dyDescent="0.2">
      <c r="C77" s="14"/>
    </row>
    <row r="78" spans="3:9" ht="12.75" customHeight="1" x14ac:dyDescent="0.2">
      <c r="C78" s="38" t="s">
        <v>590</v>
      </c>
      <c r="D78" s="39">
        <v>20.6952</v>
      </c>
    </row>
    <row r="79" spans="3:9" ht="12.75" customHeight="1" x14ac:dyDescent="0.2">
      <c r="C79" s="38" t="s">
        <v>593</v>
      </c>
      <c r="D79" s="40">
        <v>2111.98</v>
      </c>
    </row>
    <row r="80" spans="3:9" ht="12.75" customHeight="1" x14ac:dyDescent="0.2">
      <c r="C80" s="38" t="s">
        <v>594</v>
      </c>
      <c r="D80" s="40">
        <v>3.5853999999999999</v>
      </c>
    </row>
    <row r="81" spans="3:4" ht="12.75" customHeight="1" x14ac:dyDescent="0.2">
      <c r="C81" s="41" t="s">
        <v>595</v>
      </c>
      <c r="D81" s="42">
        <v>8.2500000000000004E-2</v>
      </c>
    </row>
    <row r="82" spans="3:4" ht="12.75" customHeight="1" x14ac:dyDescent="0.2"/>
    <row r="83" spans="3:4" ht="12.75" customHeight="1" x14ac:dyDescent="0.2"/>
    <row r="84" spans="3:4" ht="12.75" customHeight="1" x14ac:dyDescent="0.2"/>
    <row r="85" spans="3:4" ht="12.75" customHeight="1" x14ac:dyDescent="0.2"/>
    <row r="86" spans="3:4" ht="12.75" customHeight="1" x14ac:dyDescent="0.2"/>
    <row r="87" spans="3:4" ht="12.75" customHeight="1" x14ac:dyDescent="0.2"/>
    <row r="88" spans="3:4" ht="12.75" customHeight="1" x14ac:dyDescent="0.2"/>
    <row r="89" spans="3:4" ht="12.75" customHeight="1" x14ac:dyDescent="0.2"/>
    <row r="90" spans="3:4" ht="12.75" customHeight="1" x14ac:dyDescent="0.2"/>
    <row r="91" spans="3:4" ht="12.75" customHeight="1" x14ac:dyDescent="0.2"/>
    <row r="92" spans="3:4" ht="12.75" customHeight="1" x14ac:dyDescent="0.2"/>
    <row r="93" spans="3:4" ht="12.75" customHeight="1" x14ac:dyDescent="0.2"/>
    <row r="94" spans="3:4" ht="12.75" customHeight="1" x14ac:dyDescent="0.2"/>
    <row r="95" spans="3:4" ht="12.75" customHeight="1" x14ac:dyDescent="0.2"/>
    <row r="96" spans="3:4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</sheetData>
  <sortState ref="J11:K30">
    <sortCondition descending="1" ref="K11:K30"/>
  </sortState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" workbookViewId="0">
      <selection activeCell="D26" sqref="D26:D28"/>
    </sheetView>
  </sheetViews>
  <sheetFormatPr defaultColWidth="9.140625" defaultRowHeight="12.75" x14ac:dyDescent="0.2"/>
  <cols>
    <col min="1" max="1" width="7.5703125" customWidth="1"/>
    <col min="2" max="2" width="13.85546875" customWidth="1"/>
    <col min="3" max="3" width="80.85546875" customWidth="1"/>
    <col min="4" max="4" width="16" customWidth="1"/>
    <col min="5" max="5" width="19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3.85546875" style="24" customWidth="1"/>
  </cols>
  <sheetData>
    <row r="1" spans="1:12" ht="18.75" x14ac:dyDescent="0.2">
      <c r="A1" s="1"/>
      <c r="B1" s="1"/>
      <c r="C1" s="45" t="s">
        <v>333</v>
      </c>
      <c r="D1" s="45"/>
      <c r="E1" s="45"/>
      <c r="F1" s="45"/>
      <c r="G1" s="45"/>
    </row>
    <row r="2" spans="1:12" x14ac:dyDescent="0.2">
      <c r="A2" s="2" t="s">
        <v>1</v>
      </c>
      <c r="B2" s="2"/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587</v>
      </c>
      <c r="F4" s="10" t="s">
        <v>6</v>
      </c>
      <c r="G4" s="23" t="s">
        <v>7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302</v>
      </c>
      <c r="F7" s="12"/>
      <c r="G7" s="13"/>
      <c r="H7" s="27"/>
    </row>
    <row r="8" spans="1:12" ht="12.75" customHeight="1" x14ac:dyDescent="0.2">
      <c r="A8">
        <v>1</v>
      </c>
      <c r="B8" t="s">
        <v>306</v>
      </c>
      <c r="C8" t="s">
        <v>305</v>
      </c>
      <c r="D8" t="s">
        <v>185</v>
      </c>
      <c r="E8">
        <v>267000000</v>
      </c>
      <c r="F8" s="12">
        <v>2863.34004</v>
      </c>
      <c r="G8" s="13">
        <v>0.60680000000000001</v>
      </c>
      <c r="H8" s="27"/>
    </row>
    <row r="9" spans="1:12" ht="12.75" customHeight="1" x14ac:dyDescent="0.2">
      <c r="A9">
        <v>2</v>
      </c>
      <c r="B9" t="s">
        <v>329</v>
      </c>
      <c r="C9" t="s">
        <v>328</v>
      </c>
      <c r="D9" t="s">
        <v>185</v>
      </c>
      <c r="E9">
        <v>40000000</v>
      </c>
      <c r="F9" s="12">
        <v>435.40480000000002</v>
      </c>
      <c r="G9" s="13">
        <v>9.2300000000000007E-2</v>
      </c>
      <c r="H9" s="28"/>
      <c r="I9" s="29"/>
    </row>
    <row r="10" spans="1:12" ht="12.75" customHeight="1" x14ac:dyDescent="0.2">
      <c r="A10">
        <v>3</v>
      </c>
      <c r="B10" t="s">
        <v>335</v>
      </c>
      <c r="C10" t="s">
        <v>334</v>
      </c>
      <c r="D10" t="s">
        <v>185</v>
      </c>
      <c r="E10">
        <v>35000000</v>
      </c>
      <c r="F10" s="12">
        <v>364.77280000000002</v>
      </c>
      <c r="G10" s="13">
        <v>7.7300000000000008E-2</v>
      </c>
      <c r="H10" s="27"/>
      <c r="J10" s="15" t="s">
        <v>16</v>
      </c>
      <c r="K10" s="15" t="s">
        <v>17</v>
      </c>
    </row>
    <row r="11" spans="1:12" ht="12.75" customHeight="1" x14ac:dyDescent="0.2">
      <c r="A11">
        <v>4</v>
      </c>
      <c r="B11" t="s">
        <v>304</v>
      </c>
      <c r="C11" t="s">
        <v>303</v>
      </c>
      <c r="D11" t="s">
        <v>185</v>
      </c>
      <c r="E11">
        <v>32000000</v>
      </c>
      <c r="F11" s="12">
        <v>331.68031999999999</v>
      </c>
      <c r="G11" s="13">
        <v>7.0300000000000001E-2</v>
      </c>
      <c r="H11" s="27"/>
      <c r="J11" s="13" t="s">
        <v>185</v>
      </c>
      <c r="K11" s="13">
        <v>0.9840000000000001</v>
      </c>
    </row>
    <row r="12" spans="1:12" ht="12.75" customHeight="1" x14ac:dyDescent="0.2">
      <c r="A12">
        <v>5</v>
      </c>
      <c r="B12" t="s">
        <v>337</v>
      </c>
      <c r="C12" t="s">
        <v>336</v>
      </c>
      <c r="D12" t="s">
        <v>185</v>
      </c>
      <c r="E12">
        <v>25000000</v>
      </c>
      <c r="F12" s="12">
        <v>270.00925000000001</v>
      </c>
      <c r="G12" s="13">
        <v>5.7200000000000001E-2</v>
      </c>
      <c r="H12" s="27"/>
      <c r="J12" s="13" t="s">
        <v>86</v>
      </c>
      <c r="K12" s="13">
        <v>1.6E-2</v>
      </c>
    </row>
    <row r="13" spans="1:12" ht="12.75" customHeight="1" x14ac:dyDescent="0.2">
      <c r="A13">
        <v>6</v>
      </c>
      <c r="B13" t="s">
        <v>308</v>
      </c>
      <c r="C13" t="s">
        <v>307</v>
      </c>
      <c r="D13" t="s">
        <v>185</v>
      </c>
      <c r="E13">
        <v>24000000</v>
      </c>
      <c r="F13" s="12">
        <v>249.96096</v>
      </c>
      <c r="G13" s="13">
        <v>5.2999999999999999E-2</v>
      </c>
      <c r="H13" s="27"/>
      <c r="J13" s="13"/>
      <c r="K13" s="13"/>
    </row>
    <row r="14" spans="1:12" ht="12.75" customHeight="1" x14ac:dyDescent="0.2">
      <c r="A14">
        <v>7</v>
      </c>
      <c r="B14" t="s">
        <v>339</v>
      </c>
      <c r="C14" t="s">
        <v>338</v>
      </c>
      <c r="D14" t="s">
        <v>185</v>
      </c>
      <c r="E14">
        <v>12000000</v>
      </c>
      <c r="F14" s="12">
        <v>128.09003999999999</v>
      </c>
      <c r="G14" s="13">
        <v>2.7099999999999999E-2</v>
      </c>
      <c r="H14" s="27"/>
    </row>
    <row r="15" spans="1:12" ht="12.75" customHeight="1" x14ac:dyDescent="0.2">
      <c r="C15" s="16" t="s">
        <v>140</v>
      </c>
      <c r="D15" s="16"/>
      <c r="E15" s="16"/>
      <c r="F15" s="17">
        <f>SUM(F8:F14)</f>
        <v>4643.2582100000009</v>
      </c>
      <c r="G15" s="18">
        <f>SUM(G8:G14)</f>
        <v>0.98400000000000021</v>
      </c>
      <c r="H15" s="27"/>
    </row>
    <row r="16" spans="1:12" ht="12.75" customHeight="1" x14ac:dyDescent="0.2">
      <c r="F16" s="12"/>
      <c r="G16" s="13"/>
      <c r="H16" s="27"/>
    </row>
    <row r="17" spans="3:9" ht="12.75" customHeight="1" x14ac:dyDescent="0.2">
      <c r="C17" s="14" t="s">
        <v>145</v>
      </c>
      <c r="F17" s="12">
        <v>10.372166999999999</v>
      </c>
      <c r="G17" s="13">
        <v>2.2000000000000001E-3</v>
      </c>
      <c r="H17" s="27"/>
    </row>
    <row r="18" spans="3:9" ht="12.75" customHeight="1" x14ac:dyDescent="0.2">
      <c r="C18" s="16" t="s">
        <v>140</v>
      </c>
      <c r="D18" s="16"/>
      <c r="E18" s="16"/>
      <c r="F18" s="17">
        <f>SUM(F17:F17)</f>
        <v>10.372166999999999</v>
      </c>
      <c r="G18" s="18">
        <f>SUM(G17:G17)</f>
        <v>2.2000000000000001E-3</v>
      </c>
      <c r="H18" s="27"/>
    </row>
    <row r="19" spans="3:9" ht="12.75" customHeight="1" x14ac:dyDescent="0.2">
      <c r="F19" s="12"/>
      <c r="G19" s="13"/>
      <c r="H19" s="28"/>
      <c r="I19" s="29"/>
    </row>
    <row r="20" spans="3:9" ht="12.75" customHeight="1" x14ac:dyDescent="0.2">
      <c r="C20" s="14" t="s">
        <v>146</v>
      </c>
      <c r="F20" s="12"/>
      <c r="G20" s="13"/>
      <c r="H20" s="27"/>
    </row>
    <row r="21" spans="3:9" ht="12.75" customHeight="1" x14ac:dyDescent="0.2">
      <c r="C21" s="14" t="s">
        <v>147</v>
      </c>
      <c r="F21" s="12">
        <v>64.735712000000007</v>
      </c>
      <c r="G21" s="13">
        <v>1.38E-2</v>
      </c>
      <c r="H21" s="27"/>
    </row>
    <row r="22" spans="3:9" ht="12.75" customHeight="1" x14ac:dyDescent="0.2">
      <c r="C22" s="16" t="s">
        <v>140</v>
      </c>
      <c r="D22" s="16"/>
      <c r="E22" s="16"/>
      <c r="F22" s="17">
        <f>SUM(F21:F21)</f>
        <v>64.735712000000007</v>
      </c>
      <c r="G22" s="18">
        <f>SUM(G21:G21)</f>
        <v>1.38E-2</v>
      </c>
      <c r="H22" s="28"/>
      <c r="I22" s="29"/>
    </row>
    <row r="23" spans="3:9" ht="12.75" customHeight="1" x14ac:dyDescent="0.2">
      <c r="C23" s="19" t="s">
        <v>148</v>
      </c>
      <c r="D23" s="19"/>
      <c r="E23" s="19"/>
      <c r="F23" s="20">
        <f>SUM(F15,F18,F22)</f>
        <v>4718.366089000001</v>
      </c>
      <c r="G23" s="21">
        <f>SUM(G15,G18,G22)</f>
        <v>1.0000000000000002</v>
      </c>
      <c r="H23" s="27"/>
    </row>
    <row r="24" spans="3:9" ht="12.75" customHeight="1" x14ac:dyDescent="0.2">
      <c r="H24" s="27"/>
    </row>
    <row r="25" spans="3:9" ht="12.75" customHeight="1" x14ac:dyDescent="0.2">
      <c r="C25" s="38" t="s">
        <v>590</v>
      </c>
      <c r="D25" s="39">
        <v>50.208900000000014</v>
      </c>
      <c r="H25" s="27"/>
    </row>
    <row r="26" spans="3:9" ht="12.75" customHeight="1" x14ac:dyDescent="0.2">
      <c r="C26" s="38" t="s">
        <v>593</v>
      </c>
      <c r="D26" s="40">
        <v>4470.6899999999996</v>
      </c>
      <c r="H26" s="28"/>
      <c r="I26" s="29"/>
    </row>
    <row r="27" spans="3:9" ht="12.75" customHeight="1" x14ac:dyDescent="0.2">
      <c r="C27" s="38" t="s">
        <v>594</v>
      </c>
      <c r="D27" s="40">
        <v>7.4760999999999997</v>
      </c>
      <c r="H27" s="30"/>
      <c r="I27" s="31"/>
    </row>
    <row r="28" spans="3:9" ht="12.75" customHeight="1" x14ac:dyDescent="0.2">
      <c r="C28" s="41" t="s">
        <v>595</v>
      </c>
      <c r="D28" s="42">
        <v>7.8E-2</v>
      </c>
    </row>
    <row r="29" spans="3:9" ht="12.75" customHeight="1" x14ac:dyDescent="0.2">
      <c r="C29" s="14"/>
    </row>
    <row r="30" spans="3:9" ht="12.75" customHeight="1" x14ac:dyDescent="0.2"/>
    <row r="31" spans="3:9" ht="12.75" customHeight="1" x14ac:dyDescent="0.2"/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mergeCells count="1">
    <mergeCell ref="C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935837C770C48B694CE1C1A554769" ma:contentTypeVersion="2" ma:contentTypeDescription="Create a new document." ma:contentTypeScope="" ma:versionID="fba072a5072dbd3dd6e9f1d92201a510">
  <xsd:schema xmlns:xsd="http://www.w3.org/2001/XMLSchema" xmlns:xs="http://www.w3.org/2001/XMLSchema" xmlns:p="http://schemas.microsoft.com/office/2006/metadata/properties" xmlns:ns2="b0753c22-5e01-408e-8382-98ac6284bfda" xmlns:ns3="5b33a0ed-cdc5-48df-bc3e-5d1cb668444a" targetNamespace="http://schemas.microsoft.com/office/2006/metadata/properties" ma:root="true" ma:fieldsID="1d00bbc0643d868cc2024e534b988520" ns2:_="" ns3:_="">
    <xsd:import namespace="b0753c22-5e01-408e-8382-98ac6284bfda"/>
    <xsd:import namespace="5b33a0ed-cdc5-48df-bc3e-5d1cb668444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3:Date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53c22-5e01-408e-8382-98ac6284bfda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3a0ed-cdc5-48df-bc3e-5d1cb668444a" elementFormDefault="qualified">
    <xsd:import namespace="http://schemas.microsoft.com/office/2006/documentManagement/types"/>
    <xsd:import namespace="http://schemas.microsoft.com/office/infopath/2007/PartnerControls"/>
    <xsd:element name="Date1" ma:index="9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b0753c22-5e01-408e-8382-98ac6284bfda">2015</year>
    <Date1 xmlns="5b33a0ed-cdc5-48df-bc3e-5d1cb668444a">2015-02-05T18:30:00+00:00</Date1>
  </documentManagement>
</p:properties>
</file>

<file path=customXml/itemProps1.xml><?xml version="1.0" encoding="utf-8"?>
<ds:datastoreItem xmlns:ds="http://schemas.openxmlformats.org/officeDocument/2006/customXml" ds:itemID="{019A66B8-F1F5-4B13-97C1-885E209B605C}"/>
</file>

<file path=customXml/itemProps2.xml><?xml version="1.0" encoding="utf-8"?>
<ds:datastoreItem xmlns:ds="http://schemas.openxmlformats.org/officeDocument/2006/customXml" ds:itemID="{7A15D8F4-2C5D-4A70-9CE8-60A687986ABD}"/>
</file>

<file path=customXml/itemProps3.xml><?xml version="1.0" encoding="utf-8"?>
<ds:datastoreItem xmlns:ds="http://schemas.openxmlformats.org/officeDocument/2006/customXml" ds:itemID="{186D29DB-EA87-4C5E-B940-29C4580C0D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ELSS </vt:lpstr>
      <vt:lpstr>GROWTH</vt:lpstr>
      <vt:lpstr>INFRASTRUCTURE</vt:lpstr>
      <vt:lpstr>PSU EQUITY</vt:lpstr>
      <vt:lpstr>Banking and Fin Serv</vt:lpstr>
      <vt:lpstr>Equity Trigger Fund -SR I</vt:lpstr>
      <vt:lpstr>BALANCE</vt:lpstr>
      <vt:lpstr>MIP</vt:lpstr>
      <vt:lpstr>GILT</vt:lpstr>
      <vt:lpstr>INCOME</vt:lpstr>
      <vt:lpstr>PSU BOND</vt:lpstr>
      <vt:lpstr>SHORT TERM </vt:lpstr>
      <vt:lpstr>Dynamic Bond</vt:lpstr>
      <vt:lpstr>Credit Opportunities Fund</vt:lpstr>
      <vt:lpstr>LIQUID </vt:lpstr>
      <vt:lpstr>TREASURY </vt:lpstr>
      <vt:lpstr>FMP- SR E</vt:lpstr>
      <vt:lpstr>FMP- SR J</vt:lpstr>
      <vt:lpstr>FMP- SR K</vt:lpstr>
      <vt:lpstr>FMP- SR L</vt:lpstr>
      <vt:lpstr>FMP- SR M</vt:lpstr>
      <vt:lpstr>FMP- SR N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 (January 2015)</dc:title>
  <dc:creator>Vishe, Abhiram Narayan [ICG-SFS]</dc:creator>
  <cp:lastModifiedBy>Pioneer Investments</cp:lastModifiedBy>
  <dcterms:created xsi:type="dcterms:W3CDTF">2015-02-02T15:49:40Z</dcterms:created>
  <dcterms:modified xsi:type="dcterms:W3CDTF">2015-02-06T06:24:15Z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0x010100508935837C770C48B694CE1C1A554769</vt:lpwstr>
  </property>
</Properties>
</file>