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480" windowHeight="8190" tabRatio="675"/>
  </bookViews>
  <sheets>
    <sheet name="Anex A1 Frmt for AUM disclosure" sheetId="8" r:id="rId1"/>
  </sheets>
  <calcPr calcId="145621"/>
</workbook>
</file>

<file path=xl/calcChain.xml><?xml version="1.0" encoding="utf-8"?>
<calcChain xmlns="http://schemas.openxmlformats.org/spreadsheetml/2006/main">
  <c r="BJ36" i="8" l="1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C20" i="8"/>
  <c r="BK36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C50" i="8"/>
  <c r="BK9" i="8"/>
  <c r="BK56" i="8"/>
  <c r="BK50" i="8"/>
  <c r="BK12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C64" i="8"/>
  <c r="D64" i="8"/>
  <c r="D65" i="8"/>
  <c r="E64" i="8"/>
  <c r="F64" i="8"/>
  <c r="F65" i="8" s="1"/>
  <c r="G64" i="8"/>
  <c r="H64" i="8"/>
  <c r="H65" i="8"/>
  <c r="I64" i="8"/>
  <c r="J64" i="8"/>
  <c r="J65" i="8" s="1"/>
  <c r="K64" i="8"/>
  <c r="L64" i="8"/>
  <c r="L65" i="8"/>
  <c r="M64" i="8"/>
  <c r="N64" i="8"/>
  <c r="N65" i="8" s="1"/>
  <c r="O64" i="8"/>
  <c r="P64" i="8"/>
  <c r="P65" i="8"/>
  <c r="Q64" i="8"/>
  <c r="R64" i="8"/>
  <c r="R65" i="8" s="1"/>
  <c r="S64" i="8"/>
  <c r="T64" i="8"/>
  <c r="T65" i="8"/>
  <c r="U64" i="8"/>
  <c r="V64" i="8"/>
  <c r="V65" i="8" s="1"/>
  <c r="W64" i="8"/>
  <c r="X64" i="8"/>
  <c r="X65" i="8"/>
  <c r="Y64" i="8"/>
  <c r="Z64" i="8"/>
  <c r="Z65" i="8" s="1"/>
  <c r="AA64" i="8"/>
  <c r="AB64" i="8"/>
  <c r="AB65" i="8"/>
  <c r="AC64" i="8"/>
  <c r="AD64" i="8"/>
  <c r="AD65" i="8" s="1"/>
  <c r="AE64" i="8"/>
  <c r="AF64" i="8"/>
  <c r="AF65" i="8"/>
  <c r="AG64" i="8"/>
  <c r="AH64" i="8"/>
  <c r="AH65" i="8" s="1"/>
  <c r="AI64" i="8"/>
  <c r="AJ64" i="8"/>
  <c r="AJ65" i="8"/>
  <c r="AK64" i="8"/>
  <c r="AL64" i="8"/>
  <c r="AL65" i="8" s="1"/>
  <c r="AM64" i="8"/>
  <c r="AN64" i="8"/>
  <c r="AN65" i="8"/>
  <c r="AO64" i="8"/>
  <c r="AP64" i="8"/>
  <c r="AP65" i="8" s="1"/>
  <c r="AQ64" i="8"/>
  <c r="AR64" i="8"/>
  <c r="AR65" i="8"/>
  <c r="AS64" i="8"/>
  <c r="AT64" i="8"/>
  <c r="AT65" i="8" s="1"/>
  <c r="AU64" i="8"/>
  <c r="AV64" i="8"/>
  <c r="AV65" i="8"/>
  <c r="AW64" i="8"/>
  <c r="AX64" i="8"/>
  <c r="AX65" i="8" s="1"/>
  <c r="AY64" i="8"/>
  <c r="AZ64" i="8"/>
  <c r="AZ65" i="8"/>
  <c r="BA64" i="8"/>
  <c r="BB64" i="8"/>
  <c r="BB65" i="8" s="1"/>
  <c r="BC64" i="8"/>
  <c r="BD64" i="8"/>
  <c r="BD65" i="8"/>
  <c r="BE64" i="8"/>
  <c r="BF64" i="8"/>
  <c r="BF65" i="8" s="1"/>
  <c r="BG64" i="8"/>
  <c r="BH64" i="8"/>
  <c r="BH65" i="8"/>
  <c r="BI64" i="8"/>
  <c r="BJ64" i="8"/>
  <c r="BJ65" i="8" s="1"/>
  <c r="BK64" i="8"/>
  <c r="C65" i="8"/>
  <c r="E65" i="8"/>
  <c r="G65" i="8"/>
  <c r="I65" i="8"/>
  <c r="K65" i="8"/>
  <c r="M65" i="8"/>
  <c r="O65" i="8"/>
  <c r="Q65" i="8"/>
  <c r="S65" i="8"/>
  <c r="U65" i="8"/>
  <c r="W65" i="8"/>
  <c r="Y65" i="8"/>
  <c r="AA65" i="8"/>
  <c r="AC65" i="8"/>
  <c r="AE65" i="8"/>
  <c r="AG65" i="8"/>
  <c r="AI65" i="8"/>
  <c r="AK65" i="8"/>
  <c r="AM65" i="8"/>
  <c r="AO65" i="8"/>
  <c r="AQ65" i="8"/>
  <c r="AS65" i="8"/>
  <c r="AU65" i="8"/>
  <c r="AW65" i="8"/>
  <c r="AY65" i="8"/>
  <c r="BA65" i="8"/>
  <c r="BC65" i="8"/>
  <c r="BE65" i="8"/>
  <c r="BG65" i="8"/>
  <c r="BI65" i="8"/>
  <c r="BK65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K20" i="8"/>
  <c r="BK42" i="8"/>
  <c r="BK51" i="8" s="1"/>
  <c r="BI37" i="8"/>
  <c r="BI72" i="8" s="1"/>
  <c r="BG37" i="8"/>
  <c r="BE37" i="8"/>
  <c r="BE72" i="8" s="1"/>
  <c r="BC37" i="8"/>
  <c r="BA37" i="8"/>
  <c r="BA72" i="8" s="1"/>
  <c r="AY37" i="8"/>
  <c r="AW37" i="8"/>
  <c r="AW72" i="8" s="1"/>
  <c r="AU37" i="8"/>
  <c r="AS37" i="8"/>
  <c r="AS72" i="8" s="1"/>
  <c r="AQ37" i="8"/>
  <c r="AO37" i="8"/>
  <c r="AO72" i="8" s="1"/>
  <c r="AM37" i="8"/>
  <c r="AK37" i="8"/>
  <c r="AK72" i="8" s="1"/>
  <c r="AI37" i="8"/>
  <c r="AG37" i="8"/>
  <c r="AG72" i="8" s="1"/>
  <c r="AE37" i="8"/>
  <c r="AC37" i="8"/>
  <c r="AC72" i="8" s="1"/>
  <c r="AA37" i="8"/>
  <c r="Y37" i="8"/>
  <c r="Y72" i="8" s="1"/>
  <c r="W37" i="8"/>
  <c r="U37" i="8"/>
  <c r="U72" i="8" s="1"/>
  <c r="S37" i="8"/>
  <c r="Q37" i="8"/>
  <c r="Q72" i="8" s="1"/>
  <c r="O37" i="8"/>
  <c r="M37" i="8"/>
  <c r="M72" i="8" s="1"/>
  <c r="K37" i="8"/>
  <c r="I37" i="8"/>
  <c r="I72" i="8" s="1"/>
  <c r="G37" i="8"/>
  <c r="E37" i="8"/>
  <c r="E72" i="8" s="1"/>
  <c r="C37" i="8"/>
  <c r="BJ37" i="8"/>
  <c r="BH37" i="8"/>
  <c r="BH72" i="8" s="1"/>
  <c r="BF37" i="8"/>
  <c r="BD37" i="8"/>
  <c r="BD72" i="8" s="1"/>
  <c r="BB37" i="8"/>
  <c r="AZ37" i="8"/>
  <c r="AZ72" i="8" s="1"/>
  <c r="AX37" i="8"/>
  <c r="AV37" i="8"/>
  <c r="AV72" i="8" s="1"/>
  <c r="AT37" i="8"/>
  <c r="AR37" i="8"/>
  <c r="AR72" i="8" s="1"/>
  <c r="AP37" i="8"/>
  <c r="AN37" i="8"/>
  <c r="AN72" i="8" s="1"/>
  <c r="AL37" i="8"/>
  <c r="AJ37" i="8"/>
  <c r="AJ72" i="8" s="1"/>
  <c r="AH37" i="8"/>
  <c r="AF37" i="8"/>
  <c r="AF72" i="8" s="1"/>
  <c r="AD37" i="8"/>
  <c r="AB37" i="8"/>
  <c r="AB72" i="8" s="1"/>
  <c r="Z37" i="8"/>
  <c r="X37" i="8"/>
  <c r="X72" i="8" s="1"/>
  <c r="V37" i="8"/>
  <c r="T37" i="8"/>
  <c r="T72" i="8" s="1"/>
  <c r="R37" i="8"/>
  <c r="P37" i="8"/>
  <c r="P72" i="8" s="1"/>
  <c r="N37" i="8"/>
  <c r="L37" i="8"/>
  <c r="L72" i="8" s="1"/>
  <c r="J37" i="8"/>
  <c r="H37" i="8"/>
  <c r="H72" i="8" s="1"/>
  <c r="F37" i="8"/>
  <c r="D37" i="8"/>
  <c r="D72" i="8" s="1"/>
  <c r="F72" i="8" l="1"/>
  <c r="N72" i="8"/>
  <c r="J72" i="8"/>
  <c r="R72" i="8"/>
  <c r="V72" i="8"/>
  <c r="Z72" i="8"/>
  <c r="AD72" i="8"/>
  <c r="AH72" i="8"/>
  <c r="AL72" i="8"/>
  <c r="AP72" i="8"/>
  <c r="AT72" i="8"/>
  <c r="AX72" i="8"/>
  <c r="BB72" i="8"/>
  <c r="BF72" i="8"/>
  <c r="BJ72" i="8"/>
  <c r="C72" i="8"/>
  <c r="G72" i="8"/>
  <c r="K72" i="8"/>
  <c r="O72" i="8"/>
  <c r="S72" i="8"/>
  <c r="W72" i="8"/>
  <c r="AA72" i="8"/>
  <c r="AE72" i="8"/>
  <c r="AI72" i="8"/>
  <c r="AM72" i="8"/>
  <c r="AQ72" i="8"/>
  <c r="AU72" i="8"/>
  <c r="AY72" i="8"/>
  <c r="BC72" i="8"/>
  <c r="BG72" i="8"/>
  <c r="BK37" i="8"/>
  <c r="BK72" i="8" s="1"/>
</calcChain>
</file>

<file path=xl/sharedStrings.xml><?xml version="1.0" encoding="utf-8"?>
<sst xmlns="http://schemas.openxmlformats.org/spreadsheetml/2006/main" count="116" uniqueCount="85">
  <si>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</si>
  <si>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</si>
  <si>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</si>
  <si>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</si>
  <si>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</si>
  <si>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</si>
  <si>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</si>
  <si>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</si>
  <si>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</si>
  <si>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</si>
  <si>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</si>
  <si>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</si>
  <si>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</si>
  <si>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</si>
  <si>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</si>
  <si>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</si>
  <si>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</si>
  <si>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</si>
  <si>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</si>
  <si>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</si>
  <si>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</si>
  <si>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</si>
  <si>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</si>
  <si>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</si>
  <si>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</si>
  <si>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</si>
  <si>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</si>
  <si>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</si>
  <si>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</si>
  <si>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</si>
  <si>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</si>
  <si>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</si>
  <si>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</si>
  <si>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</si>
  <si>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</si>
  <si>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</si>
  <si>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</si>
  <si>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</si>
  <si>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</si>
  <si>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</si>
  <si>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</si>
  <si>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</si>
  <si>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</si>
  <si>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</si>
  <si>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</si>
  <si>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</si>
  <si>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</si>
  <si>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</si>
  <si>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</si>
  <si>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</si>
  <si>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</si>
  <si>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</si>
  <si>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</si>
  <si>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>(f) Sub-Total</t>
  </si>
  <si>
    <t xml:space="preserve"> (e) Sub-Total</t>
  </si>
  <si>
    <t xml:space="preserve"> (d) Sub-Total</t>
  </si>
  <si>
    <t>(c) Sub-Total</t>
  </si>
  <si>
    <t>Infrastructure Debt Funds</t>
  </si>
  <si>
    <t>3 : Banks/FIs</t>
  </si>
  <si>
    <t>GRAND TOTAL (A+B+C+D+E)</t>
  </si>
  <si>
    <t>4 : FIIs/FPIs</t>
  </si>
  <si>
    <t>BARODA PIONEER LIQUID FUND</t>
  </si>
  <si>
    <t>BARODA PIONEER GILT FUND</t>
  </si>
  <si>
    <t>Baroda Pioneer Fixed Maturity Plan - Series J</t>
  </si>
  <si>
    <t>Baroda Pioneer Fixed Maturity Plan - Series K</t>
  </si>
  <si>
    <t>Baroda Pioneer Fixed Maturity Plan - Series L</t>
  </si>
  <si>
    <t>Baroda Pioneer Fixed Maturity Plan - Series N</t>
  </si>
  <si>
    <t>Baroda Pioneer Fixed Maturity Plan - Series E</t>
  </si>
  <si>
    <t>Baroda Pioneer Fixed Maturity Plan - Series M</t>
  </si>
  <si>
    <t>BARODA PIONEER DYNAMIC BOND FUND</t>
  </si>
  <si>
    <t>BARODA PIONEER INCOME FUND</t>
  </si>
  <si>
    <t>BARODA PIONEER MIP FUND</t>
  </si>
  <si>
    <t>BARODA PIONEER P S U BOND FUND</t>
  </si>
  <si>
    <t>Baroda Pioneer Short Term Bond Fund</t>
  </si>
  <si>
    <t>Baroda Pioneer Treasury Advantage Fund</t>
  </si>
  <si>
    <t>BARODA PIONEER ELSS 96</t>
  </si>
  <si>
    <t>Baroda Pioneer Banking And Financial Services Fund</t>
  </si>
  <si>
    <t>BARODA PIONEER GROWTH FUND</t>
  </si>
  <si>
    <t>Baroda Pioneer Infrastructure Fund</t>
  </si>
  <si>
    <t>BARODA PIONEER PSU EQUITY FUND</t>
  </si>
  <si>
    <t>BARODA PIONEER BALANCE FUND</t>
  </si>
  <si>
    <t>Baroda Pioneer Equity Trigger Fund - Series I</t>
  </si>
  <si>
    <t>Baroda Pioneer Credit Opportunities Fund</t>
  </si>
  <si>
    <t>Baroda Pioneer Hybrid Fund  - Series 1</t>
  </si>
  <si>
    <t>BARODA PIONEER Mutual Fund: Net Assets Under Management (AUM) as on 31.10.2015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</si>
</sst>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0_);_(* \(#,##0.0000\);_(* &quot;-&quot;??_);_(@_)"/>
    <numFmt numFmtId="165" formatCode="0.0000"/>
  </numFmts>
  <fonts count="12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75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2" fillId="0" borderId="0" xfId="0" applyFont="1" applyBorder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2" fillId="0" borderId="6" xfId="0" applyFont="1" applyBorder="1"/>
    <xf numFmtId="43" fontId="0" fillId="0" borderId="1" xfId="1" applyFont="1" applyBorder="1"/>
    <xf numFmtId="0" fontId="0" fillId="0" borderId="7" xfId="0" applyBorder="1" applyAlignment="1">
      <alignment wrapText="1"/>
    </xf>
    <xf numFmtId="43" fontId="0" fillId="0" borderId="1" xfId="1" applyFont="1" applyBorder="1" applyAlignment="1">
      <alignment horizontal="center"/>
    </xf>
    <xf numFmtId="43" fontId="2" fillId="0" borderId="1" xfId="1" applyFont="1" applyBorder="1"/>
    <xf numFmtId="43" fontId="2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0" fillId="0" borderId="7" xfId="0" applyFont="1" applyBorder="1" applyAlignment="1">
      <alignment wrapText="1"/>
    </xf>
    <xf numFmtId="0" fontId="0" fillId="0" borderId="7" xfId="0" applyFont="1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10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2" fillId="0" borderId="7" xfId="0" applyFont="1" applyBorder="1" applyAlignment="1">
      <alignment horizontal="right"/>
    </xf>
    <xf numFmtId="2" fontId="6" fillId="0" borderId="7" xfId="3" applyNumberFormat="1" applyFont="1" applyFill="1" applyBorder="1"/>
    <xf numFmtId="43" fontId="2" fillId="0" borderId="1" xfId="0" applyNumberFormat="1" applyFont="1" applyBorder="1"/>
    <xf numFmtId="43" fontId="0" fillId="0" borderId="1" xfId="0" applyNumberFormat="1" applyBorder="1"/>
    <xf numFmtId="43" fontId="3" fillId="0" borderId="1" xfId="1" applyFont="1" applyBorder="1"/>
    <xf numFmtId="43" fontId="2" fillId="0" borderId="0" xfId="0" applyNumberFormat="1" applyFont="1" applyBorder="1"/>
    <xf numFmtId="43" fontId="0" fillId="0" borderId="0" xfId="0" applyNumberFormat="1" applyBorder="1"/>
    <xf numFmtId="0" fontId="3" fillId="0" borderId="4" xfId="0" applyFont="1" applyBorder="1"/>
    <xf numFmtId="43" fontId="3" fillId="0" borderId="0" xfId="0" applyNumberFormat="1" applyFont="1" applyBorder="1"/>
    <xf numFmtId="0" fontId="3" fillId="0" borderId="0" xfId="0" applyFont="1" applyBorder="1"/>
    <xf numFmtId="165" fontId="2" fillId="0" borderId="0" xfId="0" applyNumberFormat="1" applyFont="1" applyBorder="1"/>
    <xf numFmtId="164" fontId="2" fillId="0" borderId="0" xfId="0" applyNumberFormat="1" applyFont="1" applyBorder="1"/>
    <xf numFmtId="164" fontId="0" fillId="0" borderId="0" xfId="1" applyNumberFormat="1" applyFont="1" applyBorder="1"/>
    <xf numFmtId="0" fontId="0" fillId="0" borderId="1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2" fontId="8" fillId="0" borderId="9" xfId="3" applyNumberFormat="1" applyFont="1" applyFill="1" applyBorder="1" applyAlignment="1">
      <alignment horizontal="center"/>
    </xf>
    <xf numFmtId="2" fontId="8" fillId="0" borderId="10" xfId="3" applyNumberFormat="1" applyFont="1" applyFill="1" applyBorder="1" applyAlignment="1">
      <alignment horizontal="center"/>
    </xf>
    <xf numFmtId="2" fontId="8" fillId="0" borderId="11" xfId="3" applyNumberFormat="1" applyFont="1" applyFill="1" applyBorder="1" applyAlignment="1">
      <alignment horizontal="center"/>
    </xf>
    <xf numFmtId="2" fontId="8" fillId="0" borderId="15" xfId="3" applyNumberFormat="1" applyFont="1" applyFill="1" applyBorder="1" applyAlignment="1">
      <alignment horizontal="center" vertical="top" wrapText="1"/>
    </xf>
    <xf numFmtId="2" fontId="8" fillId="0" borderId="16" xfId="3" applyNumberFormat="1" applyFont="1" applyFill="1" applyBorder="1" applyAlignment="1">
      <alignment horizontal="center" vertical="top" wrapText="1"/>
    </xf>
    <xf numFmtId="2" fontId="8" fillId="0" borderId="17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2" fontId="8" fillId="0" borderId="21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49" fontId="11" fillId="0" borderId="8" xfId="2" applyNumberFormat="1" applyFont="1" applyFill="1" applyBorder="1" applyAlignment="1">
      <alignment horizontal="center" vertical="center" wrapText="1"/>
    </xf>
    <xf numFmtId="49" fontId="11" fillId="0" borderId="4" xfId="2" applyNumberFormat="1" applyFont="1" applyFill="1" applyBorder="1" applyAlignment="1">
      <alignment horizontal="center" vertical="center" wrapText="1"/>
    </xf>
    <xf numFmtId="2" fontId="4" fillId="0" borderId="9" xfId="3" applyNumberFormat="1" applyFont="1" applyFill="1" applyBorder="1" applyAlignment="1">
      <alignment horizontal="center" vertical="top" wrapText="1"/>
    </xf>
    <xf numFmtId="2" fontId="4" fillId="0" borderId="10" xfId="3" applyNumberFormat="1" applyFont="1" applyFill="1" applyBorder="1" applyAlignment="1">
      <alignment horizontal="center" vertical="top" wrapText="1"/>
    </xf>
    <xf numFmtId="2" fontId="4" fillId="0" borderId="11" xfId="3" applyNumberFormat="1" applyFont="1" applyFill="1" applyBorder="1" applyAlignment="1">
      <alignment horizontal="center" vertical="top" wrapText="1"/>
    </xf>
    <xf numFmtId="3" fontId="8" fillId="0" borderId="12" xfId="3" applyNumberFormat="1" applyFont="1" applyFill="1" applyBorder="1" applyAlignment="1">
      <alignment horizontal="center" vertical="center" wrapText="1"/>
    </xf>
    <xf numFmtId="3" fontId="8" fillId="0" borderId="13" xfId="3" applyNumberFormat="1" applyFont="1" applyFill="1" applyBorder="1" applyAlignment="1">
      <alignment horizontal="center" vertical="center" wrapText="1"/>
    </xf>
    <xf numFmtId="3" fontId="8" fillId="0" borderId="14" xfId="3" applyNumberFormat="1" applyFont="1" applyFill="1" applyBorder="1" applyAlignment="1">
      <alignment horizontal="center" vertical="center" wrapText="1"/>
    </xf>
    <xf numFmtId="49" fontId="11" fillId="0" borderId="18" xfId="2" applyNumberFormat="1" applyFont="1" applyFill="1" applyBorder="1" applyAlignment="1">
      <alignment horizontal="center" vertical="center" wrapText="1"/>
    </xf>
    <xf numFmtId="49" fontId="11" fillId="0" borderId="5" xfId="2" applyNumberFormat="1" applyFont="1" applyFill="1" applyBorder="1" applyAlignment="1">
      <alignment horizontal="center" vertical="center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2" fontId="8" fillId="0" borderId="11" xfId="3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1"/>
  <sheetViews>
    <sheetView tabSelected="1" zoomScale="85" zoomScaleNormal="85" workbookViewId="0">
      <selection activeCell="C27" sqref="C27:BK27"/>
    </sheetView>
  </sheetViews>
  <sheetFormatPr defaultRowHeight="12.75" x14ac:dyDescent="0.2"/>
  <cols>
    <col min="1" max="1" width="8.5703125" style="3" customWidth="1"/>
    <col min="2" max="2" width="42" style="3" customWidth="1"/>
    <col min="3" max="3" width="5.140625" style="3" customWidth="1"/>
    <col min="4" max="4" width="7" style="3" customWidth="1"/>
    <col min="5" max="5" width="8" style="3" customWidth="1"/>
    <col min="6" max="7" width="5.140625" style="3" customWidth="1"/>
    <col min="8" max="8" width="7" style="3" bestFit="1" customWidth="1"/>
    <col min="9" max="9" width="9.5703125" style="3" customWidth="1"/>
    <col min="10" max="10" width="9.5703125" style="3" bestFit="1" customWidth="1"/>
    <col min="11" max="11" width="7" style="3" customWidth="1"/>
    <col min="12" max="12" width="15.140625" style="3" customWidth="1"/>
    <col min="13" max="14" width="5.140625" style="3" customWidth="1"/>
    <col min="15" max="15" width="6" style="3" customWidth="1"/>
    <col min="16" max="17" width="5.140625" style="3" customWidth="1"/>
    <col min="18" max="18" width="7" style="3" bestFit="1" customWidth="1"/>
    <col min="19" max="19" width="8" style="3" customWidth="1"/>
    <col min="20" max="20" width="8" style="3" bestFit="1" customWidth="1"/>
    <col min="21" max="21" width="5.140625" style="3" customWidth="1"/>
    <col min="22" max="22" width="7" style="3" customWidth="1"/>
    <col min="23" max="23" width="5.140625" style="3" customWidth="1"/>
    <col min="24" max="24" width="6" style="3" customWidth="1"/>
    <col min="25" max="25" width="6" style="3" bestFit="1" customWidth="1"/>
    <col min="26" max="27" width="5.140625" style="3" customWidth="1"/>
    <col min="28" max="28" width="8" style="3" bestFit="1" customWidth="1"/>
    <col min="29" max="29" width="9.5703125" style="3" customWidth="1"/>
    <col min="30" max="30" width="7" style="3" customWidth="1"/>
    <col min="31" max="31" width="5.140625" style="3" customWidth="1"/>
    <col min="32" max="32" width="8" style="3" customWidth="1"/>
    <col min="33" max="33" width="6" style="3" bestFit="1" customWidth="1"/>
    <col min="34" max="34" width="5.140625" style="3" customWidth="1"/>
    <col min="35" max="35" width="6" style="3" customWidth="1"/>
    <col min="36" max="37" width="5.140625" style="3" customWidth="1"/>
    <col min="38" max="38" width="8" style="3" bestFit="1" customWidth="1"/>
    <col min="39" max="39" width="8" style="3" customWidth="1"/>
    <col min="40" max="40" width="7" style="3" customWidth="1"/>
    <col min="41" max="41" width="5.140625" style="3" customWidth="1"/>
    <col min="42" max="42" width="8" style="3" customWidth="1"/>
    <col min="43" max="43" width="5.140625" style="3" customWidth="1"/>
    <col min="44" max="44" width="5.140625" style="3" bestFit="1" customWidth="1"/>
    <col min="45" max="45" width="6" style="3" bestFit="1" customWidth="1"/>
    <col min="46" max="47" width="5.140625" style="3" customWidth="1"/>
    <col min="48" max="48" width="7" style="3" customWidth="1"/>
    <col min="49" max="49" width="9.5703125" style="3" customWidth="1"/>
    <col min="50" max="50" width="8" style="3" bestFit="1" customWidth="1"/>
    <col min="51" max="51" width="5.140625" style="3" customWidth="1"/>
    <col min="52" max="52" width="8" style="3" bestFit="1" customWidth="1"/>
    <col min="53" max="57" width="5.140625" style="3" customWidth="1"/>
    <col min="58" max="58" width="7" style="3" bestFit="1" customWidth="1"/>
    <col min="59" max="59" width="8" style="3" customWidth="1"/>
    <col min="60" max="60" width="7" style="3" bestFit="1" customWidth="1"/>
    <col min="61" max="61" width="5.140625" style="3" customWidth="1"/>
    <col min="62" max="62" width="8" style="3" customWidth="1"/>
    <col min="63" max="63" width="19" style="3" customWidth="1"/>
    <col min="64" max="64" width="9.5703125" style="3" bestFit="1" customWidth="1"/>
    <col min="65" max="65" width="9.7109375" style="3" bestFit="1" customWidth="1"/>
    <col min="66" max="66" width="15.7109375" style="3" bestFit="1" customWidth="1"/>
    <col min="67" max="16384" width="9.140625" style="3"/>
  </cols>
  <sheetData>
    <row r="1" spans="1:102" s="1" customFormat="1" ht="19.5" customHeight="1" thickBot="1" x14ac:dyDescent="0.35">
      <c r="A1" s="61" t="s">
        <v>41</v>
      </c>
      <c r="B1" s="69" t="s">
        <v>31</v>
      </c>
      <c r="C1" s="63" t="s">
        <v>84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5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</row>
    <row r="2" spans="1:102" s="9" customFormat="1" ht="18.75" thickBot="1" x14ac:dyDescent="0.4">
      <c r="A2" s="62"/>
      <c r="B2" s="70"/>
      <c r="C2" s="71" t="s">
        <v>30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3"/>
      <c r="W2" s="71" t="s">
        <v>26</v>
      </c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3"/>
      <c r="AQ2" s="71" t="s">
        <v>27</v>
      </c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3"/>
      <c r="BK2" s="66" t="s">
        <v>24</v>
      </c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1:102" s="11" customFormat="1" ht="18.75" thickBot="1" x14ac:dyDescent="0.4">
      <c r="A3" s="62"/>
      <c r="B3" s="70"/>
      <c r="C3" s="51" t="s">
        <v>11</v>
      </c>
      <c r="D3" s="52"/>
      <c r="E3" s="52"/>
      <c r="F3" s="52"/>
      <c r="G3" s="52"/>
      <c r="H3" s="52"/>
      <c r="I3" s="52"/>
      <c r="J3" s="52"/>
      <c r="K3" s="52"/>
      <c r="L3" s="53"/>
      <c r="M3" s="51" t="s">
        <v>12</v>
      </c>
      <c r="N3" s="52"/>
      <c r="O3" s="52"/>
      <c r="P3" s="52"/>
      <c r="Q3" s="52"/>
      <c r="R3" s="52"/>
      <c r="S3" s="52"/>
      <c r="T3" s="52"/>
      <c r="U3" s="52"/>
      <c r="V3" s="53"/>
      <c r="W3" s="51" t="s">
        <v>11</v>
      </c>
      <c r="X3" s="52"/>
      <c r="Y3" s="52"/>
      <c r="Z3" s="52"/>
      <c r="AA3" s="52"/>
      <c r="AB3" s="52"/>
      <c r="AC3" s="52"/>
      <c r="AD3" s="52"/>
      <c r="AE3" s="52"/>
      <c r="AF3" s="53"/>
      <c r="AG3" s="51" t="s">
        <v>12</v>
      </c>
      <c r="AH3" s="52"/>
      <c r="AI3" s="52"/>
      <c r="AJ3" s="52"/>
      <c r="AK3" s="52"/>
      <c r="AL3" s="52"/>
      <c r="AM3" s="52"/>
      <c r="AN3" s="52"/>
      <c r="AO3" s="52"/>
      <c r="AP3" s="53"/>
      <c r="AQ3" s="51" t="s">
        <v>11</v>
      </c>
      <c r="AR3" s="52"/>
      <c r="AS3" s="52"/>
      <c r="AT3" s="52"/>
      <c r="AU3" s="52"/>
      <c r="AV3" s="52"/>
      <c r="AW3" s="52"/>
      <c r="AX3" s="52"/>
      <c r="AY3" s="52"/>
      <c r="AZ3" s="53"/>
      <c r="BA3" s="51" t="s">
        <v>12</v>
      </c>
      <c r="BB3" s="52"/>
      <c r="BC3" s="52"/>
      <c r="BD3" s="52"/>
      <c r="BE3" s="52"/>
      <c r="BF3" s="52"/>
      <c r="BG3" s="52"/>
      <c r="BH3" s="52"/>
      <c r="BI3" s="52"/>
      <c r="BJ3" s="53"/>
      <c r="BK3" s="67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</row>
    <row r="4" spans="1:102" s="11" customFormat="1" ht="18" x14ac:dyDescent="0.35">
      <c r="A4" s="62"/>
      <c r="B4" s="70"/>
      <c r="C4" s="57" t="s">
        <v>37</v>
      </c>
      <c r="D4" s="58"/>
      <c r="E4" s="58"/>
      <c r="F4" s="58"/>
      <c r="G4" s="59"/>
      <c r="H4" s="54" t="s">
        <v>38</v>
      </c>
      <c r="I4" s="55"/>
      <c r="J4" s="55"/>
      <c r="K4" s="55"/>
      <c r="L4" s="56"/>
      <c r="M4" s="57" t="s">
        <v>37</v>
      </c>
      <c r="N4" s="58"/>
      <c r="O4" s="58"/>
      <c r="P4" s="58"/>
      <c r="Q4" s="59"/>
      <c r="R4" s="54" t="s">
        <v>38</v>
      </c>
      <c r="S4" s="55"/>
      <c r="T4" s="55"/>
      <c r="U4" s="55"/>
      <c r="V4" s="56"/>
      <c r="W4" s="57" t="s">
        <v>37</v>
      </c>
      <c r="X4" s="58"/>
      <c r="Y4" s="58"/>
      <c r="Z4" s="58"/>
      <c r="AA4" s="59"/>
      <c r="AB4" s="54" t="s">
        <v>38</v>
      </c>
      <c r="AC4" s="55"/>
      <c r="AD4" s="55"/>
      <c r="AE4" s="55"/>
      <c r="AF4" s="56"/>
      <c r="AG4" s="57" t="s">
        <v>37</v>
      </c>
      <c r="AH4" s="58"/>
      <c r="AI4" s="58"/>
      <c r="AJ4" s="58"/>
      <c r="AK4" s="59"/>
      <c r="AL4" s="54" t="s">
        <v>38</v>
      </c>
      <c r="AM4" s="55"/>
      <c r="AN4" s="55"/>
      <c r="AO4" s="55"/>
      <c r="AP4" s="56"/>
      <c r="AQ4" s="57" t="s">
        <v>37</v>
      </c>
      <c r="AR4" s="58"/>
      <c r="AS4" s="58"/>
      <c r="AT4" s="58"/>
      <c r="AU4" s="59"/>
      <c r="AV4" s="54" t="s">
        <v>38</v>
      </c>
      <c r="AW4" s="55"/>
      <c r="AX4" s="55"/>
      <c r="AY4" s="55"/>
      <c r="AZ4" s="56"/>
      <c r="BA4" s="57" t="s">
        <v>37</v>
      </c>
      <c r="BB4" s="58"/>
      <c r="BC4" s="58"/>
      <c r="BD4" s="58"/>
      <c r="BE4" s="59"/>
      <c r="BF4" s="54" t="s">
        <v>38</v>
      </c>
      <c r="BG4" s="55"/>
      <c r="BH4" s="55"/>
      <c r="BI4" s="55"/>
      <c r="BJ4" s="56"/>
      <c r="BK4" s="67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</row>
    <row r="5" spans="1:102" s="7" customFormat="1" ht="15" customHeight="1" x14ac:dyDescent="0.3">
      <c r="A5" s="62"/>
      <c r="B5" s="70"/>
      <c r="C5" s="13">
        <v>1</v>
      </c>
      <c r="D5" s="12">
        <v>2</v>
      </c>
      <c r="E5" s="12">
        <v>3</v>
      </c>
      <c r="F5" s="12">
        <v>4</v>
      </c>
      <c r="G5" s="14">
        <v>5</v>
      </c>
      <c r="H5" s="13">
        <v>1</v>
      </c>
      <c r="I5" s="12">
        <v>2</v>
      </c>
      <c r="J5" s="12">
        <v>3</v>
      </c>
      <c r="K5" s="12">
        <v>4</v>
      </c>
      <c r="L5" s="14">
        <v>5</v>
      </c>
      <c r="M5" s="13">
        <v>1</v>
      </c>
      <c r="N5" s="12">
        <v>2</v>
      </c>
      <c r="O5" s="12">
        <v>3</v>
      </c>
      <c r="P5" s="12">
        <v>4</v>
      </c>
      <c r="Q5" s="14">
        <v>5</v>
      </c>
      <c r="R5" s="13">
        <v>1</v>
      </c>
      <c r="S5" s="12">
        <v>2</v>
      </c>
      <c r="T5" s="12">
        <v>3</v>
      </c>
      <c r="U5" s="12">
        <v>4</v>
      </c>
      <c r="V5" s="14">
        <v>5</v>
      </c>
      <c r="W5" s="13">
        <v>1</v>
      </c>
      <c r="X5" s="12">
        <v>2</v>
      </c>
      <c r="Y5" s="12">
        <v>3</v>
      </c>
      <c r="Z5" s="12">
        <v>4</v>
      </c>
      <c r="AA5" s="14">
        <v>5</v>
      </c>
      <c r="AB5" s="13">
        <v>1</v>
      </c>
      <c r="AC5" s="12">
        <v>2</v>
      </c>
      <c r="AD5" s="12">
        <v>3</v>
      </c>
      <c r="AE5" s="12">
        <v>4</v>
      </c>
      <c r="AF5" s="14">
        <v>5</v>
      </c>
      <c r="AG5" s="13">
        <v>1</v>
      </c>
      <c r="AH5" s="12">
        <v>2</v>
      </c>
      <c r="AI5" s="12">
        <v>3</v>
      </c>
      <c r="AJ5" s="12">
        <v>4</v>
      </c>
      <c r="AK5" s="14">
        <v>5</v>
      </c>
      <c r="AL5" s="13">
        <v>1</v>
      </c>
      <c r="AM5" s="12">
        <v>2</v>
      </c>
      <c r="AN5" s="12">
        <v>3</v>
      </c>
      <c r="AO5" s="12">
        <v>4</v>
      </c>
      <c r="AP5" s="14">
        <v>5</v>
      </c>
      <c r="AQ5" s="13">
        <v>1</v>
      </c>
      <c r="AR5" s="12">
        <v>2</v>
      </c>
      <c r="AS5" s="12">
        <v>3</v>
      </c>
      <c r="AT5" s="12">
        <v>4</v>
      </c>
      <c r="AU5" s="14">
        <v>5</v>
      </c>
      <c r="AV5" s="13">
        <v>1</v>
      </c>
      <c r="AW5" s="12">
        <v>2</v>
      </c>
      <c r="AX5" s="12">
        <v>3</v>
      </c>
      <c r="AY5" s="12">
        <v>4</v>
      </c>
      <c r="AZ5" s="14">
        <v>5</v>
      </c>
      <c r="BA5" s="13">
        <v>1</v>
      </c>
      <c r="BB5" s="12">
        <v>2</v>
      </c>
      <c r="BC5" s="12">
        <v>3</v>
      </c>
      <c r="BD5" s="12">
        <v>4</v>
      </c>
      <c r="BE5" s="14">
        <v>5</v>
      </c>
      <c r="BF5" s="13">
        <v>1</v>
      </c>
      <c r="BG5" s="12">
        <v>2</v>
      </c>
      <c r="BH5" s="12">
        <v>3</v>
      </c>
      <c r="BI5" s="12">
        <v>4</v>
      </c>
      <c r="BJ5" s="14">
        <v>5</v>
      </c>
      <c r="BK5" s="68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</row>
    <row r="6" spans="1:102" x14ac:dyDescent="0.2">
      <c r="A6" s="15" t="s">
        <v>0</v>
      </c>
      <c r="B6" s="19" t="s">
        <v>6</v>
      </c>
      <c r="C6" s="48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50"/>
    </row>
    <row r="7" spans="1:102" x14ac:dyDescent="0.2">
      <c r="A7" s="15" t="s">
        <v>42</v>
      </c>
      <c r="B7" s="20" t="s">
        <v>13</v>
      </c>
      <c r="C7" s="48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50"/>
    </row>
    <row r="8" spans="1:102" x14ac:dyDescent="0.2">
      <c r="A8" s="15"/>
      <c r="B8" s="27" t="s">
        <v>61</v>
      </c>
      <c r="C8" s="22">
        <v>0</v>
      </c>
      <c r="D8" s="22">
        <v>17.0120252055161</v>
      </c>
      <c r="E8" s="22">
        <v>301.06534464677401</v>
      </c>
      <c r="F8" s="22">
        <v>0</v>
      </c>
      <c r="G8" s="22">
        <v>0</v>
      </c>
      <c r="H8" s="22">
        <v>1.1141769407084001</v>
      </c>
      <c r="I8" s="22">
        <v>1334.9321063275761</v>
      </c>
      <c r="J8" s="22">
        <v>1892.5079116730622</v>
      </c>
      <c r="K8" s="22">
        <v>0</v>
      </c>
      <c r="L8" s="22">
        <v>34.959667270031197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1.0786547438053999</v>
      </c>
      <c r="S8" s="22">
        <v>38.813557984063905</v>
      </c>
      <c r="T8" s="22">
        <v>272.87040654128913</v>
      </c>
      <c r="U8" s="22">
        <v>0</v>
      </c>
      <c r="V8" s="22">
        <v>3.4699856007732994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3.3235459684177</v>
      </c>
      <c r="AC8" s="22">
        <v>83.412041079192406</v>
      </c>
      <c r="AD8" s="22">
        <v>0</v>
      </c>
      <c r="AE8" s="22">
        <v>0</v>
      </c>
      <c r="AF8" s="22">
        <v>29.527044092257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6.1513605282879986</v>
      </c>
      <c r="AM8" s="22">
        <v>28.974457187031401</v>
      </c>
      <c r="AN8" s="22">
        <v>5.0409455421611007</v>
      </c>
      <c r="AO8" s="22">
        <v>0</v>
      </c>
      <c r="AP8" s="22">
        <v>22.897394046127793</v>
      </c>
      <c r="AQ8" s="22">
        <v>0</v>
      </c>
      <c r="AR8" s="22">
        <v>0</v>
      </c>
      <c r="AS8" s="22">
        <v>0</v>
      </c>
      <c r="AT8" s="22">
        <v>0</v>
      </c>
      <c r="AU8" s="22">
        <v>0</v>
      </c>
      <c r="AV8" s="22">
        <v>2.582132411706199</v>
      </c>
      <c r="AW8" s="22">
        <v>946.03041395929154</v>
      </c>
      <c r="AX8" s="22">
        <v>311.26936495799822</v>
      </c>
      <c r="AY8" s="22">
        <v>0</v>
      </c>
      <c r="AZ8" s="22">
        <v>21.120547971094805</v>
      </c>
      <c r="BA8" s="22">
        <v>0</v>
      </c>
      <c r="BB8" s="22">
        <v>0</v>
      </c>
      <c r="BC8" s="22">
        <v>0</v>
      </c>
      <c r="BD8" s="22">
        <v>0</v>
      </c>
      <c r="BE8" s="22">
        <v>0</v>
      </c>
      <c r="BF8" s="22">
        <v>0.77783740235189991</v>
      </c>
      <c r="BG8" s="22">
        <v>62.422173104838102</v>
      </c>
      <c r="BH8" s="22">
        <v>3.5896978089352998</v>
      </c>
      <c r="BI8" s="22">
        <v>0</v>
      </c>
      <c r="BJ8" s="22">
        <v>13.0533918313218</v>
      </c>
      <c r="BK8" s="22">
        <v>5437.9961848246139</v>
      </c>
      <c r="BN8" s="41"/>
    </row>
    <row r="9" spans="1:102" s="4" customFormat="1" x14ac:dyDescent="0.2">
      <c r="A9" s="15"/>
      <c r="B9" s="28" t="s">
        <v>51</v>
      </c>
      <c r="C9" s="25">
        <f>SUM(C8)</f>
        <v>0</v>
      </c>
      <c r="D9" s="25">
        <f t="shared" ref="D9:BJ9" si="0">SUM(D8)</f>
        <v>17.0120252055161</v>
      </c>
      <c r="E9" s="25">
        <f t="shared" si="0"/>
        <v>301.06534464677401</v>
      </c>
      <c r="F9" s="25">
        <f t="shared" si="0"/>
        <v>0</v>
      </c>
      <c r="G9" s="25">
        <f t="shared" si="0"/>
        <v>0</v>
      </c>
      <c r="H9" s="25">
        <f t="shared" si="0"/>
        <v>1.1141769407084001</v>
      </c>
      <c r="I9" s="25">
        <f t="shared" si="0"/>
        <v>1334.9321063275761</v>
      </c>
      <c r="J9" s="25">
        <f t="shared" si="0"/>
        <v>1892.5079116730622</v>
      </c>
      <c r="K9" s="25">
        <f t="shared" si="0"/>
        <v>0</v>
      </c>
      <c r="L9" s="25">
        <f t="shared" si="0"/>
        <v>34.959667270031197</v>
      </c>
      <c r="M9" s="25">
        <f t="shared" si="0"/>
        <v>0</v>
      </c>
      <c r="N9" s="25">
        <f t="shared" si="0"/>
        <v>0</v>
      </c>
      <c r="O9" s="25">
        <f t="shared" si="0"/>
        <v>0</v>
      </c>
      <c r="P9" s="25">
        <f t="shared" si="0"/>
        <v>0</v>
      </c>
      <c r="Q9" s="25">
        <f t="shared" si="0"/>
        <v>0</v>
      </c>
      <c r="R9" s="25">
        <f t="shared" si="0"/>
        <v>1.0786547438053999</v>
      </c>
      <c r="S9" s="25">
        <f t="shared" si="0"/>
        <v>38.813557984063905</v>
      </c>
      <c r="T9" s="25">
        <f t="shared" si="0"/>
        <v>272.87040654128913</v>
      </c>
      <c r="U9" s="25">
        <f t="shared" si="0"/>
        <v>0</v>
      </c>
      <c r="V9" s="25">
        <f t="shared" si="0"/>
        <v>3.4699856007732994</v>
      </c>
      <c r="W9" s="25">
        <f t="shared" si="0"/>
        <v>0</v>
      </c>
      <c r="X9" s="25">
        <f t="shared" si="0"/>
        <v>0</v>
      </c>
      <c r="Y9" s="25">
        <f t="shared" si="0"/>
        <v>0</v>
      </c>
      <c r="Z9" s="25">
        <f t="shared" si="0"/>
        <v>0</v>
      </c>
      <c r="AA9" s="25">
        <f t="shared" si="0"/>
        <v>0</v>
      </c>
      <c r="AB9" s="25">
        <f t="shared" si="0"/>
        <v>3.3235459684177</v>
      </c>
      <c r="AC9" s="25">
        <f t="shared" si="0"/>
        <v>83.412041079192406</v>
      </c>
      <c r="AD9" s="25">
        <f t="shared" si="0"/>
        <v>0</v>
      </c>
      <c r="AE9" s="25">
        <f t="shared" si="0"/>
        <v>0</v>
      </c>
      <c r="AF9" s="25">
        <f t="shared" si="0"/>
        <v>29.527044092257</v>
      </c>
      <c r="AG9" s="25">
        <f t="shared" si="0"/>
        <v>0</v>
      </c>
      <c r="AH9" s="25">
        <f t="shared" si="0"/>
        <v>0</v>
      </c>
      <c r="AI9" s="25">
        <f t="shared" si="0"/>
        <v>0</v>
      </c>
      <c r="AJ9" s="25">
        <f t="shared" si="0"/>
        <v>0</v>
      </c>
      <c r="AK9" s="25">
        <f t="shared" si="0"/>
        <v>0</v>
      </c>
      <c r="AL9" s="25">
        <f t="shared" si="0"/>
        <v>6.1513605282879986</v>
      </c>
      <c r="AM9" s="25">
        <f t="shared" si="0"/>
        <v>28.974457187031401</v>
      </c>
      <c r="AN9" s="25">
        <f t="shared" si="0"/>
        <v>5.0409455421611007</v>
      </c>
      <c r="AO9" s="25">
        <f t="shared" si="0"/>
        <v>0</v>
      </c>
      <c r="AP9" s="25">
        <f t="shared" si="0"/>
        <v>22.897394046127793</v>
      </c>
      <c r="AQ9" s="25">
        <f t="shared" si="0"/>
        <v>0</v>
      </c>
      <c r="AR9" s="25">
        <f t="shared" si="0"/>
        <v>0</v>
      </c>
      <c r="AS9" s="25">
        <f t="shared" si="0"/>
        <v>0</v>
      </c>
      <c r="AT9" s="25">
        <f t="shared" si="0"/>
        <v>0</v>
      </c>
      <c r="AU9" s="25">
        <f t="shared" si="0"/>
        <v>0</v>
      </c>
      <c r="AV9" s="25">
        <f t="shared" si="0"/>
        <v>2.582132411706199</v>
      </c>
      <c r="AW9" s="25">
        <f t="shared" si="0"/>
        <v>946.03041395929154</v>
      </c>
      <c r="AX9" s="25">
        <f t="shared" si="0"/>
        <v>311.26936495799822</v>
      </c>
      <c r="AY9" s="25">
        <f t="shared" si="0"/>
        <v>0</v>
      </c>
      <c r="AZ9" s="25">
        <f t="shared" si="0"/>
        <v>21.120547971094805</v>
      </c>
      <c r="BA9" s="25">
        <f t="shared" si="0"/>
        <v>0</v>
      </c>
      <c r="BB9" s="25">
        <f t="shared" si="0"/>
        <v>0</v>
      </c>
      <c r="BC9" s="25">
        <f t="shared" si="0"/>
        <v>0</v>
      </c>
      <c r="BD9" s="25">
        <f t="shared" si="0"/>
        <v>0</v>
      </c>
      <c r="BE9" s="25">
        <f t="shared" si="0"/>
        <v>0</v>
      </c>
      <c r="BF9" s="25">
        <f t="shared" si="0"/>
        <v>0.77783740235189991</v>
      </c>
      <c r="BG9" s="25">
        <f t="shared" si="0"/>
        <v>62.422173104838102</v>
      </c>
      <c r="BH9" s="25">
        <f t="shared" si="0"/>
        <v>3.5896978089352998</v>
      </c>
      <c r="BI9" s="25">
        <f t="shared" si="0"/>
        <v>0</v>
      </c>
      <c r="BJ9" s="25">
        <f t="shared" si="0"/>
        <v>13.0533918313218</v>
      </c>
      <c r="BK9" s="25">
        <f>BK8</f>
        <v>5437.9961848246139</v>
      </c>
    </row>
    <row r="10" spans="1:102" x14ac:dyDescent="0.2">
      <c r="A10" s="15" t="s">
        <v>43</v>
      </c>
      <c r="B10" s="29" t="s">
        <v>3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</row>
    <row r="11" spans="1:102" x14ac:dyDescent="0.2">
      <c r="A11" s="15"/>
      <c r="B11" s="27" t="s">
        <v>62</v>
      </c>
      <c r="C11" s="22">
        <v>0</v>
      </c>
      <c r="D11" s="22">
        <v>0.41362540954830002</v>
      </c>
      <c r="E11" s="22">
        <v>0</v>
      </c>
      <c r="F11" s="22">
        <v>0</v>
      </c>
      <c r="G11" s="22">
        <v>0</v>
      </c>
      <c r="H11" s="22">
        <v>1.87338739028E-2</v>
      </c>
      <c r="I11" s="22">
        <v>16.6233976251612</v>
      </c>
      <c r="J11" s="22">
        <v>0</v>
      </c>
      <c r="K11" s="22">
        <v>0</v>
      </c>
      <c r="L11" s="22">
        <v>2.3977414751611001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6.1024132580400001E-2</v>
      </c>
      <c r="S11" s="22">
        <v>4.1902315447741003</v>
      </c>
      <c r="T11" s="22">
        <v>0</v>
      </c>
      <c r="U11" s="22">
        <v>0</v>
      </c>
      <c r="V11" s="22">
        <v>5.4573557225105485E-3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7.6378035749009996</v>
      </c>
      <c r="AC11" s="22">
        <v>0.32954932609659998</v>
      </c>
      <c r="AD11" s="22">
        <v>0</v>
      </c>
      <c r="AE11" s="22">
        <v>0</v>
      </c>
      <c r="AF11" s="22">
        <v>0.59207474809650007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15.528897146705901</v>
      </c>
      <c r="AM11" s="22">
        <v>0.40146447209649999</v>
      </c>
      <c r="AN11" s="22">
        <v>0</v>
      </c>
      <c r="AO11" s="22">
        <v>0</v>
      </c>
      <c r="AP11" s="22">
        <v>0.53337067496769996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0.43123233361060004</v>
      </c>
      <c r="AW11" s="22">
        <v>7.6578693745481008</v>
      </c>
      <c r="AX11" s="22">
        <v>1.0413868047096</v>
      </c>
      <c r="AY11" s="22">
        <v>0</v>
      </c>
      <c r="AZ11" s="22">
        <v>0.83316158096760007</v>
      </c>
      <c r="BA11" s="22">
        <v>0</v>
      </c>
      <c r="BB11" s="22">
        <v>0</v>
      </c>
      <c r="BC11" s="22">
        <v>0</v>
      </c>
      <c r="BD11" s="22">
        <v>0</v>
      </c>
      <c r="BE11" s="22">
        <v>0</v>
      </c>
      <c r="BF11" s="22">
        <v>0.27377604361089991</v>
      </c>
      <c r="BG11" s="22">
        <v>0.38717323735480003</v>
      </c>
      <c r="BH11" s="22">
        <v>0</v>
      </c>
      <c r="BI11" s="22">
        <v>0</v>
      </c>
      <c r="BJ11" s="22">
        <v>5.4690277193499996E-2</v>
      </c>
      <c r="BK11" s="22">
        <v>59.412661011709716</v>
      </c>
      <c r="BL11" s="41"/>
    </row>
    <row r="12" spans="1:102" s="4" customFormat="1" x14ac:dyDescent="0.2">
      <c r="A12" s="15"/>
      <c r="B12" s="28" t="s">
        <v>52</v>
      </c>
      <c r="C12" s="25">
        <f t="shared" ref="C12:AH12" si="1">SUM(C11)</f>
        <v>0</v>
      </c>
      <c r="D12" s="25">
        <f t="shared" si="1"/>
        <v>0.41362540954830002</v>
      </c>
      <c r="E12" s="25">
        <f t="shared" si="1"/>
        <v>0</v>
      </c>
      <c r="F12" s="25">
        <f t="shared" si="1"/>
        <v>0</v>
      </c>
      <c r="G12" s="25">
        <f t="shared" si="1"/>
        <v>0</v>
      </c>
      <c r="H12" s="25">
        <f t="shared" si="1"/>
        <v>1.87338739028E-2</v>
      </c>
      <c r="I12" s="25">
        <f t="shared" si="1"/>
        <v>16.6233976251612</v>
      </c>
      <c r="J12" s="25">
        <f t="shared" si="1"/>
        <v>0</v>
      </c>
      <c r="K12" s="25">
        <f t="shared" si="1"/>
        <v>0</v>
      </c>
      <c r="L12" s="25">
        <f t="shared" si="1"/>
        <v>2.3977414751611001</v>
      </c>
      <c r="M12" s="25">
        <f t="shared" si="1"/>
        <v>0</v>
      </c>
      <c r="N12" s="25">
        <f t="shared" si="1"/>
        <v>0</v>
      </c>
      <c r="O12" s="25">
        <f t="shared" si="1"/>
        <v>0</v>
      </c>
      <c r="P12" s="25">
        <f t="shared" si="1"/>
        <v>0</v>
      </c>
      <c r="Q12" s="25">
        <f t="shared" si="1"/>
        <v>0</v>
      </c>
      <c r="R12" s="25">
        <f t="shared" si="1"/>
        <v>6.1024132580400001E-2</v>
      </c>
      <c r="S12" s="25">
        <f t="shared" si="1"/>
        <v>4.1902315447741003</v>
      </c>
      <c r="T12" s="25">
        <f t="shared" si="1"/>
        <v>0</v>
      </c>
      <c r="U12" s="25">
        <f t="shared" si="1"/>
        <v>0</v>
      </c>
      <c r="V12" s="25">
        <f t="shared" si="1"/>
        <v>5.4573557225105485E-3</v>
      </c>
      <c r="W12" s="25">
        <f t="shared" si="1"/>
        <v>0</v>
      </c>
      <c r="X12" s="25">
        <f t="shared" si="1"/>
        <v>0</v>
      </c>
      <c r="Y12" s="25">
        <f t="shared" si="1"/>
        <v>0</v>
      </c>
      <c r="Z12" s="25">
        <f t="shared" si="1"/>
        <v>0</v>
      </c>
      <c r="AA12" s="25">
        <f t="shared" si="1"/>
        <v>0</v>
      </c>
      <c r="AB12" s="25">
        <f t="shared" si="1"/>
        <v>7.6378035749009996</v>
      </c>
      <c r="AC12" s="25">
        <f t="shared" si="1"/>
        <v>0.32954932609659998</v>
      </c>
      <c r="AD12" s="25">
        <f t="shared" si="1"/>
        <v>0</v>
      </c>
      <c r="AE12" s="25">
        <f t="shared" si="1"/>
        <v>0</v>
      </c>
      <c r="AF12" s="25">
        <f t="shared" si="1"/>
        <v>0.59207474809650007</v>
      </c>
      <c r="AG12" s="25">
        <f t="shared" si="1"/>
        <v>0</v>
      </c>
      <c r="AH12" s="25">
        <f t="shared" si="1"/>
        <v>0</v>
      </c>
      <c r="AI12" s="25">
        <f t="shared" ref="AI12:BJ12" si="2">SUM(AI11)</f>
        <v>0</v>
      </c>
      <c r="AJ12" s="25">
        <f t="shared" si="2"/>
        <v>0</v>
      </c>
      <c r="AK12" s="25">
        <f t="shared" si="2"/>
        <v>0</v>
      </c>
      <c r="AL12" s="25">
        <f t="shared" si="2"/>
        <v>15.528897146705901</v>
      </c>
      <c r="AM12" s="25">
        <f t="shared" si="2"/>
        <v>0.40146447209649999</v>
      </c>
      <c r="AN12" s="25">
        <f t="shared" si="2"/>
        <v>0</v>
      </c>
      <c r="AO12" s="25">
        <f t="shared" si="2"/>
        <v>0</v>
      </c>
      <c r="AP12" s="25">
        <f t="shared" si="2"/>
        <v>0.53337067496769996</v>
      </c>
      <c r="AQ12" s="25">
        <f t="shared" si="2"/>
        <v>0</v>
      </c>
      <c r="AR12" s="25">
        <f t="shared" si="2"/>
        <v>0</v>
      </c>
      <c r="AS12" s="25">
        <f t="shared" si="2"/>
        <v>0</v>
      </c>
      <c r="AT12" s="25">
        <f t="shared" si="2"/>
        <v>0</v>
      </c>
      <c r="AU12" s="25">
        <f t="shared" si="2"/>
        <v>0</v>
      </c>
      <c r="AV12" s="25">
        <f t="shared" si="2"/>
        <v>0.43123233361060004</v>
      </c>
      <c r="AW12" s="25">
        <f t="shared" si="2"/>
        <v>7.6578693745481008</v>
      </c>
      <c r="AX12" s="25">
        <f t="shared" si="2"/>
        <v>1.0413868047096</v>
      </c>
      <c r="AY12" s="25">
        <f t="shared" si="2"/>
        <v>0</v>
      </c>
      <c r="AZ12" s="25">
        <f t="shared" si="2"/>
        <v>0.83316158096760007</v>
      </c>
      <c r="BA12" s="25">
        <f t="shared" si="2"/>
        <v>0</v>
      </c>
      <c r="BB12" s="25">
        <f t="shared" si="2"/>
        <v>0</v>
      </c>
      <c r="BC12" s="25">
        <f t="shared" si="2"/>
        <v>0</v>
      </c>
      <c r="BD12" s="25">
        <f t="shared" si="2"/>
        <v>0</v>
      </c>
      <c r="BE12" s="25">
        <f t="shared" si="2"/>
        <v>0</v>
      </c>
      <c r="BF12" s="25">
        <f t="shared" si="2"/>
        <v>0.27377604361089991</v>
      </c>
      <c r="BG12" s="25">
        <f t="shared" si="2"/>
        <v>0.38717323735480003</v>
      </c>
      <c r="BH12" s="25">
        <f t="shared" si="2"/>
        <v>0</v>
      </c>
      <c r="BI12" s="25">
        <f t="shared" si="2"/>
        <v>0</v>
      </c>
      <c r="BJ12" s="25">
        <f t="shared" si="2"/>
        <v>5.4690277193499996E-2</v>
      </c>
      <c r="BK12" s="25">
        <f>BK11</f>
        <v>59.412661011709716</v>
      </c>
      <c r="BL12" s="40"/>
    </row>
    <row r="13" spans="1:102" x14ac:dyDescent="0.2">
      <c r="A13" s="15" t="s">
        <v>44</v>
      </c>
      <c r="B13" s="29" t="s">
        <v>10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</row>
    <row r="14" spans="1:102" s="44" customFormat="1" x14ac:dyDescent="0.2">
      <c r="A14" s="42"/>
      <c r="B14" s="39" t="s">
        <v>63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4.5309445322500003E-2</v>
      </c>
      <c r="I14" s="39">
        <v>24.2141930525483</v>
      </c>
      <c r="J14" s="39">
        <v>0</v>
      </c>
      <c r="K14" s="39">
        <v>0</v>
      </c>
      <c r="L14" s="39">
        <v>0.2353737419354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23.567499969452545</v>
      </c>
      <c r="T14" s="39">
        <v>0</v>
      </c>
      <c r="U14" s="39">
        <v>0</v>
      </c>
      <c r="V14" s="39">
        <v>17.890476454967498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1.7618041644999999E-2</v>
      </c>
      <c r="AC14" s="39">
        <v>0</v>
      </c>
      <c r="AD14" s="39">
        <v>0</v>
      </c>
      <c r="AE14" s="39">
        <v>0</v>
      </c>
      <c r="AF14" s="39">
        <v>2.7346464614514998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1.1942335287419001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5.8712467741000003E-3</v>
      </c>
      <c r="AW14" s="39">
        <v>0</v>
      </c>
      <c r="AX14" s="39">
        <v>0</v>
      </c>
      <c r="AY14" s="39">
        <v>0</v>
      </c>
      <c r="AZ14" s="39">
        <v>1.3621292516129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</v>
      </c>
      <c r="BG14" s="39">
        <v>0</v>
      </c>
      <c r="BH14" s="39">
        <v>0</v>
      </c>
      <c r="BI14" s="39">
        <v>0</v>
      </c>
      <c r="BJ14" s="39">
        <v>0</v>
      </c>
      <c r="BK14" s="39">
        <v>71.267351194451649</v>
      </c>
      <c r="BL14" s="43"/>
    </row>
    <row r="15" spans="1:102" s="44" customFormat="1" x14ac:dyDescent="0.2">
      <c r="A15" s="42"/>
      <c r="B15" s="39" t="s">
        <v>64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0</v>
      </c>
      <c r="T15" s="39">
        <v>0</v>
      </c>
      <c r="U15" s="39">
        <v>0</v>
      </c>
      <c r="V15" s="39">
        <v>0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0</v>
      </c>
      <c r="AC15" s="39">
        <v>0</v>
      </c>
      <c r="AD15" s="39">
        <v>0</v>
      </c>
      <c r="AE15" s="39">
        <v>0</v>
      </c>
      <c r="AF15" s="39">
        <v>0</v>
      </c>
      <c r="AG15" s="39">
        <v>0</v>
      </c>
      <c r="AH15" s="39">
        <v>0</v>
      </c>
      <c r="AI15" s="39">
        <v>0</v>
      </c>
      <c r="AJ15" s="39">
        <v>0</v>
      </c>
      <c r="AK15" s="39">
        <v>0</v>
      </c>
      <c r="AL15" s="39">
        <v>0</v>
      </c>
      <c r="AM15" s="39">
        <v>0</v>
      </c>
      <c r="AN15" s="39">
        <v>0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0</v>
      </c>
      <c r="AW15" s="39">
        <v>0</v>
      </c>
      <c r="AX15" s="39">
        <v>0</v>
      </c>
      <c r="AY15" s="39">
        <v>0</v>
      </c>
      <c r="AZ15" s="39">
        <v>0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</v>
      </c>
      <c r="BG15" s="39">
        <v>0</v>
      </c>
      <c r="BH15" s="39">
        <v>0</v>
      </c>
      <c r="BI15" s="39">
        <v>0</v>
      </c>
      <c r="BJ15" s="39">
        <v>0</v>
      </c>
      <c r="BK15" s="39">
        <v>0</v>
      </c>
    </row>
    <row r="16" spans="1:102" s="44" customFormat="1" x14ac:dyDescent="0.2">
      <c r="A16" s="42"/>
      <c r="B16" s="39" t="s">
        <v>65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0</v>
      </c>
      <c r="AW16" s="39">
        <v>0</v>
      </c>
      <c r="AX16" s="39">
        <v>0</v>
      </c>
      <c r="AY16" s="39">
        <v>0</v>
      </c>
      <c r="AZ16" s="39">
        <v>0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0</v>
      </c>
      <c r="BG16" s="39">
        <v>0</v>
      </c>
      <c r="BH16" s="39">
        <v>0</v>
      </c>
      <c r="BI16" s="39">
        <v>0</v>
      </c>
      <c r="BJ16" s="39">
        <v>0</v>
      </c>
      <c r="BK16" s="39">
        <v>0</v>
      </c>
    </row>
    <row r="17" spans="1:65" s="44" customFormat="1" x14ac:dyDescent="0.2">
      <c r="A17" s="42"/>
      <c r="B17" s="39" t="s">
        <v>66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4.1678902580600002E-2</v>
      </c>
      <c r="I17" s="39">
        <v>0</v>
      </c>
      <c r="J17" s="39">
        <v>2.2837754838709001</v>
      </c>
      <c r="K17" s="39">
        <v>0</v>
      </c>
      <c r="L17" s="39">
        <v>2.0553979354837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1.1112995259705371E-2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0.12929813745149998</v>
      </c>
      <c r="AC17" s="39">
        <v>0.42309936277409999</v>
      </c>
      <c r="AD17" s="39">
        <v>0</v>
      </c>
      <c r="AE17" s="39">
        <v>0</v>
      </c>
      <c r="AF17" s="39">
        <v>1.7091754838709001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1.61756376774E-2</v>
      </c>
      <c r="AM17" s="39">
        <v>2.8531369000000001E-2</v>
      </c>
      <c r="AN17" s="39">
        <v>0</v>
      </c>
      <c r="AO17" s="39">
        <v>0</v>
      </c>
      <c r="AP17" s="39">
        <v>0.5746105909675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0.52817956167730007</v>
      </c>
      <c r="AW17" s="39">
        <v>3.9342568890966998</v>
      </c>
      <c r="AX17" s="39">
        <v>0</v>
      </c>
      <c r="AY17" s="39">
        <v>0</v>
      </c>
      <c r="AZ17" s="39">
        <v>16.7952781853866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2.2789006451600001E-2</v>
      </c>
      <c r="BG17" s="39">
        <v>0</v>
      </c>
      <c r="BH17" s="39">
        <v>0</v>
      </c>
      <c r="BI17" s="39">
        <v>0</v>
      </c>
      <c r="BJ17" s="39">
        <v>0.17091754838700002</v>
      </c>
      <c r="BK17" s="39">
        <v>28.724277089935505</v>
      </c>
    </row>
    <row r="18" spans="1:65" s="44" customFormat="1" x14ac:dyDescent="0.2">
      <c r="A18" s="42"/>
      <c r="B18" s="39" t="s">
        <v>67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0.1021914927741</v>
      </c>
      <c r="I18" s="39">
        <v>0</v>
      </c>
      <c r="J18" s="39">
        <v>0</v>
      </c>
      <c r="K18" s="39">
        <v>0</v>
      </c>
      <c r="L18" s="39">
        <v>0.4553550270967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6.1465419353999998E-3</v>
      </c>
      <c r="S18" s="39">
        <v>0</v>
      </c>
      <c r="T18" s="39">
        <v>0</v>
      </c>
      <c r="U18" s="39">
        <v>0</v>
      </c>
      <c r="V18" s="39">
        <v>6.9060588931312692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0.23199828383829998</v>
      </c>
      <c r="AC18" s="39">
        <v>0</v>
      </c>
      <c r="AD18" s="39">
        <v>0</v>
      </c>
      <c r="AE18" s="39">
        <v>0</v>
      </c>
      <c r="AF18" s="39">
        <v>1.2893927022580001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0.28715095687069997</v>
      </c>
      <c r="AM18" s="39">
        <v>6.3392908860966992</v>
      </c>
      <c r="AN18" s="39">
        <v>0</v>
      </c>
      <c r="AO18" s="39">
        <v>0</v>
      </c>
      <c r="AP18" s="39">
        <v>1.7336604559028999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0.15604909706430001</v>
      </c>
      <c r="AW18" s="39">
        <v>6.2646966241290007</v>
      </c>
      <c r="AX18" s="39">
        <v>0</v>
      </c>
      <c r="AY18" s="39">
        <v>0</v>
      </c>
      <c r="AZ18" s="39">
        <v>3.3351238367738993</v>
      </c>
      <c r="BA18" s="39">
        <v>0</v>
      </c>
      <c r="BB18" s="39">
        <v>0</v>
      </c>
      <c r="BC18" s="39">
        <v>0</v>
      </c>
      <c r="BD18" s="39">
        <v>0</v>
      </c>
      <c r="BE18" s="39">
        <v>0</v>
      </c>
      <c r="BF18" s="39">
        <v>3.0715209645000002E-2</v>
      </c>
      <c r="BG18" s="39">
        <v>1.2674748765482999</v>
      </c>
      <c r="BH18" s="39">
        <v>0</v>
      </c>
      <c r="BI18" s="39">
        <v>0</v>
      </c>
      <c r="BJ18" s="39">
        <v>0.33052171935480001</v>
      </c>
      <c r="BK18" s="39">
        <v>28.735826603419369</v>
      </c>
    </row>
    <row r="19" spans="1:65" s="44" customFormat="1" x14ac:dyDescent="0.2">
      <c r="A19" s="42"/>
      <c r="B19" s="39" t="s">
        <v>68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0.10414643348667922</v>
      </c>
      <c r="I19" s="39">
        <v>22.8318987614837</v>
      </c>
      <c r="J19" s="39">
        <v>0</v>
      </c>
      <c r="K19" s="39">
        <v>0</v>
      </c>
      <c r="L19" s="39">
        <v>3.5165577507738996</v>
      </c>
      <c r="M19" s="39">
        <v>0</v>
      </c>
      <c r="N19" s="39">
        <v>0</v>
      </c>
      <c r="O19" s="39">
        <v>5.7641919354838</v>
      </c>
      <c r="P19" s="39">
        <v>0</v>
      </c>
      <c r="Q19" s="39">
        <v>0</v>
      </c>
      <c r="R19" s="39">
        <v>3.5403782064500004E-2</v>
      </c>
      <c r="S19" s="39">
        <v>14.738981157838602</v>
      </c>
      <c r="T19" s="39">
        <v>0</v>
      </c>
      <c r="U19" s="39">
        <v>0</v>
      </c>
      <c r="V19" s="39">
        <v>0.51727858429020002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9">
        <v>0.1298995724191</v>
      </c>
      <c r="AC19" s="39">
        <v>0</v>
      </c>
      <c r="AD19" s="39">
        <v>0</v>
      </c>
      <c r="AE19" s="39">
        <v>0</v>
      </c>
      <c r="AF19" s="39">
        <v>0.97706809922569993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L19" s="39">
        <v>0.34016272722550001</v>
      </c>
      <c r="AM19" s="39">
        <v>0</v>
      </c>
      <c r="AN19" s="39">
        <v>0</v>
      </c>
      <c r="AO19" s="39">
        <v>0</v>
      </c>
      <c r="AP19" s="39">
        <v>1.1567537181288001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0.94209024103180006</v>
      </c>
      <c r="AW19" s="39">
        <v>1.4367955645160002</v>
      </c>
      <c r="AX19" s="39">
        <v>0</v>
      </c>
      <c r="AY19" s="39">
        <v>0</v>
      </c>
      <c r="AZ19" s="39">
        <v>3.1919472211286002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2.2988729032199999E-2</v>
      </c>
      <c r="BG19" s="39">
        <v>0</v>
      </c>
      <c r="BH19" s="39">
        <v>0</v>
      </c>
      <c r="BI19" s="39">
        <v>0</v>
      </c>
      <c r="BJ19" s="39">
        <v>0.11494364516119999</v>
      </c>
      <c r="BK19" s="39">
        <v>55.82110792329027</v>
      </c>
    </row>
    <row r="20" spans="1:65" s="4" customFormat="1" x14ac:dyDescent="0.2">
      <c r="A20" s="15"/>
      <c r="B20" s="28" t="s">
        <v>56</v>
      </c>
      <c r="C20" s="25">
        <f>SUM(C14:C19)</f>
        <v>0</v>
      </c>
      <c r="D20" s="25">
        <f t="shared" ref="D20:BJ20" si="3">SUM(D14:D19)</f>
        <v>0</v>
      </c>
      <c r="E20" s="25">
        <f t="shared" si="3"/>
        <v>0</v>
      </c>
      <c r="F20" s="25">
        <f t="shared" si="3"/>
        <v>0</v>
      </c>
      <c r="G20" s="25">
        <f t="shared" si="3"/>
        <v>0</v>
      </c>
      <c r="H20" s="25">
        <f t="shared" si="3"/>
        <v>0.29332627416387924</v>
      </c>
      <c r="I20" s="25">
        <f t="shared" si="3"/>
        <v>47.046091814031996</v>
      </c>
      <c r="J20" s="25">
        <f t="shared" si="3"/>
        <v>2.2837754838709001</v>
      </c>
      <c r="K20" s="25">
        <f t="shared" si="3"/>
        <v>0</v>
      </c>
      <c r="L20" s="25">
        <f t="shared" si="3"/>
        <v>6.2626844552896994</v>
      </c>
      <c r="M20" s="25">
        <f t="shared" si="3"/>
        <v>0</v>
      </c>
      <c r="N20" s="25">
        <f t="shared" si="3"/>
        <v>0</v>
      </c>
      <c r="O20" s="25">
        <f t="shared" si="3"/>
        <v>5.7641919354838</v>
      </c>
      <c r="P20" s="25">
        <f t="shared" si="3"/>
        <v>0</v>
      </c>
      <c r="Q20" s="25">
        <f t="shared" si="3"/>
        <v>0</v>
      </c>
      <c r="R20" s="25">
        <f t="shared" si="3"/>
        <v>5.2663319259605379E-2</v>
      </c>
      <c r="S20" s="25">
        <f t="shared" si="3"/>
        <v>38.30648112729115</v>
      </c>
      <c r="T20" s="25">
        <f t="shared" si="3"/>
        <v>0</v>
      </c>
      <c r="U20" s="25">
        <f t="shared" si="3"/>
        <v>0</v>
      </c>
      <c r="V20" s="25">
        <f t="shared" si="3"/>
        <v>25.313813932388967</v>
      </c>
      <c r="W20" s="25">
        <f t="shared" si="3"/>
        <v>0</v>
      </c>
      <c r="X20" s="25">
        <f t="shared" si="3"/>
        <v>0</v>
      </c>
      <c r="Y20" s="25">
        <f t="shared" si="3"/>
        <v>0</v>
      </c>
      <c r="Z20" s="25">
        <f t="shared" si="3"/>
        <v>0</v>
      </c>
      <c r="AA20" s="25">
        <f t="shared" si="3"/>
        <v>0</v>
      </c>
      <c r="AB20" s="25">
        <f t="shared" si="3"/>
        <v>0.50881403535389991</v>
      </c>
      <c r="AC20" s="25">
        <f t="shared" si="3"/>
        <v>0.42309936277409999</v>
      </c>
      <c r="AD20" s="25">
        <f t="shared" si="3"/>
        <v>0</v>
      </c>
      <c r="AE20" s="25">
        <f t="shared" si="3"/>
        <v>0</v>
      </c>
      <c r="AF20" s="25">
        <f t="shared" si="3"/>
        <v>6.7102827468060999</v>
      </c>
      <c r="AG20" s="25">
        <f t="shared" si="3"/>
        <v>0</v>
      </c>
      <c r="AH20" s="25">
        <f t="shared" si="3"/>
        <v>0</v>
      </c>
      <c r="AI20" s="25">
        <f t="shared" si="3"/>
        <v>0</v>
      </c>
      <c r="AJ20" s="25">
        <f t="shared" si="3"/>
        <v>0</v>
      </c>
      <c r="AK20" s="25">
        <f t="shared" si="3"/>
        <v>0</v>
      </c>
      <c r="AL20" s="25">
        <f t="shared" si="3"/>
        <v>0.64348932177359996</v>
      </c>
      <c r="AM20" s="25">
        <f t="shared" si="3"/>
        <v>6.3678222550966996</v>
      </c>
      <c r="AN20" s="25">
        <f t="shared" si="3"/>
        <v>0</v>
      </c>
      <c r="AO20" s="25">
        <f t="shared" si="3"/>
        <v>0</v>
      </c>
      <c r="AP20" s="25">
        <f t="shared" si="3"/>
        <v>4.6592582937411002</v>
      </c>
      <c r="AQ20" s="25">
        <f t="shared" si="3"/>
        <v>0</v>
      </c>
      <c r="AR20" s="25">
        <f t="shared" si="3"/>
        <v>0</v>
      </c>
      <c r="AS20" s="25">
        <f t="shared" si="3"/>
        <v>0</v>
      </c>
      <c r="AT20" s="25">
        <f t="shared" si="3"/>
        <v>0</v>
      </c>
      <c r="AU20" s="25">
        <f t="shared" si="3"/>
        <v>0</v>
      </c>
      <c r="AV20" s="25">
        <f t="shared" si="3"/>
        <v>1.6321901465475002</v>
      </c>
      <c r="AW20" s="25">
        <f t="shared" si="3"/>
        <v>11.6357490777417</v>
      </c>
      <c r="AX20" s="25">
        <f t="shared" si="3"/>
        <v>0</v>
      </c>
      <c r="AY20" s="25">
        <f t="shared" si="3"/>
        <v>0</v>
      </c>
      <c r="AZ20" s="25">
        <f t="shared" si="3"/>
        <v>24.684478494901999</v>
      </c>
      <c r="BA20" s="25">
        <f t="shared" si="3"/>
        <v>0</v>
      </c>
      <c r="BB20" s="25">
        <f t="shared" si="3"/>
        <v>0</v>
      </c>
      <c r="BC20" s="25">
        <f t="shared" si="3"/>
        <v>0</v>
      </c>
      <c r="BD20" s="25">
        <f t="shared" si="3"/>
        <v>0</v>
      </c>
      <c r="BE20" s="25">
        <f t="shared" si="3"/>
        <v>0</v>
      </c>
      <c r="BF20" s="25">
        <f t="shared" si="3"/>
        <v>7.6492945128800005E-2</v>
      </c>
      <c r="BG20" s="25">
        <f t="shared" si="3"/>
        <v>1.2674748765482999</v>
      </c>
      <c r="BH20" s="25">
        <f t="shared" si="3"/>
        <v>0</v>
      </c>
      <c r="BI20" s="25">
        <f t="shared" si="3"/>
        <v>0</v>
      </c>
      <c r="BJ20" s="25">
        <f t="shared" si="3"/>
        <v>0.61638291290300007</v>
      </c>
      <c r="BK20" s="25">
        <f>SUM(BK14:BK19)</f>
        <v>184.54856281109679</v>
      </c>
      <c r="BM20" s="40"/>
    </row>
    <row r="21" spans="1:65" x14ac:dyDescent="0.2">
      <c r="A21" s="15" t="s">
        <v>45</v>
      </c>
      <c r="B21" s="29" t="s">
        <v>14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</row>
    <row r="22" spans="1:65" x14ac:dyDescent="0.2">
      <c r="A22" s="15"/>
      <c r="B22" s="30"/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24">
        <v>0</v>
      </c>
      <c r="AJ22" s="24">
        <v>0</v>
      </c>
      <c r="AK22" s="24">
        <v>0</v>
      </c>
      <c r="AL22" s="24">
        <v>0</v>
      </c>
      <c r="AM22" s="24">
        <v>0</v>
      </c>
      <c r="AN22" s="24">
        <v>0</v>
      </c>
      <c r="AO22" s="24">
        <v>0</v>
      </c>
      <c r="AP22" s="24">
        <v>0</v>
      </c>
      <c r="AQ22" s="24">
        <v>0</v>
      </c>
      <c r="AR22" s="24">
        <v>0</v>
      </c>
      <c r="AS22" s="24">
        <v>0</v>
      </c>
      <c r="AT22" s="24">
        <v>0</v>
      </c>
      <c r="AU22" s="24">
        <v>0</v>
      </c>
      <c r="AV22" s="24">
        <v>0</v>
      </c>
      <c r="AW22" s="24">
        <v>0</v>
      </c>
      <c r="AX22" s="24">
        <v>0</v>
      </c>
      <c r="AY22" s="24">
        <v>0</v>
      </c>
      <c r="AZ22" s="24">
        <v>0</v>
      </c>
      <c r="BA22" s="24">
        <v>0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24">
        <v>0</v>
      </c>
      <c r="BH22" s="24">
        <v>0</v>
      </c>
      <c r="BI22" s="24">
        <v>0</v>
      </c>
      <c r="BJ22" s="24">
        <v>0</v>
      </c>
      <c r="BK22" s="24">
        <v>0</v>
      </c>
      <c r="BL22" s="41"/>
    </row>
    <row r="23" spans="1:65" s="4" customFormat="1" x14ac:dyDescent="0.2">
      <c r="A23" s="15"/>
      <c r="B23" s="28" t="s">
        <v>55</v>
      </c>
      <c r="C23" s="25">
        <f t="shared" ref="C23:AH23" si="4">SUM(C22:C22)</f>
        <v>0</v>
      </c>
      <c r="D23" s="25">
        <f t="shared" si="4"/>
        <v>0</v>
      </c>
      <c r="E23" s="25">
        <f t="shared" si="4"/>
        <v>0</v>
      </c>
      <c r="F23" s="25">
        <f t="shared" si="4"/>
        <v>0</v>
      </c>
      <c r="G23" s="25">
        <f t="shared" si="4"/>
        <v>0</v>
      </c>
      <c r="H23" s="25">
        <f t="shared" si="4"/>
        <v>0</v>
      </c>
      <c r="I23" s="25">
        <f t="shared" si="4"/>
        <v>0</v>
      </c>
      <c r="J23" s="25">
        <f t="shared" si="4"/>
        <v>0</v>
      </c>
      <c r="K23" s="25">
        <f t="shared" si="4"/>
        <v>0</v>
      </c>
      <c r="L23" s="25">
        <f t="shared" si="4"/>
        <v>0</v>
      </c>
      <c r="M23" s="25">
        <f t="shared" si="4"/>
        <v>0</v>
      </c>
      <c r="N23" s="25">
        <f t="shared" si="4"/>
        <v>0</v>
      </c>
      <c r="O23" s="25">
        <f t="shared" si="4"/>
        <v>0</v>
      </c>
      <c r="P23" s="25">
        <f t="shared" si="4"/>
        <v>0</v>
      </c>
      <c r="Q23" s="25">
        <f t="shared" si="4"/>
        <v>0</v>
      </c>
      <c r="R23" s="25">
        <f t="shared" si="4"/>
        <v>0</v>
      </c>
      <c r="S23" s="25">
        <f t="shared" si="4"/>
        <v>0</v>
      </c>
      <c r="T23" s="25">
        <f t="shared" si="4"/>
        <v>0</v>
      </c>
      <c r="U23" s="25">
        <f t="shared" si="4"/>
        <v>0</v>
      </c>
      <c r="V23" s="25">
        <f t="shared" si="4"/>
        <v>0</v>
      </c>
      <c r="W23" s="25">
        <f t="shared" si="4"/>
        <v>0</v>
      </c>
      <c r="X23" s="25">
        <f t="shared" si="4"/>
        <v>0</v>
      </c>
      <c r="Y23" s="25">
        <f t="shared" si="4"/>
        <v>0</v>
      </c>
      <c r="Z23" s="25">
        <f t="shared" si="4"/>
        <v>0</v>
      </c>
      <c r="AA23" s="25">
        <f t="shared" si="4"/>
        <v>0</v>
      </c>
      <c r="AB23" s="25">
        <f t="shared" si="4"/>
        <v>0</v>
      </c>
      <c r="AC23" s="25">
        <f t="shared" si="4"/>
        <v>0</v>
      </c>
      <c r="AD23" s="25">
        <f t="shared" si="4"/>
        <v>0</v>
      </c>
      <c r="AE23" s="25">
        <f t="shared" si="4"/>
        <v>0</v>
      </c>
      <c r="AF23" s="25">
        <f t="shared" si="4"/>
        <v>0</v>
      </c>
      <c r="AG23" s="25">
        <f t="shared" si="4"/>
        <v>0</v>
      </c>
      <c r="AH23" s="25">
        <f t="shared" si="4"/>
        <v>0</v>
      </c>
      <c r="AI23" s="25">
        <f t="shared" ref="AI23:BK23" si="5">SUM(AI22:AI22)</f>
        <v>0</v>
      </c>
      <c r="AJ23" s="25">
        <f t="shared" si="5"/>
        <v>0</v>
      </c>
      <c r="AK23" s="25">
        <f t="shared" si="5"/>
        <v>0</v>
      </c>
      <c r="AL23" s="25">
        <f t="shared" si="5"/>
        <v>0</v>
      </c>
      <c r="AM23" s="25">
        <f t="shared" si="5"/>
        <v>0</v>
      </c>
      <c r="AN23" s="25">
        <f t="shared" si="5"/>
        <v>0</v>
      </c>
      <c r="AO23" s="25">
        <f t="shared" si="5"/>
        <v>0</v>
      </c>
      <c r="AP23" s="25">
        <f t="shared" si="5"/>
        <v>0</v>
      </c>
      <c r="AQ23" s="25">
        <f t="shared" si="5"/>
        <v>0</v>
      </c>
      <c r="AR23" s="25">
        <f t="shared" si="5"/>
        <v>0</v>
      </c>
      <c r="AS23" s="25">
        <f t="shared" si="5"/>
        <v>0</v>
      </c>
      <c r="AT23" s="25">
        <f t="shared" si="5"/>
        <v>0</v>
      </c>
      <c r="AU23" s="25">
        <f t="shared" si="5"/>
        <v>0</v>
      </c>
      <c r="AV23" s="25">
        <f t="shared" si="5"/>
        <v>0</v>
      </c>
      <c r="AW23" s="25">
        <f t="shared" si="5"/>
        <v>0</v>
      </c>
      <c r="AX23" s="25">
        <f t="shared" si="5"/>
        <v>0</v>
      </c>
      <c r="AY23" s="25">
        <f t="shared" si="5"/>
        <v>0</v>
      </c>
      <c r="AZ23" s="25">
        <f t="shared" si="5"/>
        <v>0</v>
      </c>
      <c r="BA23" s="25">
        <f t="shared" si="5"/>
        <v>0</v>
      </c>
      <c r="BB23" s="25">
        <f t="shared" si="5"/>
        <v>0</v>
      </c>
      <c r="BC23" s="25">
        <f t="shared" si="5"/>
        <v>0</v>
      </c>
      <c r="BD23" s="25">
        <f t="shared" si="5"/>
        <v>0</v>
      </c>
      <c r="BE23" s="25">
        <f t="shared" si="5"/>
        <v>0</v>
      </c>
      <c r="BF23" s="25">
        <f t="shared" si="5"/>
        <v>0</v>
      </c>
      <c r="BG23" s="25">
        <f t="shared" si="5"/>
        <v>0</v>
      </c>
      <c r="BH23" s="25">
        <f t="shared" si="5"/>
        <v>0</v>
      </c>
      <c r="BI23" s="25">
        <f t="shared" si="5"/>
        <v>0</v>
      </c>
      <c r="BJ23" s="25">
        <f t="shared" si="5"/>
        <v>0</v>
      </c>
      <c r="BK23" s="25">
        <f t="shared" si="5"/>
        <v>0</v>
      </c>
    </row>
    <row r="24" spans="1:65" x14ac:dyDescent="0.2">
      <c r="A24" s="15" t="s">
        <v>47</v>
      </c>
      <c r="B24" s="23" t="s">
        <v>57</v>
      </c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</row>
    <row r="25" spans="1:65" x14ac:dyDescent="0.2">
      <c r="A25" s="15"/>
      <c r="B25" s="27" t="s">
        <v>39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4">
        <v>0</v>
      </c>
      <c r="AU25" s="24">
        <v>0</v>
      </c>
      <c r="AV25" s="24">
        <v>0</v>
      </c>
      <c r="AW25" s="24">
        <v>0</v>
      </c>
      <c r="AX25" s="24">
        <v>0</v>
      </c>
      <c r="AY25" s="24">
        <v>0</v>
      </c>
      <c r="AZ25" s="24">
        <v>0</v>
      </c>
      <c r="BA25" s="24">
        <v>0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24">
        <v>0</v>
      </c>
      <c r="BH25" s="24">
        <v>0</v>
      </c>
      <c r="BI25" s="24">
        <v>0</v>
      </c>
      <c r="BJ25" s="24">
        <v>0</v>
      </c>
      <c r="BK25" s="24">
        <v>0</v>
      </c>
    </row>
    <row r="26" spans="1:65" s="4" customFormat="1" x14ac:dyDescent="0.2">
      <c r="A26" s="15"/>
      <c r="B26" s="28" t="s">
        <v>54</v>
      </c>
      <c r="C26" s="37">
        <f t="shared" ref="C26:BJ26" si="6">SUM(C25)</f>
        <v>0</v>
      </c>
      <c r="D26" s="37">
        <f t="shared" si="6"/>
        <v>0</v>
      </c>
      <c r="E26" s="37">
        <f t="shared" si="6"/>
        <v>0</v>
      </c>
      <c r="F26" s="37">
        <f t="shared" si="6"/>
        <v>0</v>
      </c>
      <c r="G26" s="37">
        <f t="shared" si="6"/>
        <v>0</v>
      </c>
      <c r="H26" s="37">
        <f t="shared" si="6"/>
        <v>0</v>
      </c>
      <c r="I26" s="37">
        <f t="shared" si="6"/>
        <v>0</v>
      </c>
      <c r="J26" s="37">
        <f t="shared" si="6"/>
        <v>0</v>
      </c>
      <c r="K26" s="37">
        <f t="shared" si="6"/>
        <v>0</v>
      </c>
      <c r="L26" s="37">
        <f t="shared" si="6"/>
        <v>0</v>
      </c>
      <c r="M26" s="37">
        <f t="shared" si="6"/>
        <v>0</v>
      </c>
      <c r="N26" s="37">
        <f t="shared" si="6"/>
        <v>0</v>
      </c>
      <c r="O26" s="37">
        <f t="shared" si="6"/>
        <v>0</v>
      </c>
      <c r="P26" s="37">
        <f t="shared" si="6"/>
        <v>0</v>
      </c>
      <c r="Q26" s="37">
        <f t="shared" si="6"/>
        <v>0</v>
      </c>
      <c r="R26" s="37">
        <f t="shared" si="6"/>
        <v>0</v>
      </c>
      <c r="S26" s="37">
        <f t="shared" si="6"/>
        <v>0</v>
      </c>
      <c r="T26" s="37">
        <f t="shared" si="6"/>
        <v>0</v>
      </c>
      <c r="U26" s="37">
        <f t="shared" si="6"/>
        <v>0</v>
      </c>
      <c r="V26" s="37">
        <f t="shared" si="6"/>
        <v>0</v>
      </c>
      <c r="W26" s="37">
        <f t="shared" si="6"/>
        <v>0</v>
      </c>
      <c r="X26" s="37">
        <f t="shared" si="6"/>
        <v>0</v>
      </c>
      <c r="Y26" s="37">
        <f t="shared" si="6"/>
        <v>0</v>
      </c>
      <c r="Z26" s="37">
        <f t="shared" si="6"/>
        <v>0</v>
      </c>
      <c r="AA26" s="37">
        <f t="shared" si="6"/>
        <v>0</v>
      </c>
      <c r="AB26" s="37">
        <f t="shared" si="6"/>
        <v>0</v>
      </c>
      <c r="AC26" s="37">
        <f t="shared" si="6"/>
        <v>0</v>
      </c>
      <c r="AD26" s="37">
        <f t="shared" si="6"/>
        <v>0</v>
      </c>
      <c r="AE26" s="37">
        <f t="shared" si="6"/>
        <v>0</v>
      </c>
      <c r="AF26" s="37">
        <f t="shared" si="6"/>
        <v>0</v>
      </c>
      <c r="AG26" s="37">
        <f t="shared" si="6"/>
        <v>0</v>
      </c>
      <c r="AH26" s="37">
        <f t="shared" si="6"/>
        <v>0</v>
      </c>
      <c r="AI26" s="37">
        <f t="shared" si="6"/>
        <v>0</v>
      </c>
      <c r="AJ26" s="37">
        <f t="shared" si="6"/>
        <v>0</v>
      </c>
      <c r="AK26" s="37">
        <f t="shared" si="6"/>
        <v>0</v>
      </c>
      <c r="AL26" s="37">
        <f t="shared" si="6"/>
        <v>0</v>
      </c>
      <c r="AM26" s="37">
        <f t="shared" si="6"/>
        <v>0</v>
      </c>
      <c r="AN26" s="37">
        <f t="shared" si="6"/>
        <v>0</v>
      </c>
      <c r="AO26" s="37">
        <f t="shared" si="6"/>
        <v>0</v>
      </c>
      <c r="AP26" s="37">
        <f t="shared" si="6"/>
        <v>0</v>
      </c>
      <c r="AQ26" s="37">
        <f t="shared" si="6"/>
        <v>0</v>
      </c>
      <c r="AR26" s="37">
        <f t="shared" si="6"/>
        <v>0</v>
      </c>
      <c r="AS26" s="37">
        <f t="shared" si="6"/>
        <v>0</v>
      </c>
      <c r="AT26" s="37">
        <f t="shared" si="6"/>
        <v>0</v>
      </c>
      <c r="AU26" s="37">
        <f t="shared" si="6"/>
        <v>0</v>
      </c>
      <c r="AV26" s="37">
        <f t="shared" si="6"/>
        <v>0</v>
      </c>
      <c r="AW26" s="37">
        <f t="shared" si="6"/>
        <v>0</v>
      </c>
      <c r="AX26" s="37">
        <f t="shared" si="6"/>
        <v>0</v>
      </c>
      <c r="AY26" s="37">
        <f t="shared" si="6"/>
        <v>0</v>
      </c>
      <c r="AZ26" s="37">
        <f t="shared" si="6"/>
        <v>0</v>
      </c>
      <c r="BA26" s="37">
        <f t="shared" si="6"/>
        <v>0</v>
      </c>
      <c r="BB26" s="37">
        <f t="shared" si="6"/>
        <v>0</v>
      </c>
      <c r="BC26" s="37">
        <f t="shared" si="6"/>
        <v>0</v>
      </c>
      <c r="BD26" s="37">
        <f t="shared" si="6"/>
        <v>0</v>
      </c>
      <c r="BE26" s="37">
        <f t="shared" si="6"/>
        <v>0</v>
      </c>
      <c r="BF26" s="37">
        <f t="shared" si="6"/>
        <v>0</v>
      </c>
      <c r="BG26" s="37">
        <f t="shared" si="6"/>
        <v>0</v>
      </c>
      <c r="BH26" s="37">
        <f t="shared" si="6"/>
        <v>0</v>
      </c>
      <c r="BI26" s="37">
        <f t="shared" si="6"/>
        <v>0</v>
      </c>
      <c r="BJ26" s="37">
        <f t="shared" si="6"/>
        <v>0</v>
      </c>
      <c r="BK26" s="37">
        <f>SUM(BK25)</f>
        <v>0</v>
      </c>
    </row>
    <row r="27" spans="1:65" x14ac:dyDescent="0.2">
      <c r="A27" s="15" t="s">
        <v>48</v>
      </c>
      <c r="B27" s="29" t="s">
        <v>15</v>
      </c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</row>
    <row r="28" spans="1:65" ht="12.75" customHeight="1" x14ac:dyDescent="0.2">
      <c r="A28" s="15"/>
      <c r="B28" s="30" t="s">
        <v>69</v>
      </c>
      <c r="C28" s="24">
        <v>0</v>
      </c>
      <c r="D28" s="24">
        <v>0.52307193651609996</v>
      </c>
      <c r="E28" s="24">
        <v>0</v>
      </c>
      <c r="F28" s="24">
        <v>0</v>
      </c>
      <c r="G28" s="24">
        <v>0</v>
      </c>
      <c r="H28" s="24">
        <v>0.10412105954800002</v>
      </c>
      <c r="I28" s="24">
        <v>28.078243203064503</v>
      </c>
      <c r="J28" s="24">
        <v>0</v>
      </c>
      <c r="K28" s="24">
        <v>0</v>
      </c>
      <c r="L28" s="24">
        <v>0.14498859035470002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8.8599510580200005E-2</v>
      </c>
      <c r="S28" s="24">
        <v>5.5786496371289997</v>
      </c>
      <c r="T28" s="24">
        <v>0</v>
      </c>
      <c r="U28" s="24">
        <v>0</v>
      </c>
      <c r="V28" s="24">
        <v>1.9770627741000002E-3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1.1573828044508003</v>
      </c>
      <c r="AC28" s="24">
        <v>2.3045140677739</v>
      </c>
      <c r="AD28" s="24">
        <v>0</v>
      </c>
      <c r="AE28" s="24">
        <v>0</v>
      </c>
      <c r="AF28" s="24">
        <v>0.54292717290299997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1.7767018692566001</v>
      </c>
      <c r="AM28" s="24">
        <v>6.8200154419199993E-2</v>
      </c>
      <c r="AN28" s="24">
        <v>0</v>
      </c>
      <c r="AO28" s="24">
        <v>0</v>
      </c>
      <c r="AP28" s="24">
        <v>0.75376945235459991</v>
      </c>
      <c r="AQ28" s="24">
        <v>0</v>
      </c>
      <c r="AR28" s="24">
        <v>0</v>
      </c>
      <c r="AS28" s="24">
        <v>0</v>
      </c>
      <c r="AT28" s="24">
        <v>0</v>
      </c>
      <c r="AU28" s="24">
        <v>0</v>
      </c>
      <c r="AV28" s="24">
        <v>0.18179151645786987</v>
      </c>
      <c r="AW28" s="24">
        <v>1.7671116283870001</v>
      </c>
      <c r="AX28" s="24">
        <v>0</v>
      </c>
      <c r="AY28" s="24">
        <v>0</v>
      </c>
      <c r="AZ28" s="24">
        <v>2.7883153400317999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0.15743705612770001</v>
      </c>
      <c r="BG28" s="24">
        <v>0</v>
      </c>
      <c r="BH28" s="24">
        <v>0</v>
      </c>
      <c r="BI28" s="24">
        <v>0</v>
      </c>
      <c r="BJ28" s="24">
        <v>0</v>
      </c>
      <c r="BK28" s="22">
        <v>46.017802062129064</v>
      </c>
    </row>
    <row r="29" spans="1:65" x14ac:dyDescent="0.2">
      <c r="A29" s="15"/>
      <c r="B29" s="30" t="s">
        <v>70</v>
      </c>
      <c r="C29" s="24">
        <v>0</v>
      </c>
      <c r="D29" s="24">
        <v>0.20344785219350001</v>
      </c>
      <c r="E29" s="24">
        <v>0</v>
      </c>
      <c r="F29" s="24">
        <v>0</v>
      </c>
      <c r="G29" s="24">
        <v>0</v>
      </c>
      <c r="H29" s="24">
        <v>3.8317237193299998E-2</v>
      </c>
      <c r="I29" s="24">
        <v>0</v>
      </c>
      <c r="J29" s="24">
        <v>0</v>
      </c>
      <c r="K29" s="24">
        <v>0</v>
      </c>
      <c r="L29" s="24">
        <v>0.26230725948380001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6.1550363096299993E-2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6.6845207109978988</v>
      </c>
      <c r="AC29" s="24">
        <v>0.20880087903200004</v>
      </c>
      <c r="AD29" s="24">
        <v>0</v>
      </c>
      <c r="AE29" s="24">
        <v>0</v>
      </c>
      <c r="AF29" s="24">
        <v>0.33717414096760001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14.652996934094697</v>
      </c>
      <c r="AM29" s="24">
        <v>1.2035857741599999E-2</v>
      </c>
      <c r="AN29" s="24">
        <v>0</v>
      </c>
      <c r="AO29" s="24">
        <v>0</v>
      </c>
      <c r="AP29" s="24">
        <v>0.24315890361270001</v>
      </c>
      <c r="AQ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>
        <v>0.23717191122240006</v>
      </c>
      <c r="AW29" s="24">
        <v>0.14090720338679999</v>
      </c>
      <c r="AX29" s="24">
        <v>0</v>
      </c>
      <c r="AY29" s="24">
        <v>0</v>
      </c>
      <c r="AZ29" s="24">
        <v>0.46762405103220001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0.17075608088078406</v>
      </c>
      <c r="BG29" s="24">
        <v>0</v>
      </c>
      <c r="BH29" s="24">
        <v>0</v>
      </c>
      <c r="BI29" s="24">
        <v>0</v>
      </c>
      <c r="BJ29" s="24">
        <v>1.42161063225E-2</v>
      </c>
      <c r="BK29" s="22">
        <v>23.73498549125808</v>
      </c>
    </row>
    <row r="30" spans="1:65" x14ac:dyDescent="0.2">
      <c r="A30" s="15"/>
      <c r="B30" s="30" t="s">
        <v>71</v>
      </c>
      <c r="C30" s="24">
        <v>0</v>
      </c>
      <c r="D30" s="24">
        <v>6.6981643483799994E-2</v>
      </c>
      <c r="E30" s="24">
        <v>0.19354838703220001</v>
      </c>
      <c r="F30" s="24">
        <v>0</v>
      </c>
      <c r="G30" s="24">
        <v>0</v>
      </c>
      <c r="H30" s="24">
        <v>1.7493197838500001E-2</v>
      </c>
      <c r="I30" s="24">
        <v>0</v>
      </c>
      <c r="J30" s="24">
        <v>0</v>
      </c>
      <c r="K30" s="24">
        <v>0</v>
      </c>
      <c r="L30" s="24">
        <v>0.23302030848380001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6.3016837138497622E-2</v>
      </c>
      <c r="S30" s="24">
        <v>0</v>
      </c>
      <c r="T30" s="24">
        <v>0</v>
      </c>
      <c r="U30" s="24">
        <v>0</v>
      </c>
      <c r="V30" s="24">
        <v>5.9454663870899996E-2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3.2036934892566991</v>
      </c>
      <c r="AC30" s="24">
        <v>0.95117455532210005</v>
      </c>
      <c r="AD30" s="24">
        <v>0</v>
      </c>
      <c r="AE30" s="24">
        <v>0</v>
      </c>
      <c r="AF30" s="24">
        <v>3.5712492715794997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5.6438738961589996</v>
      </c>
      <c r="AM30" s="24">
        <v>0.1120973962256</v>
      </c>
      <c r="AN30" s="24">
        <v>0</v>
      </c>
      <c r="AO30" s="24">
        <v>0</v>
      </c>
      <c r="AP30" s="24">
        <v>2.5591931468381999</v>
      </c>
      <c r="AQ30" s="24">
        <v>0</v>
      </c>
      <c r="AR30" s="24">
        <v>0</v>
      </c>
      <c r="AS30" s="24">
        <v>0</v>
      </c>
      <c r="AT30" s="24">
        <v>0</v>
      </c>
      <c r="AU30" s="24">
        <v>0</v>
      </c>
      <c r="AV30" s="24">
        <v>0.18084620464349996</v>
      </c>
      <c r="AW30" s="24">
        <v>0</v>
      </c>
      <c r="AX30" s="24">
        <v>0.72608569380639998</v>
      </c>
      <c r="AY30" s="24">
        <v>0</v>
      </c>
      <c r="AZ30" s="24">
        <v>7.5708481870899999E-2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0.20792762183790001</v>
      </c>
      <c r="BG30" s="24">
        <v>0.13249129261280002</v>
      </c>
      <c r="BH30" s="24">
        <v>0</v>
      </c>
      <c r="BI30" s="24">
        <v>0</v>
      </c>
      <c r="BJ30" s="24">
        <v>2.3162379019351995</v>
      </c>
      <c r="BK30" s="22">
        <v>20.3140939899355</v>
      </c>
    </row>
    <row r="31" spans="1:65" x14ac:dyDescent="0.2">
      <c r="A31" s="15"/>
      <c r="B31" s="30" t="s">
        <v>72</v>
      </c>
      <c r="C31" s="24">
        <v>0</v>
      </c>
      <c r="D31" s="24">
        <v>0.51986843009670003</v>
      </c>
      <c r="E31" s="24">
        <v>0</v>
      </c>
      <c r="F31" s="24">
        <v>0</v>
      </c>
      <c r="G31" s="24">
        <v>0</v>
      </c>
      <c r="H31" s="24">
        <v>4.7078452612800005E-2</v>
      </c>
      <c r="I31" s="24">
        <v>0</v>
      </c>
      <c r="J31" s="24">
        <v>0</v>
      </c>
      <c r="K31" s="24">
        <v>0</v>
      </c>
      <c r="L31" s="24">
        <v>0.61888191035469997</v>
      </c>
      <c r="M31" s="24">
        <v>0</v>
      </c>
      <c r="N31" s="24">
        <v>0</v>
      </c>
      <c r="O31" s="24">
        <v>0</v>
      </c>
      <c r="P31" s="24">
        <v>0</v>
      </c>
      <c r="Q31" s="24">
        <v>0</v>
      </c>
      <c r="R31" s="24">
        <v>1.2877337128800001E-2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0.34741741412900001</v>
      </c>
      <c r="Y31" s="24">
        <v>0</v>
      </c>
      <c r="Z31" s="24">
        <v>0</v>
      </c>
      <c r="AA31" s="24">
        <v>0</v>
      </c>
      <c r="AB31" s="24">
        <v>1.2879925170307001</v>
      </c>
      <c r="AC31" s="24">
        <v>8.1138430580499993E-2</v>
      </c>
      <c r="AD31" s="24">
        <v>0</v>
      </c>
      <c r="AE31" s="24">
        <v>0</v>
      </c>
      <c r="AF31" s="24">
        <v>0.66271958277400012</v>
      </c>
      <c r="AG31" s="24">
        <v>0</v>
      </c>
      <c r="AH31" s="24">
        <v>0</v>
      </c>
      <c r="AI31" s="24">
        <v>0</v>
      </c>
      <c r="AJ31" s="24">
        <v>0</v>
      </c>
      <c r="AK31" s="24">
        <v>0</v>
      </c>
      <c r="AL31" s="24">
        <v>0.81671155222479985</v>
      </c>
      <c r="AM31" s="24">
        <v>1.260660645E-4</v>
      </c>
      <c r="AN31" s="24">
        <v>0</v>
      </c>
      <c r="AO31" s="24">
        <v>0</v>
      </c>
      <c r="AP31" s="24">
        <v>0.25356732090310002</v>
      </c>
      <c r="AQ31" s="24">
        <v>0</v>
      </c>
      <c r="AR31" s="24">
        <v>0</v>
      </c>
      <c r="AS31" s="24">
        <v>0</v>
      </c>
      <c r="AT31" s="24">
        <v>0</v>
      </c>
      <c r="AU31" s="24">
        <v>0</v>
      </c>
      <c r="AV31" s="24">
        <v>0.18014716390249993</v>
      </c>
      <c r="AW31" s="24">
        <v>0.56763465122560008</v>
      </c>
      <c r="AX31" s="24">
        <v>0</v>
      </c>
      <c r="AY31" s="24">
        <v>0</v>
      </c>
      <c r="AZ31" s="24">
        <v>0.46847027141910003</v>
      </c>
      <c r="BA31" s="24">
        <v>0</v>
      </c>
      <c r="BB31" s="24">
        <v>0</v>
      </c>
      <c r="BC31" s="24">
        <v>0</v>
      </c>
      <c r="BD31" s="24">
        <v>0</v>
      </c>
      <c r="BE31" s="24">
        <v>0</v>
      </c>
      <c r="BF31" s="24">
        <v>9.0518886649971542E-2</v>
      </c>
      <c r="BG31" s="24">
        <v>0</v>
      </c>
      <c r="BH31" s="24">
        <v>0</v>
      </c>
      <c r="BI31" s="24">
        <v>0</v>
      </c>
      <c r="BJ31" s="24">
        <v>0</v>
      </c>
      <c r="BK31" s="22">
        <v>5.9551499870967737</v>
      </c>
    </row>
    <row r="32" spans="1:65" x14ac:dyDescent="0.2">
      <c r="A32" s="15"/>
      <c r="B32" s="30" t="s">
        <v>73</v>
      </c>
      <c r="C32" s="24">
        <v>0</v>
      </c>
      <c r="D32" s="24">
        <v>0.22223785080639999</v>
      </c>
      <c r="E32" s="24">
        <v>0</v>
      </c>
      <c r="F32" s="24">
        <v>0</v>
      </c>
      <c r="G32" s="24">
        <v>0</v>
      </c>
      <c r="H32" s="24">
        <v>0.28340577454789995</v>
      </c>
      <c r="I32" s="24">
        <v>4.7780322806126998</v>
      </c>
      <c r="J32" s="24">
        <v>0</v>
      </c>
      <c r="K32" s="24">
        <v>0</v>
      </c>
      <c r="L32" s="24">
        <v>1.5197301992579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0.345160543677</v>
      </c>
      <c r="S32" s="24">
        <v>0.2029157357419</v>
      </c>
      <c r="T32" s="24">
        <v>0</v>
      </c>
      <c r="U32" s="24">
        <v>0</v>
      </c>
      <c r="V32" s="24">
        <v>0.53472642490300004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1.1688611724826998</v>
      </c>
      <c r="AC32" s="24">
        <v>9.9954024033220996</v>
      </c>
      <c r="AD32" s="24">
        <v>0.29062581590320002</v>
      </c>
      <c r="AE32" s="24">
        <v>0</v>
      </c>
      <c r="AF32" s="24">
        <v>5.9913997104511001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2.2267451011274004</v>
      </c>
      <c r="AM32" s="24">
        <v>0.45391331351590003</v>
      </c>
      <c r="AN32" s="24">
        <v>0</v>
      </c>
      <c r="AO32" s="24">
        <v>0</v>
      </c>
      <c r="AP32" s="24">
        <v>4.8734114880735282</v>
      </c>
      <c r="AQ32" s="24">
        <v>0</v>
      </c>
      <c r="AR32" s="24">
        <v>0</v>
      </c>
      <c r="AS32" s="24">
        <v>0</v>
      </c>
      <c r="AT32" s="24">
        <v>0</v>
      </c>
      <c r="AU32" s="24">
        <v>0</v>
      </c>
      <c r="AV32" s="24">
        <v>0.31102184593429999</v>
      </c>
      <c r="AW32" s="24">
        <v>2.0765761774192004</v>
      </c>
      <c r="AX32" s="24">
        <v>0.19517551254829998</v>
      </c>
      <c r="AY32" s="24">
        <v>0</v>
      </c>
      <c r="AZ32" s="24">
        <v>3.8582337879348998</v>
      </c>
      <c r="BA32" s="24">
        <v>0</v>
      </c>
      <c r="BB32" s="24">
        <v>0</v>
      </c>
      <c r="BC32" s="24">
        <v>0</v>
      </c>
      <c r="BD32" s="24">
        <v>0</v>
      </c>
      <c r="BE32" s="24">
        <v>0</v>
      </c>
      <c r="BF32" s="24">
        <v>0.29153281909560003</v>
      </c>
      <c r="BG32" s="24">
        <v>0.86374380335479994</v>
      </c>
      <c r="BH32" s="24">
        <v>0</v>
      </c>
      <c r="BI32" s="24">
        <v>0</v>
      </c>
      <c r="BJ32" s="24">
        <v>0.18672913283860001</v>
      </c>
      <c r="BK32" s="22">
        <v>40.669580893548428</v>
      </c>
    </row>
    <row r="33" spans="1:65" x14ac:dyDescent="0.2">
      <c r="A33" s="15"/>
      <c r="B33" s="31" t="s">
        <v>74</v>
      </c>
      <c r="C33" s="24">
        <v>0</v>
      </c>
      <c r="D33" s="24">
        <v>0.52797040561289998</v>
      </c>
      <c r="E33" s="24">
        <v>3.3905008171290003</v>
      </c>
      <c r="F33" s="24">
        <v>0</v>
      </c>
      <c r="G33" s="24">
        <v>0</v>
      </c>
      <c r="H33" s="24">
        <v>1.6390039306441002</v>
      </c>
      <c r="I33" s="24">
        <v>662.69446926125693</v>
      </c>
      <c r="J33" s="24">
        <v>203.98542607428971</v>
      </c>
      <c r="K33" s="24">
        <v>62.259170107322504</v>
      </c>
      <c r="L33" s="24">
        <v>24.221956245224895</v>
      </c>
      <c r="M33" s="24">
        <v>0</v>
      </c>
      <c r="N33" s="24">
        <v>0</v>
      </c>
      <c r="O33" s="24">
        <v>0</v>
      </c>
      <c r="P33" s="24">
        <v>0</v>
      </c>
      <c r="Q33" s="24">
        <v>0</v>
      </c>
      <c r="R33" s="24">
        <v>1.4977633199989999</v>
      </c>
      <c r="S33" s="24">
        <v>14.6909101163542</v>
      </c>
      <c r="T33" s="24">
        <v>63.908759336967506</v>
      </c>
      <c r="U33" s="24">
        <v>0</v>
      </c>
      <c r="V33" s="24">
        <v>27.296883007844396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3.1922230552233017</v>
      </c>
      <c r="AC33" s="24">
        <v>58.767603848708404</v>
      </c>
      <c r="AD33" s="24">
        <v>2.5958130287741001</v>
      </c>
      <c r="AE33" s="24">
        <v>0</v>
      </c>
      <c r="AF33" s="24">
        <v>30.725809756159698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8.8576328277386036</v>
      </c>
      <c r="AM33" s="24">
        <v>1.1270964092897</v>
      </c>
      <c r="AN33" s="24">
        <v>1.6672604272256999</v>
      </c>
      <c r="AO33" s="24">
        <v>0</v>
      </c>
      <c r="AP33" s="24">
        <v>13.540882786353199</v>
      </c>
      <c r="AQ33" s="24">
        <v>0</v>
      </c>
      <c r="AR33" s="24">
        <v>0</v>
      </c>
      <c r="AS33" s="24">
        <v>0</v>
      </c>
      <c r="AT33" s="24">
        <v>0</v>
      </c>
      <c r="AU33" s="24">
        <v>0</v>
      </c>
      <c r="AV33" s="24">
        <v>4.4599266071544008</v>
      </c>
      <c r="AW33" s="24">
        <v>411.16640103419138</v>
      </c>
      <c r="AX33" s="24">
        <v>9.0508497225699994E-2</v>
      </c>
      <c r="AY33" s="24">
        <v>0</v>
      </c>
      <c r="AZ33" s="24">
        <v>200.16495591289933</v>
      </c>
      <c r="BA33" s="24">
        <v>0</v>
      </c>
      <c r="BB33" s="24">
        <v>0</v>
      </c>
      <c r="BC33" s="24">
        <v>0</v>
      </c>
      <c r="BD33" s="24">
        <v>0</v>
      </c>
      <c r="BE33" s="24">
        <v>0</v>
      </c>
      <c r="BF33" s="24">
        <v>2.0562433898663994</v>
      </c>
      <c r="BG33" s="24">
        <v>60.041724551999408</v>
      </c>
      <c r="BH33" s="24">
        <v>0</v>
      </c>
      <c r="BI33" s="24">
        <v>0</v>
      </c>
      <c r="BJ33" s="24">
        <v>208.32053491280499</v>
      </c>
      <c r="BK33" s="22">
        <v>2072.8874296682593</v>
      </c>
    </row>
    <row r="34" spans="1:65" x14ac:dyDescent="0.2">
      <c r="A34" s="15"/>
      <c r="B34" s="31" t="s">
        <v>82</v>
      </c>
      <c r="C34" s="24">
        <v>0</v>
      </c>
      <c r="D34" s="24">
        <v>0.35957502580639999</v>
      </c>
      <c r="E34" s="24">
        <v>0</v>
      </c>
      <c r="F34" s="24">
        <v>0</v>
      </c>
      <c r="G34" s="24">
        <v>0</v>
      </c>
      <c r="H34" s="24">
        <v>0.23677848572229571</v>
      </c>
      <c r="I34" s="24">
        <v>2.0288860533225002</v>
      </c>
      <c r="J34" s="24">
        <v>0</v>
      </c>
      <c r="K34" s="24">
        <v>0</v>
      </c>
      <c r="L34" s="24">
        <v>1.7360776932256998</v>
      </c>
      <c r="M34" s="24">
        <v>0</v>
      </c>
      <c r="N34" s="24">
        <v>0</v>
      </c>
      <c r="O34" s="24">
        <v>0</v>
      </c>
      <c r="P34" s="24">
        <v>0</v>
      </c>
      <c r="Q34" s="24">
        <v>0</v>
      </c>
      <c r="R34" s="24">
        <v>0.76715731593499992</v>
      </c>
      <c r="S34" s="24">
        <v>1.9419929544514001</v>
      </c>
      <c r="T34" s="24">
        <v>1.2974482894838</v>
      </c>
      <c r="U34" s="24">
        <v>0</v>
      </c>
      <c r="V34" s="24">
        <v>1.7159579954190001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2.0854177243214003</v>
      </c>
      <c r="AC34" s="24">
        <v>4.3882183813868991</v>
      </c>
      <c r="AD34" s="24">
        <v>0</v>
      </c>
      <c r="AE34" s="24">
        <v>0</v>
      </c>
      <c r="AF34" s="24">
        <v>10.376094317902199</v>
      </c>
      <c r="AG34" s="24">
        <v>0</v>
      </c>
      <c r="AH34" s="24">
        <v>0</v>
      </c>
      <c r="AI34" s="24">
        <v>0</v>
      </c>
      <c r="AJ34" s="24">
        <v>0</v>
      </c>
      <c r="AK34" s="24">
        <v>0</v>
      </c>
      <c r="AL34" s="24">
        <v>5.3608054861278998</v>
      </c>
      <c r="AM34" s="24">
        <v>0.26946437635460002</v>
      </c>
      <c r="AN34" s="24">
        <v>0</v>
      </c>
      <c r="AO34" s="24">
        <v>0</v>
      </c>
      <c r="AP34" s="24">
        <v>6.4928822984185999</v>
      </c>
      <c r="AQ34" s="24">
        <v>0</v>
      </c>
      <c r="AR34" s="24">
        <v>0</v>
      </c>
      <c r="AS34" s="24">
        <v>0</v>
      </c>
      <c r="AT34" s="24">
        <v>0</v>
      </c>
      <c r="AU34" s="24">
        <v>0</v>
      </c>
      <c r="AV34" s="24">
        <v>1.8460925351587008</v>
      </c>
      <c r="AW34" s="24">
        <v>14.075760905967501</v>
      </c>
      <c r="AX34" s="24">
        <v>2.5894500981934998</v>
      </c>
      <c r="AY34" s="24">
        <v>0</v>
      </c>
      <c r="AZ34" s="24">
        <v>6.6290807649344003</v>
      </c>
      <c r="BA34" s="24">
        <v>0</v>
      </c>
      <c r="BB34" s="24">
        <v>0</v>
      </c>
      <c r="BC34" s="24">
        <v>0</v>
      </c>
      <c r="BD34" s="24">
        <v>0</v>
      </c>
      <c r="BE34" s="24">
        <v>0</v>
      </c>
      <c r="BF34" s="24">
        <v>0.84963471348199993</v>
      </c>
      <c r="BG34" s="24">
        <v>3.3929256296772996</v>
      </c>
      <c r="BH34" s="24">
        <v>0</v>
      </c>
      <c r="BI34" s="24">
        <v>0</v>
      </c>
      <c r="BJ34" s="24">
        <v>4.8973048772896988</v>
      </c>
      <c r="BK34" s="22">
        <v>73.337005922580801</v>
      </c>
    </row>
    <row r="35" spans="1:65" x14ac:dyDescent="0.2">
      <c r="A35" s="15"/>
      <c r="B35" s="31" t="s">
        <v>83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8.2106040451199999E-2</v>
      </c>
      <c r="I35" s="24">
        <v>0</v>
      </c>
      <c r="J35" s="24">
        <v>0</v>
      </c>
      <c r="K35" s="24">
        <v>0</v>
      </c>
      <c r="L35" s="24">
        <v>0.1581414193547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3.51489029351E-2</v>
      </c>
      <c r="S35" s="24">
        <v>0.19767677419349999</v>
      </c>
      <c r="T35" s="24">
        <v>0</v>
      </c>
      <c r="U35" s="24">
        <v>0</v>
      </c>
      <c r="V35" s="24">
        <v>0.2767474838708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2.2290023760637001</v>
      </c>
      <c r="AC35" s="24">
        <v>0.37182460645139997</v>
      </c>
      <c r="AD35" s="24">
        <v>0</v>
      </c>
      <c r="AE35" s="24">
        <v>0</v>
      </c>
      <c r="AF35" s="24">
        <v>3.9043956230315997</v>
      </c>
      <c r="AG35" s="24">
        <v>0</v>
      </c>
      <c r="AH35" s="24">
        <v>0</v>
      </c>
      <c r="AI35" s="24">
        <v>0</v>
      </c>
      <c r="AJ35" s="24">
        <v>0</v>
      </c>
      <c r="AK35" s="24">
        <v>0</v>
      </c>
      <c r="AL35" s="24">
        <v>3.0430389906764002</v>
      </c>
      <c r="AM35" s="24">
        <v>0.17612744516109999</v>
      </c>
      <c r="AN35" s="24">
        <v>0</v>
      </c>
      <c r="AO35" s="24">
        <v>0</v>
      </c>
      <c r="AP35" s="24">
        <v>1.4892774144949854</v>
      </c>
      <c r="AQ35" s="24">
        <v>0</v>
      </c>
      <c r="AR35" s="24">
        <v>0</v>
      </c>
      <c r="AS35" s="24">
        <v>0</v>
      </c>
      <c r="AT35" s="24">
        <v>0</v>
      </c>
      <c r="AU35" s="24">
        <v>0</v>
      </c>
      <c r="AV35" s="24">
        <v>1.3954293237067004</v>
      </c>
      <c r="AW35" s="24">
        <v>0.2446214516129</v>
      </c>
      <c r="AX35" s="24">
        <v>0</v>
      </c>
      <c r="AY35" s="24">
        <v>0</v>
      </c>
      <c r="AZ35" s="24">
        <v>4.1405145810635</v>
      </c>
      <c r="BA35" s="24">
        <v>0</v>
      </c>
      <c r="BB35" s="24">
        <v>0</v>
      </c>
      <c r="BC35" s="24">
        <v>0</v>
      </c>
      <c r="BD35" s="24">
        <v>0</v>
      </c>
      <c r="BE35" s="24">
        <v>0</v>
      </c>
      <c r="BF35" s="24">
        <v>1.1048941041591001</v>
      </c>
      <c r="BG35" s="24">
        <v>7.2940209937095011</v>
      </c>
      <c r="BH35" s="24">
        <v>0</v>
      </c>
      <c r="BI35" s="24">
        <v>0</v>
      </c>
      <c r="BJ35" s="24">
        <v>2.7666538230637991</v>
      </c>
      <c r="BK35" s="22">
        <v>28.909621353999988</v>
      </c>
    </row>
    <row r="36" spans="1:65" x14ac:dyDescent="0.2">
      <c r="A36" s="15"/>
      <c r="B36" s="27" t="s">
        <v>53</v>
      </c>
      <c r="C36" s="25">
        <f>SUM(C28:C35)</f>
        <v>0</v>
      </c>
      <c r="D36" s="25">
        <f t="shared" ref="D36:BK36" si="7">SUM(D28:D35)</f>
        <v>2.4231531445158003</v>
      </c>
      <c r="E36" s="25">
        <f t="shared" si="7"/>
        <v>3.5840492041612002</v>
      </c>
      <c r="F36" s="25">
        <f t="shared" si="7"/>
        <v>0</v>
      </c>
      <c r="G36" s="25">
        <f t="shared" si="7"/>
        <v>0</v>
      </c>
      <c r="H36" s="25">
        <f t="shared" si="7"/>
        <v>2.4483041785580961</v>
      </c>
      <c r="I36" s="25">
        <f t="shared" si="7"/>
        <v>697.57963079825663</v>
      </c>
      <c r="J36" s="25">
        <f t="shared" si="7"/>
        <v>203.98542607428971</v>
      </c>
      <c r="K36" s="25">
        <f t="shared" si="7"/>
        <v>62.259170107322504</v>
      </c>
      <c r="L36" s="25">
        <f t="shared" si="7"/>
        <v>28.895103625740195</v>
      </c>
      <c r="M36" s="25">
        <f t="shared" si="7"/>
        <v>0</v>
      </c>
      <c r="N36" s="25">
        <f t="shared" si="7"/>
        <v>0</v>
      </c>
      <c r="O36" s="25">
        <f t="shared" si="7"/>
        <v>0</v>
      </c>
      <c r="P36" s="25">
        <f t="shared" si="7"/>
        <v>0</v>
      </c>
      <c r="Q36" s="25">
        <f t="shared" si="7"/>
        <v>0</v>
      </c>
      <c r="R36" s="25">
        <f t="shared" si="7"/>
        <v>2.8712741304898977</v>
      </c>
      <c r="S36" s="25">
        <f t="shared" si="7"/>
        <v>22.612145217870001</v>
      </c>
      <c r="T36" s="25">
        <f t="shared" si="7"/>
        <v>65.206207626451302</v>
      </c>
      <c r="U36" s="25">
        <f t="shared" si="7"/>
        <v>0</v>
      </c>
      <c r="V36" s="25">
        <f t="shared" si="7"/>
        <v>29.885746638682196</v>
      </c>
      <c r="W36" s="25">
        <f t="shared" si="7"/>
        <v>0</v>
      </c>
      <c r="X36" s="25">
        <f t="shared" si="7"/>
        <v>0.34741741412900001</v>
      </c>
      <c r="Y36" s="25">
        <f t="shared" si="7"/>
        <v>0</v>
      </c>
      <c r="Z36" s="25">
        <f t="shared" si="7"/>
        <v>0</v>
      </c>
      <c r="AA36" s="25">
        <f t="shared" si="7"/>
        <v>0</v>
      </c>
      <c r="AB36" s="25">
        <f t="shared" si="7"/>
        <v>21.009093849827199</v>
      </c>
      <c r="AC36" s="25">
        <f t="shared" si="7"/>
        <v>77.068677172577296</v>
      </c>
      <c r="AD36" s="25">
        <f t="shared" si="7"/>
        <v>2.8864388446773002</v>
      </c>
      <c r="AE36" s="25">
        <f t="shared" si="7"/>
        <v>0</v>
      </c>
      <c r="AF36" s="25">
        <f t="shared" si="7"/>
        <v>56.111769575768697</v>
      </c>
      <c r="AG36" s="25">
        <f t="shared" si="7"/>
        <v>0</v>
      </c>
      <c r="AH36" s="25">
        <f t="shared" si="7"/>
        <v>0</v>
      </c>
      <c r="AI36" s="25">
        <f t="shared" si="7"/>
        <v>0</v>
      </c>
      <c r="AJ36" s="25">
        <f t="shared" si="7"/>
        <v>0</v>
      </c>
      <c r="AK36" s="25">
        <f t="shared" si="7"/>
        <v>0</v>
      </c>
      <c r="AL36" s="25">
        <f t="shared" si="7"/>
        <v>42.378506657405403</v>
      </c>
      <c r="AM36" s="25">
        <f t="shared" si="7"/>
        <v>2.2190610187722002</v>
      </c>
      <c r="AN36" s="25">
        <f t="shared" si="7"/>
        <v>1.6672604272256999</v>
      </c>
      <c r="AO36" s="25">
        <f t="shared" si="7"/>
        <v>0</v>
      </c>
      <c r="AP36" s="25">
        <f t="shared" si="7"/>
        <v>30.206142811048913</v>
      </c>
      <c r="AQ36" s="25">
        <f t="shared" si="7"/>
        <v>0</v>
      </c>
      <c r="AR36" s="25">
        <f t="shared" si="7"/>
        <v>0</v>
      </c>
      <c r="AS36" s="25">
        <f t="shared" si="7"/>
        <v>0</v>
      </c>
      <c r="AT36" s="25">
        <f t="shared" si="7"/>
        <v>0</v>
      </c>
      <c r="AU36" s="25">
        <f t="shared" si="7"/>
        <v>0</v>
      </c>
      <c r="AV36" s="25">
        <f t="shared" si="7"/>
        <v>8.7924271081803713</v>
      </c>
      <c r="AW36" s="25">
        <f t="shared" si="7"/>
        <v>430.0390130521904</v>
      </c>
      <c r="AX36" s="25">
        <f t="shared" si="7"/>
        <v>3.6012198017739001</v>
      </c>
      <c r="AY36" s="25">
        <f t="shared" si="7"/>
        <v>0</v>
      </c>
      <c r="AZ36" s="25">
        <f t="shared" si="7"/>
        <v>218.59290319118614</v>
      </c>
      <c r="BA36" s="25">
        <f t="shared" si="7"/>
        <v>0</v>
      </c>
      <c r="BB36" s="25">
        <f t="shared" si="7"/>
        <v>0</v>
      </c>
      <c r="BC36" s="25">
        <f t="shared" si="7"/>
        <v>0</v>
      </c>
      <c r="BD36" s="25">
        <f t="shared" si="7"/>
        <v>0</v>
      </c>
      <c r="BE36" s="25">
        <f t="shared" si="7"/>
        <v>0</v>
      </c>
      <c r="BF36" s="25">
        <f t="shared" si="7"/>
        <v>4.9289446720994547</v>
      </c>
      <c r="BG36" s="25">
        <f t="shared" si="7"/>
        <v>71.724906271353802</v>
      </c>
      <c r="BH36" s="25">
        <f t="shared" si="7"/>
        <v>0</v>
      </c>
      <c r="BI36" s="25">
        <f t="shared" si="7"/>
        <v>0</v>
      </c>
      <c r="BJ36" s="25">
        <f t="shared" si="7"/>
        <v>218.50167675425479</v>
      </c>
      <c r="BK36" s="25">
        <f t="shared" si="7"/>
        <v>2311.8256693688081</v>
      </c>
    </row>
    <row r="37" spans="1:65" x14ac:dyDescent="0.2">
      <c r="A37" s="15"/>
      <c r="B37" s="28" t="s">
        <v>46</v>
      </c>
      <c r="C37" s="37">
        <f>C36+C26+C23+C20+C12+C9</f>
        <v>0</v>
      </c>
      <c r="D37" s="37">
        <f t="shared" ref="D37:BK37" si="8">D36+D26+D23+D20+D12+D9</f>
        <v>19.8488037595802</v>
      </c>
      <c r="E37" s="37">
        <f t="shared" si="8"/>
        <v>304.64939385093521</v>
      </c>
      <c r="F37" s="37">
        <f t="shared" si="8"/>
        <v>0</v>
      </c>
      <c r="G37" s="37">
        <f t="shared" si="8"/>
        <v>0</v>
      </c>
      <c r="H37" s="37">
        <f t="shared" si="8"/>
        <v>3.8745412673331754</v>
      </c>
      <c r="I37" s="37">
        <f t="shared" si="8"/>
        <v>2096.181226565026</v>
      </c>
      <c r="J37" s="37">
        <f t="shared" si="8"/>
        <v>2098.7771132312228</v>
      </c>
      <c r="K37" s="37">
        <f t="shared" si="8"/>
        <v>62.259170107322504</v>
      </c>
      <c r="L37" s="37">
        <f t="shared" si="8"/>
        <v>72.515196826222194</v>
      </c>
      <c r="M37" s="37">
        <f t="shared" si="8"/>
        <v>0</v>
      </c>
      <c r="N37" s="37">
        <f t="shared" si="8"/>
        <v>0</v>
      </c>
      <c r="O37" s="37">
        <f t="shared" si="8"/>
        <v>5.7641919354838</v>
      </c>
      <c r="P37" s="37">
        <f t="shared" si="8"/>
        <v>0</v>
      </c>
      <c r="Q37" s="37">
        <f t="shared" si="8"/>
        <v>0</v>
      </c>
      <c r="R37" s="37">
        <f t="shared" si="8"/>
        <v>4.0636163261353033</v>
      </c>
      <c r="S37" s="37">
        <f t="shared" si="8"/>
        <v>103.92241587399916</v>
      </c>
      <c r="T37" s="37">
        <f t="shared" si="8"/>
        <v>338.07661416774044</v>
      </c>
      <c r="U37" s="37">
        <f t="shared" si="8"/>
        <v>0</v>
      </c>
      <c r="V37" s="37">
        <f t="shared" si="8"/>
        <v>58.675003527566972</v>
      </c>
      <c r="W37" s="37">
        <f t="shared" si="8"/>
        <v>0</v>
      </c>
      <c r="X37" s="37">
        <f t="shared" si="8"/>
        <v>0.34741741412900001</v>
      </c>
      <c r="Y37" s="37">
        <f t="shared" si="8"/>
        <v>0</v>
      </c>
      <c r="Z37" s="37">
        <f t="shared" si="8"/>
        <v>0</v>
      </c>
      <c r="AA37" s="37">
        <f t="shared" si="8"/>
        <v>0</v>
      </c>
      <c r="AB37" s="37">
        <f t="shared" si="8"/>
        <v>32.4792574284998</v>
      </c>
      <c r="AC37" s="37">
        <f t="shared" si="8"/>
        <v>161.23336694064039</v>
      </c>
      <c r="AD37" s="37">
        <f t="shared" si="8"/>
        <v>2.8864388446773002</v>
      </c>
      <c r="AE37" s="37">
        <f t="shared" si="8"/>
        <v>0</v>
      </c>
      <c r="AF37" s="37">
        <f t="shared" si="8"/>
        <v>92.941171162928299</v>
      </c>
      <c r="AG37" s="37">
        <f t="shared" si="8"/>
        <v>0</v>
      </c>
      <c r="AH37" s="37">
        <f t="shared" si="8"/>
        <v>0</v>
      </c>
      <c r="AI37" s="37">
        <f t="shared" si="8"/>
        <v>0</v>
      </c>
      <c r="AJ37" s="37">
        <f t="shared" si="8"/>
        <v>0</v>
      </c>
      <c r="AK37" s="37">
        <f t="shared" si="8"/>
        <v>0</v>
      </c>
      <c r="AL37" s="37">
        <f t="shared" si="8"/>
        <v>64.702253654172907</v>
      </c>
      <c r="AM37" s="37">
        <f t="shared" si="8"/>
        <v>37.962804932996804</v>
      </c>
      <c r="AN37" s="37">
        <f t="shared" si="8"/>
        <v>6.7082059693868006</v>
      </c>
      <c r="AO37" s="37">
        <f t="shared" si="8"/>
        <v>0</v>
      </c>
      <c r="AP37" s="37">
        <f t="shared" si="8"/>
        <v>58.296165825885502</v>
      </c>
      <c r="AQ37" s="37">
        <f t="shared" si="8"/>
        <v>0</v>
      </c>
      <c r="AR37" s="37">
        <f t="shared" si="8"/>
        <v>0</v>
      </c>
      <c r="AS37" s="37">
        <f t="shared" si="8"/>
        <v>0</v>
      </c>
      <c r="AT37" s="37">
        <f t="shared" si="8"/>
        <v>0</v>
      </c>
      <c r="AU37" s="37">
        <f t="shared" si="8"/>
        <v>0</v>
      </c>
      <c r="AV37" s="37">
        <f t="shared" si="8"/>
        <v>13.437982000044672</v>
      </c>
      <c r="AW37" s="37">
        <f t="shared" si="8"/>
        <v>1395.3630454637719</v>
      </c>
      <c r="AX37" s="37">
        <f t="shared" si="8"/>
        <v>315.91197156448175</v>
      </c>
      <c r="AY37" s="37">
        <f t="shared" si="8"/>
        <v>0</v>
      </c>
      <c r="AZ37" s="37">
        <f t="shared" si="8"/>
        <v>265.23109123815055</v>
      </c>
      <c r="BA37" s="37">
        <f t="shared" si="8"/>
        <v>0</v>
      </c>
      <c r="BB37" s="37">
        <f t="shared" si="8"/>
        <v>0</v>
      </c>
      <c r="BC37" s="37">
        <f t="shared" si="8"/>
        <v>0</v>
      </c>
      <c r="BD37" s="37">
        <f t="shared" si="8"/>
        <v>0</v>
      </c>
      <c r="BE37" s="37">
        <f t="shared" si="8"/>
        <v>0</v>
      </c>
      <c r="BF37" s="37">
        <f t="shared" si="8"/>
        <v>6.0570510631910546</v>
      </c>
      <c r="BG37" s="37">
        <f t="shared" si="8"/>
        <v>135.801727490095</v>
      </c>
      <c r="BH37" s="37">
        <f t="shared" si="8"/>
        <v>3.5896978089352998</v>
      </c>
      <c r="BI37" s="37">
        <f t="shared" si="8"/>
        <v>0</v>
      </c>
      <c r="BJ37" s="37">
        <f t="shared" si="8"/>
        <v>232.22614177567306</v>
      </c>
      <c r="BK37" s="37">
        <f t="shared" si="8"/>
        <v>7993.7830780162285</v>
      </c>
      <c r="BM37" s="41"/>
    </row>
    <row r="38" spans="1:65" ht="3.75" customHeight="1" x14ac:dyDescent="0.2">
      <c r="A38" s="15"/>
      <c r="B38" s="32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</row>
    <row r="39" spans="1:65" x14ac:dyDescent="0.2">
      <c r="A39" s="15" t="s">
        <v>1</v>
      </c>
      <c r="B39" s="33" t="s">
        <v>7</v>
      </c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</row>
    <row r="40" spans="1:65" s="4" customFormat="1" x14ac:dyDescent="0.2">
      <c r="A40" s="15" t="s">
        <v>42</v>
      </c>
      <c r="B40" s="29" t="s">
        <v>2</v>
      </c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</row>
    <row r="41" spans="1:65" s="4" customFormat="1" x14ac:dyDescent="0.2">
      <c r="A41" s="15"/>
      <c r="B41" s="31" t="s">
        <v>75</v>
      </c>
      <c r="C41" s="25">
        <v>0</v>
      </c>
      <c r="D41" s="25">
        <v>0.2728800027096</v>
      </c>
      <c r="E41" s="25">
        <v>0</v>
      </c>
      <c r="F41" s="25">
        <v>0</v>
      </c>
      <c r="G41" s="25">
        <v>0</v>
      </c>
      <c r="H41" s="39">
        <v>0.14617655335389998</v>
      </c>
      <c r="I41" s="39">
        <v>0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0.42604638291732028</v>
      </c>
      <c r="S41" s="39">
        <v>0</v>
      </c>
      <c r="T41" s="39">
        <v>0</v>
      </c>
      <c r="U41" s="39">
        <v>0</v>
      </c>
      <c r="V41" s="39">
        <v>1.2946085129000001E-2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12.798089786868296</v>
      </c>
      <c r="AC41" s="39">
        <v>0.5008358116128</v>
      </c>
      <c r="AD41" s="39">
        <v>0</v>
      </c>
      <c r="AE41" s="39">
        <v>0</v>
      </c>
      <c r="AF41" s="39">
        <v>0.37205148890269996</v>
      </c>
      <c r="AG41" s="39">
        <v>0</v>
      </c>
      <c r="AH41" s="39">
        <v>0</v>
      </c>
      <c r="AI41" s="39">
        <v>0</v>
      </c>
      <c r="AJ41" s="39">
        <v>0</v>
      </c>
      <c r="AK41" s="39">
        <v>0</v>
      </c>
      <c r="AL41" s="39">
        <v>16.099334031963494</v>
      </c>
      <c r="AM41" s="39">
        <v>9.9465386129000011E-3</v>
      </c>
      <c r="AN41" s="39">
        <v>0</v>
      </c>
      <c r="AO41" s="39">
        <v>0</v>
      </c>
      <c r="AP41" s="39">
        <v>0.52671787406420001</v>
      </c>
      <c r="AQ41" s="39">
        <v>0</v>
      </c>
      <c r="AR41" s="39">
        <v>0</v>
      </c>
      <c r="AS41" s="39">
        <v>0</v>
      </c>
      <c r="AT41" s="39">
        <v>0</v>
      </c>
      <c r="AU41" s="39">
        <v>0</v>
      </c>
      <c r="AV41" s="39">
        <v>5.2947753103356003</v>
      </c>
      <c r="AW41" s="39">
        <v>0.13961536612879999</v>
      </c>
      <c r="AX41" s="39">
        <v>0</v>
      </c>
      <c r="AY41" s="39">
        <v>0</v>
      </c>
      <c r="AZ41" s="39">
        <v>1.0613704672252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4.6437423600478995</v>
      </c>
      <c r="BG41" s="39">
        <v>1.9692640386999999E-2</v>
      </c>
      <c r="BH41" s="39">
        <v>0</v>
      </c>
      <c r="BI41" s="39">
        <v>0</v>
      </c>
      <c r="BJ41" s="39">
        <v>0.42267862396710004</v>
      </c>
      <c r="BK41" s="22">
        <v>42.746899324225822</v>
      </c>
    </row>
    <row r="42" spans="1:65" s="4" customFormat="1" x14ac:dyDescent="0.2">
      <c r="A42" s="15"/>
      <c r="B42" s="27" t="s">
        <v>51</v>
      </c>
      <c r="C42" s="37">
        <f t="shared" ref="C42:AH42" si="9">SUM(C41)</f>
        <v>0</v>
      </c>
      <c r="D42" s="37">
        <f t="shared" si="9"/>
        <v>0.2728800027096</v>
      </c>
      <c r="E42" s="37">
        <f t="shared" si="9"/>
        <v>0</v>
      </c>
      <c r="F42" s="37">
        <f t="shared" si="9"/>
        <v>0</v>
      </c>
      <c r="G42" s="37">
        <f t="shared" si="9"/>
        <v>0</v>
      </c>
      <c r="H42" s="37">
        <f t="shared" si="9"/>
        <v>0.14617655335389998</v>
      </c>
      <c r="I42" s="37">
        <f t="shared" si="9"/>
        <v>0</v>
      </c>
      <c r="J42" s="37">
        <f t="shared" si="9"/>
        <v>0</v>
      </c>
      <c r="K42" s="37">
        <f t="shared" si="9"/>
        <v>0</v>
      </c>
      <c r="L42" s="37">
        <f t="shared" si="9"/>
        <v>0</v>
      </c>
      <c r="M42" s="37">
        <f t="shared" si="9"/>
        <v>0</v>
      </c>
      <c r="N42" s="37">
        <f t="shared" si="9"/>
        <v>0</v>
      </c>
      <c r="O42" s="37">
        <f t="shared" si="9"/>
        <v>0</v>
      </c>
      <c r="P42" s="37">
        <f t="shared" si="9"/>
        <v>0</v>
      </c>
      <c r="Q42" s="37">
        <f t="shared" si="9"/>
        <v>0</v>
      </c>
      <c r="R42" s="37">
        <f t="shared" si="9"/>
        <v>0.42604638291732028</v>
      </c>
      <c r="S42" s="37">
        <f t="shared" si="9"/>
        <v>0</v>
      </c>
      <c r="T42" s="37">
        <f t="shared" si="9"/>
        <v>0</v>
      </c>
      <c r="U42" s="37">
        <f t="shared" si="9"/>
        <v>0</v>
      </c>
      <c r="V42" s="37">
        <f t="shared" si="9"/>
        <v>1.2946085129000001E-2</v>
      </c>
      <c r="W42" s="37">
        <f t="shared" si="9"/>
        <v>0</v>
      </c>
      <c r="X42" s="37">
        <f t="shared" si="9"/>
        <v>0</v>
      </c>
      <c r="Y42" s="37">
        <f t="shared" si="9"/>
        <v>0</v>
      </c>
      <c r="Z42" s="37">
        <f t="shared" si="9"/>
        <v>0</v>
      </c>
      <c r="AA42" s="37">
        <f t="shared" si="9"/>
        <v>0</v>
      </c>
      <c r="AB42" s="37">
        <f t="shared" si="9"/>
        <v>12.798089786868296</v>
      </c>
      <c r="AC42" s="37">
        <f t="shared" si="9"/>
        <v>0.5008358116128</v>
      </c>
      <c r="AD42" s="37">
        <f t="shared" si="9"/>
        <v>0</v>
      </c>
      <c r="AE42" s="37">
        <f t="shared" si="9"/>
        <v>0</v>
      </c>
      <c r="AF42" s="37">
        <f t="shared" si="9"/>
        <v>0.37205148890269996</v>
      </c>
      <c r="AG42" s="37">
        <f t="shared" si="9"/>
        <v>0</v>
      </c>
      <c r="AH42" s="37">
        <f t="shared" si="9"/>
        <v>0</v>
      </c>
      <c r="AI42" s="37">
        <f t="shared" ref="AI42:BJ42" si="10">SUM(AI41)</f>
        <v>0</v>
      </c>
      <c r="AJ42" s="37">
        <f t="shared" si="10"/>
        <v>0</v>
      </c>
      <c r="AK42" s="37">
        <f t="shared" si="10"/>
        <v>0</v>
      </c>
      <c r="AL42" s="37">
        <f t="shared" si="10"/>
        <v>16.099334031963494</v>
      </c>
      <c r="AM42" s="37">
        <f t="shared" si="10"/>
        <v>9.9465386129000011E-3</v>
      </c>
      <c r="AN42" s="37">
        <f t="shared" si="10"/>
        <v>0</v>
      </c>
      <c r="AO42" s="37">
        <f t="shared" si="10"/>
        <v>0</v>
      </c>
      <c r="AP42" s="37">
        <f t="shared" si="10"/>
        <v>0.52671787406420001</v>
      </c>
      <c r="AQ42" s="37">
        <f t="shared" si="10"/>
        <v>0</v>
      </c>
      <c r="AR42" s="37">
        <f t="shared" si="10"/>
        <v>0</v>
      </c>
      <c r="AS42" s="37">
        <f t="shared" si="10"/>
        <v>0</v>
      </c>
      <c r="AT42" s="37">
        <f t="shared" si="10"/>
        <v>0</v>
      </c>
      <c r="AU42" s="37">
        <f t="shared" si="10"/>
        <v>0</v>
      </c>
      <c r="AV42" s="37">
        <f t="shared" si="10"/>
        <v>5.2947753103356003</v>
      </c>
      <c r="AW42" s="37">
        <f t="shared" si="10"/>
        <v>0.13961536612879999</v>
      </c>
      <c r="AX42" s="37">
        <f t="shared" si="10"/>
        <v>0</v>
      </c>
      <c r="AY42" s="37">
        <f t="shared" si="10"/>
        <v>0</v>
      </c>
      <c r="AZ42" s="37">
        <f t="shared" si="10"/>
        <v>1.0613704672252</v>
      </c>
      <c r="BA42" s="37">
        <f t="shared" si="10"/>
        <v>0</v>
      </c>
      <c r="BB42" s="37">
        <f t="shared" si="10"/>
        <v>0</v>
      </c>
      <c r="BC42" s="37">
        <f t="shared" si="10"/>
        <v>0</v>
      </c>
      <c r="BD42" s="37">
        <f t="shared" si="10"/>
        <v>0</v>
      </c>
      <c r="BE42" s="37">
        <f t="shared" si="10"/>
        <v>0</v>
      </c>
      <c r="BF42" s="37">
        <f t="shared" si="10"/>
        <v>4.6437423600478995</v>
      </c>
      <c r="BG42" s="37">
        <f t="shared" si="10"/>
        <v>1.9692640386999999E-2</v>
      </c>
      <c r="BH42" s="37">
        <f t="shared" si="10"/>
        <v>0</v>
      </c>
      <c r="BI42" s="37">
        <f t="shared" si="10"/>
        <v>0</v>
      </c>
      <c r="BJ42" s="37">
        <f t="shared" si="10"/>
        <v>0.42267862396710004</v>
      </c>
      <c r="BK42" s="37">
        <f>BK41</f>
        <v>42.746899324225822</v>
      </c>
      <c r="BL42" s="40"/>
    </row>
    <row r="43" spans="1:65" x14ac:dyDescent="0.2">
      <c r="A43" s="15" t="s">
        <v>43</v>
      </c>
      <c r="B43" s="29" t="s">
        <v>16</v>
      </c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41"/>
    </row>
    <row r="44" spans="1:65" x14ac:dyDescent="0.2">
      <c r="A44" s="15"/>
      <c r="B44" s="29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</row>
    <row r="45" spans="1:65" ht="25.5" x14ac:dyDescent="0.2">
      <c r="A45" s="15"/>
      <c r="B45" s="31" t="s">
        <v>76</v>
      </c>
      <c r="C45" s="22">
        <v>0</v>
      </c>
      <c r="D45" s="22">
        <v>0.34243049616120003</v>
      </c>
      <c r="E45" s="22">
        <v>0</v>
      </c>
      <c r="F45" s="22">
        <v>0</v>
      </c>
      <c r="G45" s="22">
        <v>0</v>
      </c>
      <c r="H45" s="22">
        <v>5.0603695322E-2</v>
      </c>
      <c r="I45" s="22">
        <v>0</v>
      </c>
      <c r="J45" s="22">
        <v>0</v>
      </c>
      <c r="K45" s="22">
        <v>0</v>
      </c>
      <c r="L45" s="22">
        <v>1.9414525806000001E-3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0.1719307339668</v>
      </c>
      <c r="S45" s="22">
        <v>0</v>
      </c>
      <c r="T45" s="22">
        <v>0</v>
      </c>
      <c r="U45" s="22">
        <v>0</v>
      </c>
      <c r="V45" s="22">
        <v>1.7888388322400001E-2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12.371748352287305</v>
      </c>
      <c r="AC45" s="22">
        <v>1.6825194466447999</v>
      </c>
      <c r="AD45" s="22">
        <v>0</v>
      </c>
      <c r="AE45" s="22">
        <v>0</v>
      </c>
      <c r="AF45" s="22">
        <v>0.68733968954789992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19.7038198818355</v>
      </c>
      <c r="AM45" s="22">
        <v>0.99168574838620005</v>
      </c>
      <c r="AN45" s="22">
        <v>0.15165902612900001</v>
      </c>
      <c r="AO45" s="22">
        <v>0</v>
      </c>
      <c r="AP45" s="22">
        <v>0.40802594851580004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0.51502111530567707</v>
      </c>
      <c r="AW45" s="22">
        <v>1.3721778387000001E-3</v>
      </c>
      <c r="AX45" s="22">
        <v>0</v>
      </c>
      <c r="AY45" s="22">
        <v>0</v>
      </c>
      <c r="AZ45" s="22">
        <v>0.40002528383839997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0.89068559257589974</v>
      </c>
      <c r="BG45" s="22">
        <v>0</v>
      </c>
      <c r="BH45" s="22">
        <v>0</v>
      </c>
      <c r="BI45" s="22">
        <v>0</v>
      </c>
      <c r="BJ45" s="22">
        <v>10.642758541741799</v>
      </c>
      <c r="BK45" s="22">
        <v>49.031455570999988</v>
      </c>
    </row>
    <row r="46" spans="1:65" x14ac:dyDescent="0.2">
      <c r="A46" s="15"/>
      <c r="B46" s="31" t="s">
        <v>77</v>
      </c>
      <c r="C46" s="22">
        <v>0</v>
      </c>
      <c r="D46" s="22">
        <v>0.50316953219350002</v>
      </c>
      <c r="E46" s="22">
        <v>17.329289587322499</v>
      </c>
      <c r="F46" s="22">
        <v>0</v>
      </c>
      <c r="G46" s="22">
        <v>0</v>
      </c>
      <c r="H46" s="22">
        <v>0.82102552099860016</v>
      </c>
      <c r="I46" s="22">
        <v>10.3331399490965</v>
      </c>
      <c r="J46" s="22">
        <v>0</v>
      </c>
      <c r="K46" s="22">
        <v>0</v>
      </c>
      <c r="L46" s="22">
        <v>0.18923021383819999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0.99511387525660011</v>
      </c>
      <c r="S46" s="22">
        <v>0.2827141270322</v>
      </c>
      <c r="T46" s="22">
        <v>0</v>
      </c>
      <c r="U46" s="22">
        <v>0</v>
      </c>
      <c r="V46" s="22">
        <v>0.18759419378041373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50.079646267769874</v>
      </c>
      <c r="AC46" s="22">
        <v>6.5786619431925022</v>
      </c>
      <c r="AD46" s="22">
        <v>0</v>
      </c>
      <c r="AE46" s="22">
        <v>0</v>
      </c>
      <c r="AF46" s="22">
        <v>8.7621069218055005</v>
      </c>
      <c r="AG46" s="22">
        <v>0</v>
      </c>
      <c r="AH46" s="22">
        <v>0</v>
      </c>
      <c r="AI46" s="22">
        <v>0</v>
      </c>
      <c r="AJ46" s="22">
        <v>0</v>
      </c>
      <c r="AK46" s="22">
        <v>0</v>
      </c>
      <c r="AL46" s="22">
        <v>105.0955508367349</v>
      </c>
      <c r="AM46" s="22">
        <v>0.38308379567659989</v>
      </c>
      <c r="AN46" s="22">
        <v>0</v>
      </c>
      <c r="AO46" s="22">
        <v>0</v>
      </c>
      <c r="AP46" s="22">
        <v>7.4381015164187003</v>
      </c>
      <c r="AQ46" s="22">
        <v>0</v>
      </c>
      <c r="AR46" s="22">
        <v>0</v>
      </c>
      <c r="AS46" s="22">
        <v>0</v>
      </c>
      <c r="AT46" s="22">
        <v>0</v>
      </c>
      <c r="AU46" s="22">
        <v>0</v>
      </c>
      <c r="AV46" s="22">
        <v>14.638990665459794</v>
      </c>
      <c r="AW46" s="22">
        <v>5.4770564640641997</v>
      </c>
      <c r="AX46" s="22">
        <v>0</v>
      </c>
      <c r="AY46" s="22">
        <v>0</v>
      </c>
      <c r="AZ46" s="22">
        <v>2.9201537540957001</v>
      </c>
      <c r="BA46" s="22">
        <v>0</v>
      </c>
      <c r="BB46" s="22">
        <v>0</v>
      </c>
      <c r="BC46" s="22">
        <v>0</v>
      </c>
      <c r="BD46" s="22">
        <v>0</v>
      </c>
      <c r="BE46" s="22">
        <v>0</v>
      </c>
      <c r="BF46" s="22">
        <v>17.513836641362428</v>
      </c>
      <c r="BG46" s="22">
        <v>0.7808268657091999</v>
      </c>
      <c r="BH46" s="22">
        <v>0</v>
      </c>
      <c r="BI46" s="22">
        <v>0</v>
      </c>
      <c r="BJ46" s="22">
        <v>3.4267881879987998</v>
      </c>
      <c r="BK46" s="22">
        <v>253.73608085980672</v>
      </c>
    </row>
    <row r="47" spans="1:65" x14ac:dyDescent="0.2">
      <c r="A47" s="15"/>
      <c r="B47" s="31" t="s">
        <v>78</v>
      </c>
      <c r="C47" s="22">
        <v>0</v>
      </c>
      <c r="D47" s="22">
        <v>0.22281324270959998</v>
      </c>
      <c r="E47" s="22">
        <v>0</v>
      </c>
      <c r="F47" s="22">
        <v>0</v>
      </c>
      <c r="G47" s="22">
        <v>0</v>
      </c>
      <c r="H47" s="22">
        <v>1.7059596935200001E-2</v>
      </c>
      <c r="I47" s="22">
        <v>0</v>
      </c>
      <c r="J47" s="22">
        <v>0</v>
      </c>
      <c r="K47" s="22">
        <v>0</v>
      </c>
      <c r="L47" s="22">
        <v>1.8786103219999999E-4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8.1904513096400011E-2</v>
      </c>
      <c r="S47" s="22">
        <v>0</v>
      </c>
      <c r="T47" s="22">
        <v>0</v>
      </c>
      <c r="U47" s="22">
        <v>0</v>
      </c>
      <c r="V47" s="22">
        <v>2.3743159852525697E-3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7.2090388569327013</v>
      </c>
      <c r="AC47" s="22">
        <v>0.73802867035379993</v>
      </c>
      <c r="AD47" s="22">
        <v>0</v>
      </c>
      <c r="AE47" s="22">
        <v>0</v>
      </c>
      <c r="AF47" s="22">
        <v>1.6658999559026002</v>
      </c>
      <c r="AG47" s="22">
        <v>0</v>
      </c>
      <c r="AH47" s="22">
        <v>0</v>
      </c>
      <c r="AI47" s="22">
        <v>0</v>
      </c>
      <c r="AJ47" s="22">
        <v>0</v>
      </c>
      <c r="AK47" s="22">
        <v>0</v>
      </c>
      <c r="AL47" s="22">
        <v>7.3197704368672989</v>
      </c>
      <c r="AM47" s="22">
        <v>0.23853670819300005</v>
      </c>
      <c r="AN47" s="22">
        <v>0</v>
      </c>
      <c r="AO47" s="22">
        <v>0</v>
      </c>
      <c r="AP47" s="22">
        <v>0.42807889528990001</v>
      </c>
      <c r="AQ47" s="22">
        <v>0</v>
      </c>
      <c r="AR47" s="22">
        <v>0</v>
      </c>
      <c r="AS47" s="22">
        <v>0</v>
      </c>
      <c r="AT47" s="22">
        <v>0</v>
      </c>
      <c r="AU47" s="22">
        <v>0</v>
      </c>
      <c r="AV47" s="22">
        <v>0.4567385408032002</v>
      </c>
      <c r="AW47" s="22">
        <v>1.3827300644999999E-3</v>
      </c>
      <c r="AX47" s="22">
        <v>0</v>
      </c>
      <c r="AY47" s="22">
        <v>0</v>
      </c>
      <c r="AZ47" s="22">
        <v>3.09999571611E-2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0.31940176999590003</v>
      </c>
      <c r="BG47" s="22">
        <v>0.2883058412258</v>
      </c>
      <c r="BH47" s="22">
        <v>0</v>
      </c>
      <c r="BI47" s="22">
        <v>0</v>
      </c>
      <c r="BJ47" s="22">
        <v>0.22418508964510001</v>
      </c>
      <c r="BK47" s="22">
        <v>19.244706982193549</v>
      </c>
    </row>
    <row r="48" spans="1:65" x14ac:dyDescent="0.2">
      <c r="A48" s="15"/>
      <c r="B48" s="31" t="s">
        <v>79</v>
      </c>
      <c r="C48" s="22">
        <v>0</v>
      </c>
      <c r="D48" s="22">
        <v>0.46231408129029999</v>
      </c>
      <c r="E48" s="22">
        <v>0</v>
      </c>
      <c r="F48" s="22">
        <v>0</v>
      </c>
      <c r="G48" s="22">
        <v>0</v>
      </c>
      <c r="H48" s="22">
        <v>9.2916786128299983E-2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2.4623227384557071E-2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6.9845559662870986</v>
      </c>
      <c r="AC48" s="22">
        <v>5.2266327014825009</v>
      </c>
      <c r="AD48" s="22">
        <v>3.7764516129000003E-2</v>
      </c>
      <c r="AE48" s="22">
        <v>0</v>
      </c>
      <c r="AF48" s="22">
        <v>2.0037776277088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5.8440490510935001</v>
      </c>
      <c r="AM48" s="22">
        <v>1.2167884031276996</v>
      </c>
      <c r="AN48" s="22">
        <v>0</v>
      </c>
      <c r="AO48" s="22">
        <v>0</v>
      </c>
      <c r="AP48" s="22">
        <v>0.92206299761240007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1.8469690757006996</v>
      </c>
      <c r="AW48" s="22">
        <v>1.4799301194515002</v>
      </c>
      <c r="AX48" s="22">
        <v>2.6435161290321001</v>
      </c>
      <c r="AY48" s="22">
        <v>0</v>
      </c>
      <c r="AZ48" s="22">
        <v>1.1969576369350001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0.7219290885077998</v>
      </c>
      <c r="BG48" s="22">
        <v>4.3026265935400002E-2</v>
      </c>
      <c r="BH48" s="22">
        <v>7.5529032258000006E-2</v>
      </c>
      <c r="BI48" s="22">
        <v>0</v>
      </c>
      <c r="BJ48" s="22">
        <v>7.8472546967600004E-2</v>
      </c>
      <c r="BK48" s="22">
        <v>30.901815253032254</v>
      </c>
    </row>
    <row r="49" spans="1:63" x14ac:dyDescent="0.2">
      <c r="A49" s="15"/>
      <c r="B49" s="31" t="s">
        <v>81</v>
      </c>
      <c r="C49" s="22">
        <v>0</v>
      </c>
      <c r="D49" s="22">
        <v>0</v>
      </c>
      <c r="E49" s="22">
        <v>5.1941935483870001</v>
      </c>
      <c r="F49" s="22">
        <v>0</v>
      </c>
      <c r="G49" s="22">
        <v>0</v>
      </c>
      <c r="H49" s="22">
        <v>0.26975775622489995</v>
      </c>
      <c r="I49" s="22">
        <v>2.0776774193499999E-2</v>
      </c>
      <c r="J49" s="22">
        <v>0</v>
      </c>
      <c r="K49" s="22">
        <v>0</v>
      </c>
      <c r="L49" s="22">
        <v>1.8979583225804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0.53141280374099986</v>
      </c>
      <c r="S49" s="22">
        <v>6.2330322580500003E-2</v>
      </c>
      <c r="T49" s="22">
        <v>0</v>
      </c>
      <c r="U49" s="22">
        <v>0</v>
      </c>
      <c r="V49" s="22">
        <v>0.17631416454820004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4.5107999864500998</v>
      </c>
      <c r="AC49" s="22">
        <v>3.2284514904834003</v>
      </c>
      <c r="AD49" s="22">
        <v>0</v>
      </c>
      <c r="AE49" s="22">
        <v>0</v>
      </c>
      <c r="AF49" s="22">
        <v>6.808387700450699</v>
      </c>
      <c r="AG49" s="22">
        <v>0</v>
      </c>
      <c r="AH49" s="22">
        <v>0</v>
      </c>
      <c r="AI49" s="22">
        <v>0</v>
      </c>
      <c r="AJ49" s="22">
        <v>0</v>
      </c>
      <c r="AK49" s="22">
        <v>0</v>
      </c>
      <c r="AL49" s="22">
        <v>6.2770612615144001</v>
      </c>
      <c r="AM49" s="22">
        <v>1.26039896773E-2</v>
      </c>
      <c r="AN49" s="22">
        <v>0</v>
      </c>
      <c r="AO49" s="22">
        <v>0</v>
      </c>
      <c r="AP49" s="22">
        <v>4.6138435814510004</v>
      </c>
      <c r="AQ49" s="22">
        <v>0</v>
      </c>
      <c r="AR49" s="22">
        <v>0</v>
      </c>
      <c r="AS49" s="22">
        <v>0</v>
      </c>
      <c r="AT49" s="22">
        <v>0</v>
      </c>
      <c r="AU49" s="22">
        <v>0</v>
      </c>
      <c r="AV49" s="22">
        <v>6.9432787822396973</v>
      </c>
      <c r="AW49" s="22">
        <v>0.98206175538660001</v>
      </c>
      <c r="AX49" s="22">
        <v>0</v>
      </c>
      <c r="AY49" s="22">
        <v>0</v>
      </c>
      <c r="AZ49" s="22">
        <v>11.702930209643</v>
      </c>
      <c r="BA49" s="22">
        <v>0</v>
      </c>
      <c r="BB49" s="22">
        <v>0</v>
      </c>
      <c r="BC49" s="22">
        <v>0</v>
      </c>
      <c r="BD49" s="22">
        <v>0</v>
      </c>
      <c r="BE49" s="22">
        <v>0</v>
      </c>
      <c r="BF49" s="22">
        <v>3.410582936384476</v>
      </c>
      <c r="BG49" s="22">
        <v>0.15383225806439998</v>
      </c>
      <c r="BH49" s="22">
        <v>0</v>
      </c>
      <c r="BI49" s="22">
        <v>0</v>
      </c>
      <c r="BJ49" s="22">
        <v>6.8451520353219992</v>
      </c>
      <c r="BK49" s="22">
        <v>63.641729679322573</v>
      </c>
    </row>
    <row r="50" spans="1:63" x14ac:dyDescent="0.2">
      <c r="A50" s="15"/>
      <c r="B50" s="27" t="s">
        <v>52</v>
      </c>
      <c r="C50" s="25">
        <f>SUM(C45:C49)</f>
        <v>0</v>
      </c>
      <c r="D50" s="25">
        <f t="shared" ref="D50:BK50" si="11">SUM(D45:D49)</f>
        <v>1.5307273523545999</v>
      </c>
      <c r="E50" s="25">
        <f t="shared" si="11"/>
        <v>22.523483135709498</v>
      </c>
      <c r="F50" s="25">
        <f t="shared" si="11"/>
        <v>0</v>
      </c>
      <c r="G50" s="25">
        <f t="shared" si="11"/>
        <v>0</v>
      </c>
      <c r="H50" s="25">
        <f t="shared" si="11"/>
        <v>1.251363355609</v>
      </c>
      <c r="I50" s="25">
        <f t="shared" si="11"/>
        <v>10.35391672329</v>
      </c>
      <c r="J50" s="25">
        <f t="shared" si="11"/>
        <v>0</v>
      </c>
      <c r="K50" s="25">
        <f t="shared" si="11"/>
        <v>0</v>
      </c>
      <c r="L50" s="25">
        <f t="shared" si="11"/>
        <v>2.0893178500313998</v>
      </c>
      <c r="M50" s="25">
        <f t="shared" si="11"/>
        <v>0</v>
      </c>
      <c r="N50" s="25">
        <f t="shared" si="11"/>
        <v>0</v>
      </c>
      <c r="O50" s="25">
        <f t="shared" si="11"/>
        <v>0</v>
      </c>
      <c r="P50" s="25">
        <f t="shared" si="11"/>
        <v>0</v>
      </c>
      <c r="Q50" s="25">
        <f t="shared" si="11"/>
        <v>0</v>
      </c>
      <c r="R50" s="25">
        <f t="shared" si="11"/>
        <v>1.8049851534453571</v>
      </c>
      <c r="S50" s="25">
        <f t="shared" si="11"/>
        <v>0.34504444961269998</v>
      </c>
      <c r="T50" s="25">
        <f t="shared" si="11"/>
        <v>0</v>
      </c>
      <c r="U50" s="25">
        <f t="shared" si="11"/>
        <v>0</v>
      </c>
      <c r="V50" s="25">
        <f t="shared" si="11"/>
        <v>0.38417106263626633</v>
      </c>
      <c r="W50" s="25">
        <f t="shared" si="11"/>
        <v>0</v>
      </c>
      <c r="X50" s="25">
        <f t="shared" si="11"/>
        <v>0</v>
      </c>
      <c r="Y50" s="25">
        <f t="shared" si="11"/>
        <v>0</v>
      </c>
      <c r="Z50" s="25">
        <f t="shared" si="11"/>
        <v>0</v>
      </c>
      <c r="AA50" s="25">
        <f t="shared" si="11"/>
        <v>0</v>
      </c>
      <c r="AB50" s="25">
        <f t="shared" si="11"/>
        <v>81.155789429727079</v>
      </c>
      <c r="AC50" s="25">
        <f t="shared" si="11"/>
        <v>17.454294252157005</v>
      </c>
      <c r="AD50" s="25">
        <f t="shared" si="11"/>
        <v>3.7764516129000003E-2</v>
      </c>
      <c r="AE50" s="25">
        <f t="shared" si="11"/>
        <v>0</v>
      </c>
      <c r="AF50" s="25">
        <f t="shared" si="11"/>
        <v>19.927511895415499</v>
      </c>
      <c r="AG50" s="25">
        <f t="shared" si="11"/>
        <v>0</v>
      </c>
      <c r="AH50" s="25">
        <f t="shared" si="11"/>
        <v>0</v>
      </c>
      <c r="AI50" s="25">
        <f t="shared" si="11"/>
        <v>0</v>
      </c>
      <c r="AJ50" s="25">
        <f t="shared" si="11"/>
        <v>0</v>
      </c>
      <c r="AK50" s="25">
        <f t="shared" si="11"/>
        <v>0</v>
      </c>
      <c r="AL50" s="25">
        <f t="shared" si="11"/>
        <v>144.24025146804559</v>
      </c>
      <c r="AM50" s="25">
        <f t="shared" si="11"/>
        <v>2.8426986450607994</v>
      </c>
      <c r="AN50" s="25">
        <f t="shared" si="11"/>
        <v>0.15165902612900001</v>
      </c>
      <c r="AO50" s="25">
        <f t="shared" si="11"/>
        <v>0</v>
      </c>
      <c r="AP50" s="25">
        <f t="shared" si="11"/>
        <v>13.810112939287801</v>
      </c>
      <c r="AQ50" s="25">
        <f t="shared" si="11"/>
        <v>0</v>
      </c>
      <c r="AR50" s="25">
        <f t="shared" si="11"/>
        <v>0</v>
      </c>
      <c r="AS50" s="25">
        <f t="shared" si="11"/>
        <v>0</v>
      </c>
      <c r="AT50" s="25">
        <f t="shared" si="11"/>
        <v>0</v>
      </c>
      <c r="AU50" s="25">
        <f t="shared" si="11"/>
        <v>0</v>
      </c>
      <c r="AV50" s="25">
        <f t="shared" si="11"/>
        <v>24.40099817950907</v>
      </c>
      <c r="AW50" s="25">
        <f t="shared" si="11"/>
        <v>7.9418032468054998</v>
      </c>
      <c r="AX50" s="25">
        <f t="shared" si="11"/>
        <v>2.6435161290321001</v>
      </c>
      <c r="AY50" s="25">
        <f t="shared" si="11"/>
        <v>0</v>
      </c>
      <c r="AZ50" s="25">
        <f t="shared" si="11"/>
        <v>16.2510668416732</v>
      </c>
      <c r="BA50" s="25">
        <f t="shared" si="11"/>
        <v>0</v>
      </c>
      <c r="BB50" s="25">
        <f t="shared" si="11"/>
        <v>0</v>
      </c>
      <c r="BC50" s="25">
        <f t="shared" si="11"/>
        <v>0</v>
      </c>
      <c r="BD50" s="25">
        <f t="shared" si="11"/>
        <v>0</v>
      </c>
      <c r="BE50" s="25">
        <f t="shared" si="11"/>
        <v>0</v>
      </c>
      <c r="BF50" s="25">
        <f t="shared" si="11"/>
        <v>22.856436028826501</v>
      </c>
      <c r="BG50" s="25">
        <f t="shared" si="11"/>
        <v>1.2659912309347998</v>
      </c>
      <c r="BH50" s="25">
        <f t="shared" si="11"/>
        <v>7.5529032258000006E-2</v>
      </c>
      <c r="BI50" s="25">
        <f t="shared" si="11"/>
        <v>0</v>
      </c>
      <c r="BJ50" s="25">
        <f t="shared" si="11"/>
        <v>21.217356401675296</v>
      </c>
      <c r="BK50" s="25">
        <f t="shared" si="11"/>
        <v>416.55578834535515</v>
      </c>
    </row>
    <row r="51" spans="1:63" x14ac:dyDescent="0.2">
      <c r="A51" s="15"/>
      <c r="B51" s="28" t="s">
        <v>50</v>
      </c>
      <c r="C51" s="25">
        <f>C50+C42</f>
        <v>0</v>
      </c>
      <c r="D51" s="25">
        <f t="shared" ref="D51:BJ51" si="12">D50+D42</f>
        <v>1.8036073550641998</v>
      </c>
      <c r="E51" s="25">
        <f t="shared" si="12"/>
        <v>22.523483135709498</v>
      </c>
      <c r="F51" s="25">
        <f t="shared" si="12"/>
        <v>0</v>
      </c>
      <c r="G51" s="25">
        <f t="shared" si="12"/>
        <v>0</v>
      </c>
      <c r="H51" s="25">
        <f t="shared" si="12"/>
        <v>1.3975399089628999</v>
      </c>
      <c r="I51" s="25">
        <f t="shared" si="12"/>
        <v>10.35391672329</v>
      </c>
      <c r="J51" s="25">
        <f t="shared" si="12"/>
        <v>0</v>
      </c>
      <c r="K51" s="25">
        <f t="shared" si="12"/>
        <v>0</v>
      </c>
      <c r="L51" s="25">
        <f t="shared" si="12"/>
        <v>2.0893178500313998</v>
      </c>
      <c r="M51" s="25">
        <f t="shared" si="12"/>
        <v>0</v>
      </c>
      <c r="N51" s="25">
        <f t="shared" si="12"/>
        <v>0</v>
      </c>
      <c r="O51" s="25">
        <f t="shared" si="12"/>
        <v>0</v>
      </c>
      <c r="P51" s="25">
        <f t="shared" si="12"/>
        <v>0</v>
      </c>
      <c r="Q51" s="25">
        <f t="shared" si="12"/>
        <v>0</v>
      </c>
      <c r="R51" s="25">
        <f t="shared" si="12"/>
        <v>2.2310315363626776</v>
      </c>
      <c r="S51" s="25">
        <f t="shared" si="12"/>
        <v>0.34504444961269998</v>
      </c>
      <c r="T51" s="25">
        <f t="shared" si="12"/>
        <v>0</v>
      </c>
      <c r="U51" s="25">
        <f t="shared" si="12"/>
        <v>0</v>
      </c>
      <c r="V51" s="25">
        <f t="shared" si="12"/>
        <v>0.3971171477652663</v>
      </c>
      <c r="W51" s="25">
        <f t="shared" si="12"/>
        <v>0</v>
      </c>
      <c r="X51" s="25">
        <f t="shared" si="12"/>
        <v>0</v>
      </c>
      <c r="Y51" s="25">
        <f t="shared" si="12"/>
        <v>0</v>
      </c>
      <c r="Z51" s="25">
        <f t="shared" si="12"/>
        <v>0</v>
      </c>
      <c r="AA51" s="25">
        <f t="shared" si="12"/>
        <v>0</v>
      </c>
      <c r="AB51" s="25">
        <f t="shared" si="12"/>
        <v>93.953879216595368</v>
      </c>
      <c r="AC51" s="25">
        <f t="shared" si="12"/>
        <v>17.955130063769804</v>
      </c>
      <c r="AD51" s="25">
        <f t="shared" si="12"/>
        <v>3.7764516129000003E-2</v>
      </c>
      <c r="AE51" s="25">
        <f t="shared" si="12"/>
        <v>0</v>
      </c>
      <c r="AF51" s="25">
        <f t="shared" si="12"/>
        <v>20.299563384318198</v>
      </c>
      <c r="AG51" s="25">
        <f t="shared" si="12"/>
        <v>0</v>
      </c>
      <c r="AH51" s="25">
        <f t="shared" si="12"/>
        <v>0</v>
      </c>
      <c r="AI51" s="25">
        <f t="shared" si="12"/>
        <v>0</v>
      </c>
      <c r="AJ51" s="25">
        <f t="shared" si="12"/>
        <v>0</v>
      </c>
      <c r="AK51" s="25">
        <f t="shared" si="12"/>
        <v>0</v>
      </c>
      <c r="AL51" s="25">
        <f t="shared" si="12"/>
        <v>160.33958550000909</v>
      </c>
      <c r="AM51" s="25">
        <f t="shared" si="12"/>
        <v>2.8526451836736992</v>
      </c>
      <c r="AN51" s="25">
        <f t="shared" si="12"/>
        <v>0.15165902612900001</v>
      </c>
      <c r="AO51" s="25">
        <f t="shared" si="12"/>
        <v>0</v>
      </c>
      <c r="AP51" s="25">
        <f t="shared" si="12"/>
        <v>14.336830813352002</v>
      </c>
      <c r="AQ51" s="25">
        <f t="shared" si="12"/>
        <v>0</v>
      </c>
      <c r="AR51" s="25">
        <f t="shared" si="12"/>
        <v>0</v>
      </c>
      <c r="AS51" s="25">
        <f t="shared" si="12"/>
        <v>0</v>
      </c>
      <c r="AT51" s="25">
        <f t="shared" si="12"/>
        <v>0</v>
      </c>
      <c r="AU51" s="25">
        <f t="shared" si="12"/>
        <v>0</v>
      </c>
      <c r="AV51" s="25">
        <f t="shared" si="12"/>
        <v>29.695773489844669</v>
      </c>
      <c r="AW51" s="25">
        <f t="shared" si="12"/>
        <v>8.0814186129343</v>
      </c>
      <c r="AX51" s="25">
        <f t="shared" si="12"/>
        <v>2.6435161290321001</v>
      </c>
      <c r="AY51" s="25">
        <f t="shared" si="12"/>
        <v>0</v>
      </c>
      <c r="AZ51" s="25">
        <f t="shared" si="12"/>
        <v>17.312437308898399</v>
      </c>
      <c r="BA51" s="25">
        <f t="shared" si="12"/>
        <v>0</v>
      </c>
      <c r="BB51" s="25">
        <f t="shared" si="12"/>
        <v>0</v>
      </c>
      <c r="BC51" s="25">
        <f t="shared" si="12"/>
        <v>0</v>
      </c>
      <c r="BD51" s="25">
        <f t="shared" si="12"/>
        <v>0</v>
      </c>
      <c r="BE51" s="25">
        <f t="shared" si="12"/>
        <v>0</v>
      </c>
      <c r="BF51" s="25">
        <f t="shared" si="12"/>
        <v>27.500178388874399</v>
      </c>
      <c r="BG51" s="25">
        <f t="shared" si="12"/>
        <v>1.2856838713217997</v>
      </c>
      <c r="BH51" s="25">
        <f t="shared" si="12"/>
        <v>7.5529032258000006E-2</v>
      </c>
      <c r="BI51" s="25">
        <f t="shared" si="12"/>
        <v>0</v>
      </c>
      <c r="BJ51" s="25">
        <f t="shared" si="12"/>
        <v>21.640035025642398</v>
      </c>
      <c r="BK51" s="25">
        <f>BK50+BK42</f>
        <v>459.30268766958096</v>
      </c>
    </row>
    <row r="52" spans="1:63" ht="3" customHeight="1" x14ac:dyDescent="0.2">
      <c r="A52" s="15"/>
      <c r="B52" s="29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</row>
    <row r="53" spans="1:63" x14ac:dyDescent="0.2">
      <c r="A53" s="15" t="s">
        <v>17</v>
      </c>
      <c r="B53" s="33" t="s">
        <v>8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</row>
    <row r="54" spans="1:63" x14ac:dyDescent="0.2">
      <c r="A54" s="15" t="s">
        <v>42</v>
      </c>
      <c r="B54" s="29" t="s">
        <v>18</v>
      </c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</row>
    <row r="55" spans="1:63" x14ac:dyDescent="0.2">
      <c r="A55" s="15"/>
      <c r="B55" s="31" t="s">
        <v>80</v>
      </c>
      <c r="C55" s="22">
        <v>0</v>
      </c>
      <c r="D55" s="22">
        <v>0.2100664934516</v>
      </c>
      <c r="E55" s="22">
        <v>0</v>
      </c>
      <c r="F55" s="22">
        <v>0</v>
      </c>
      <c r="G55" s="22">
        <v>0</v>
      </c>
      <c r="H55" s="22">
        <v>0.17106236335419994</v>
      </c>
      <c r="I55" s="22">
        <v>0.23172940374190001</v>
      </c>
      <c r="J55" s="22">
        <v>0</v>
      </c>
      <c r="K55" s="22">
        <v>0</v>
      </c>
      <c r="L55" s="22">
        <v>0.15196683787080001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0.47636655296699992</v>
      </c>
      <c r="S55" s="22">
        <v>0.75356174225799999</v>
      </c>
      <c r="T55" s="22">
        <v>0</v>
      </c>
      <c r="U55" s="22">
        <v>0</v>
      </c>
      <c r="V55" s="22">
        <v>0.28426569564499998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6.795434890416006</v>
      </c>
      <c r="AC55" s="22">
        <v>2.0616767476447997</v>
      </c>
      <c r="AD55" s="22">
        <v>0</v>
      </c>
      <c r="AE55" s="22">
        <v>0</v>
      </c>
      <c r="AF55" s="22">
        <v>3.8743531474506994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17.472862778222602</v>
      </c>
      <c r="AM55" s="22">
        <v>0.19577788493519999</v>
      </c>
      <c r="AN55" s="22">
        <v>0</v>
      </c>
      <c r="AO55" s="22">
        <v>0</v>
      </c>
      <c r="AP55" s="22">
        <v>2.6407892926118999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3.0980894406685011</v>
      </c>
      <c r="AW55" s="22">
        <v>314.19822200435328</v>
      </c>
      <c r="AX55" s="22">
        <v>0</v>
      </c>
      <c r="AY55" s="22">
        <v>0</v>
      </c>
      <c r="AZ55" s="22">
        <v>179.57647038367548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22">
        <v>1.9431341480565003</v>
      </c>
      <c r="BG55" s="22">
        <v>9.6745906312256</v>
      </c>
      <c r="BH55" s="22">
        <v>0</v>
      </c>
      <c r="BI55" s="22">
        <v>0</v>
      </c>
      <c r="BJ55" s="22">
        <v>121.01050856128941</v>
      </c>
      <c r="BK55" s="22">
        <v>664.82092899983843</v>
      </c>
    </row>
    <row r="56" spans="1:63" x14ac:dyDescent="0.2">
      <c r="A56" s="15"/>
      <c r="B56" s="28" t="s">
        <v>49</v>
      </c>
      <c r="C56" s="37">
        <f t="shared" ref="C56:AH56" si="13">SUM(C55)</f>
        <v>0</v>
      </c>
      <c r="D56" s="37">
        <f t="shared" si="13"/>
        <v>0.2100664934516</v>
      </c>
      <c r="E56" s="37">
        <f t="shared" si="13"/>
        <v>0</v>
      </c>
      <c r="F56" s="37">
        <f t="shared" si="13"/>
        <v>0</v>
      </c>
      <c r="G56" s="37">
        <f t="shared" si="13"/>
        <v>0</v>
      </c>
      <c r="H56" s="37">
        <f t="shared" si="13"/>
        <v>0.17106236335419994</v>
      </c>
      <c r="I56" s="37">
        <f t="shared" si="13"/>
        <v>0.23172940374190001</v>
      </c>
      <c r="J56" s="37">
        <f t="shared" si="13"/>
        <v>0</v>
      </c>
      <c r="K56" s="37">
        <f t="shared" si="13"/>
        <v>0</v>
      </c>
      <c r="L56" s="37">
        <f t="shared" si="13"/>
        <v>0.15196683787080001</v>
      </c>
      <c r="M56" s="37">
        <f t="shared" si="13"/>
        <v>0</v>
      </c>
      <c r="N56" s="37">
        <f t="shared" si="13"/>
        <v>0</v>
      </c>
      <c r="O56" s="37">
        <f t="shared" si="13"/>
        <v>0</v>
      </c>
      <c r="P56" s="37">
        <f t="shared" si="13"/>
        <v>0</v>
      </c>
      <c r="Q56" s="37">
        <f t="shared" si="13"/>
        <v>0</v>
      </c>
      <c r="R56" s="37">
        <f t="shared" si="13"/>
        <v>0.47636655296699992</v>
      </c>
      <c r="S56" s="37">
        <f t="shared" si="13"/>
        <v>0.75356174225799999</v>
      </c>
      <c r="T56" s="37">
        <f t="shared" si="13"/>
        <v>0</v>
      </c>
      <c r="U56" s="37">
        <f t="shared" si="13"/>
        <v>0</v>
      </c>
      <c r="V56" s="37">
        <f t="shared" si="13"/>
        <v>0.28426569564499998</v>
      </c>
      <c r="W56" s="37">
        <f t="shared" si="13"/>
        <v>0</v>
      </c>
      <c r="X56" s="37">
        <f t="shared" si="13"/>
        <v>0</v>
      </c>
      <c r="Y56" s="37">
        <f t="shared" si="13"/>
        <v>0</v>
      </c>
      <c r="Z56" s="37">
        <f t="shared" si="13"/>
        <v>0</v>
      </c>
      <c r="AA56" s="37">
        <f t="shared" si="13"/>
        <v>0</v>
      </c>
      <c r="AB56" s="37">
        <f t="shared" si="13"/>
        <v>6.795434890416006</v>
      </c>
      <c r="AC56" s="37">
        <f t="shared" si="13"/>
        <v>2.0616767476447997</v>
      </c>
      <c r="AD56" s="37">
        <f t="shared" si="13"/>
        <v>0</v>
      </c>
      <c r="AE56" s="37">
        <f t="shared" si="13"/>
        <v>0</v>
      </c>
      <c r="AF56" s="37">
        <f t="shared" si="13"/>
        <v>3.8743531474506994</v>
      </c>
      <c r="AG56" s="37">
        <f t="shared" si="13"/>
        <v>0</v>
      </c>
      <c r="AH56" s="37">
        <f t="shared" si="13"/>
        <v>0</v>
      </c>
      <c r="AI56" s="37">
        <f t="shared" ref="AI56:BJ56" si="14">SUM(AI55)</f>
        <v>0</v>
      </c>
      <c r="AJ56" s="37">
        <f t="shared" si="14"/>
        <v>0</v>
      </c>
      <c r="AK56" s="37">
        <f t="shared" si="14"/>
        <v>0</v>
      </c>
      <c r="AL56" s="37">
        <f t="shared" si="14"/>
        <v>17.472862778222602</v>
      </c>
      <c r="AM56" s="37">
        <f t="shared" si="14"/>
        <v>0.19577788493519999</v>
      </c>
      <c r="AN56" s="37">
        <f t="shared" si="14"/>
        <v>0</v>
      </c>
      <c r="AO56" s="37">
        <f t="shared" si="14"/>
        <v>0</v>
      </c>
      <c r="AP56" s="37">
        <f t="shared" si="14"/>
        <v>2.6407892926118999</v>
      </c>
      <c r="AQ56" s="37">
        <f t="shared" si="14"/>
        <v>0</v>
      </c>
      <c r="AR56" s="37">
        <f t="shared" si="14"/>
        <v>0</v>
      </c>
      <c r="AS56" s="37">
        <f t="shared" si="14"/>
        <v>0</v>
      </c>
      <c r="AT56" s="37">
        <f t="shared" si="14"/>
        <v>0</v>
      </c>
      <c r="AU56" s="37">
        <f t="shared" si="14"/>
        <v>0</v>
      </c>
      <c r="AV56" s="37">
        <f t="shared" si="14"/>
        <v>3.0980894406685011</v>
      </c>
      <c r="AW56" s="37">
        <f t="shared" si="14"/>
        <v>314.19822200435328</v>
      </c>
      <c r="AX56" s="37">
        <f t="shared" si="14"/>
        <v>0</v>
      </c>
      <c r="AY56" s="37">
        <f t="shared" si="14"/>
        <v>0</v>
      </c>
      <c r="AZ56" s="37">
        <f t="shared" si="14"/>
        <v>179.57647038367548</v>
      </c>
      <c r="BA56" s="37">
        <f t="shared" si="14"/>
        <v>0</v>
      </c>
      <c r="BB56" s="37">
        <f t="shared" si="14"/>
        <v>0</v>
      </c>
      <c r="BC56" s="37">
        <f t="shared" si="14"/>
        <v>0</v>
      </c>
      <c r="BD56" s="37">
        <f t="shared" si="14"/>
        <v>0</v>
      </c>
      <c r="BE56" s="37">
        <f t="shared" si="14"/>
        <v>0</v>
      </c>
      <c r="BF56" s="37">
        <f t="shared" si="14"/>
        <v>1.9431341480565003</v>
      </c>
      <c r="BG56" s="37">
        <f t="shared" si="14"/>
        <v>9.6745906312256</v>
      </c>
      <c r="BH56" s="37">
        <f t="shared" si="14"/>
        <v>0</v>
      </c>
      <c r="BI56" s="37">
        <f t="shared" si="14"/>
        <v>0</v>
      </c>
      <c r="BJ56" s="37">
        <f t="shared" si="14"/>
        <v>121.01050856128941</v>
      </c>
      <c r="BK56" s="37">
        <f>BK55</f>
        <v>664.82092899983843</v>
      </c>
    </row>
    <row r="57" spans="1:63" ht="2.25" customHeight="1" x14ac:dyDescent="0.2">
      <c r="A57" s="15"/>
      <c r="B57" s="29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</row>
    <row r="58" spans="1:63" x14ac:dyDescent="0.2">
      <c r="A58" s="15" t="s">
        <v>4</v>
      </c>
      <c r="B58" s="33" t="s">
        <v>9</v>
      </c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</row>
    <row r="59" spans="1:63" x14ac:dyDescent="0.2">
      <c r="A59" s="15" t="s">
        <v>42</v>
      </c>
      <c r="B59" s="29" t="s">
        <v>19</v>
      </c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</row>
    <row r="60" spans="1:63" x14ac:dyDescent="0.2">
      <c r="A60" s="15"/>
      <c r="B60" s="27" t="s">
        <v>39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0</v>
      </c>
      <c r="AQ60" s="22">
        <v>0</v>
      </c>
      <c r="AR60" s="22">
        <v>0</v>
      </c>
      <c r="AS60" s="22">
        <v>0</v>
      </c>
      <c r="AT60" s="24">
        <v>0</v>
      </c>
      <c r="AU60" s="24">
        <v>0</v>
      </c>
      <c r="AV60" s="24">
        <v>0</v>
      </c>
      <c r="AW60" s="24">
        <v>0</v>
      </c>
      <c r="AX60" s="24">
        <v>0</v>
      </c>
      <c r="AY60" s="24">
        <v>0</v>
      </c>
      <c r="AZ60" s="24">
        <v>0</v>
      </c>
      <c r="BA60" s="24">
        <v>0</v>
      </c>
      <c r="BB60" s="24">
        <v>0</v>
      </c>
      <c r="BC60" s="24">
        <v>0</v>
      </c>
      <c r="BD60" s="24">
        <v>0</v>
      </c>
      <c r="BE60" s="24">
        <v>0</v>
      </c>
      <c r="BF60" s="24">
        <v>0</v>
      </c>
      <c r="BG60" s="24">
        <v>0</v>
      </c>
      <c r="BH60" s="24">
        <v>0</v>
      </c>
      <c r="BI60" s="24">
        <v>0</v>
      </c>
      <c r="BJ60" s="24">
        <v>0</v>
      </c>
      <c r="BK60" s="24">
        <v>0</v>
      </c>
    </row>
    <row r="61" spans="1:63" x14ac:dyDescent="0.2">
      <c r="A61" s="15"/>
      <c r="B61" s="27" t="s">
        <v>51</v>
      </c>
      <c r="C61" s="37">
        <f t="shared" ref="C61:AH61" si="15">SUM(C60)</f>
        <v>0</v>
      </c>
      <c r="D61" s="37">
        <f t="shared" si="15"/>
        <v>0</v>
      </c>
      <c r="E61" s="37">
        <f t="shared" si="15"/>
        <v>0</v>
      </c>
      <c r="F61" s="37">
        <f t="shared" si="15"/>
        <v>0</v>
      </c>
      <c r="G61" s="37">
        <f t="shared" si="15"/>
        <v>0</v>
      </c>
      <c r="H61" s="37">
        <f t="shared" si="15"/>
        <v>0</v>
      </c>
      <c r="I61" s="37">
        <f t="shared" si="15"/>
        <v>0</v>
      </c>
      <c r="J61" s="37">
        <f t="shared" si="15"/>
        <v>0</v>
      </c>
      <c r="K61" s="37">
        <f t="shared" si="15"/>
        <v>0</v>
      </c>
      <c r="L61" s="37">
        <f t="shared" si="15"/>
        <v>0</v>
      </c>
      <c r="M61" s="37">
        <f t="shared" si="15"/>
        <v>0</v>
      </c>
      <c r="N61" s="37">
        <f t="shared" si="15"/>
        <v>0</v>
      </c>
      <c r="O61" s="37">
        <f t="shared" si="15"/>
        <v>0</v>
      </c>
      <c r="P61" s="37">
        <f t="shared" si="15"/>
        <v>0</v>
      </c>
      <c r="Q61" s="37">
        <f t="shared" si="15"/>
        <v>0</v>
      </c>
      <c r="R61" s="37">
        <f t="shared" si="15"/>
        <v>0</v>
      </c>
      <c r="S61" s="37">
        <f t="shared" si="15"/>
        <v>0</v>
      </c>
      <c r="T61" s="37">
        <f t="shared" si="15"/>
        <v>0</v>
      </c>
      <c r="U61" s="37">
        <f t="shared" si="15"/>
        <v>0</v>
      </c>
      <c r="V61" s="37">
        <f t="shared" si="15"/>
        <v>0</v>
      </c>
      <c r="W61" s="37">
        <f t="shared" si="15"/>
        <v>0</v>
      </c>
      <c r="X61" s="37">
        <f t="shared" si="15"/>
        <v>0</v>
      </c>
      <c r="Y61" s="37">
        <f t="shared" si="15"/>
        <v>0</v>
      </c>
      <c r="Z61" s="37">
        <f t="shared" si="15"/>
        <v>0</v>
      </c>
      <c r="AA61" s="37">
        <f t="shared" si="15"/>
        <v>0</v>
      </c>
      <c r="AB61" s="37">
        <f t="shared" si="15"/>
        <v>0</v>
      </c>
      <c r="AC61" s="37">
        <f t="shared" si="15"/>
        <v>0</v>
      </c>
      <c r="AD61" s="37">
        <f t="shared" si="15"/>
        <v>0</v>
      </c>
      <c r="AE61" s="37">
        <f t="shared" si="15"/>
        <v>0</v>
      </c>
      <c r="AF61" s="37">
        <f t="shared" si="15"/>
        <v>0</v>
      </c>
      <c r="AG61" s="37">
        <f t="shared" si="15"/>
        <v>0</v>
      </c>
      <c r="AH61" s="37">
        <f t="shared" si="15"/>
        <v>0</v>
      </c>
      <c r="AI61" s="37">
        <f t="shared" ref="AI61:BK61" si="16">SUM(AI60)</f>
        <v>0</v>
      </c>
      <c r="AJ61" s="37">
        <f t="shared" si="16"/>
        <v>0</v>
      </c>
      <c r="AK61" s="37">
        <f t="shared" si="16"/>
        <v>0</v>
      </c>
      <c r="AL61" s="37">
        <f t="shared" si="16"/>
        <v>0</v>
      </c>
      <c r="AM61" s="37">
        <f t="shared" si="16"/>
        <v>0</v>
      </c>
      <c r="AN61" s="37">
        <f t="shared" si="16"/>
        <v>0</v>
      </c>
      <c r="AO61" s="37">
        <f t="shared" si="16"/>
        <v>0</v>
      </c>
      <c r="AP61" s="37">
        <f t="shared" si="16"/>
        <v>0</v>
      </c>
      <c r="AQ61" s="37">
        <f t="shared" si="16"/>
        <v>0</v>
      </c>
      <c r="AR61" s="37">
        <f t="shared" si="16"/>
        <v>0</v>
      </c>
      <c r="AS61" s="37">
        <f t="shared" si="16"/>
        <v>0</v>
      </c>
      <c r="AT61" s="37">
        <f t="shared" si="16"/>
        <v>0</v>
      </c>
      <c r="AU61" s="37">
        <f t="shared" si="16"/>
        <v>0</v>
      </c>
      <c r="AV61" s="37">
        <f t="shared" si="16"/>
        <v>0</v>
      </c>
      <c r="AW61" s="37">
        <f t="shared" si="16"/>
        <v>0</v>
      </c>
      <c r="AX61" s="37">
        <f t="shared" si="16"/>
        <v>0</v>
      </c>
      <c r="AY61" s="37">
        <f t="shared" si="16"/>
        <v>0</v>
      </c>
      <c r="AZ61" s="37">
        <f t="shared" si="16"/>
        <v>0</v>
      </c>
      <c r="BA61" s="37">
        <f t="shared" si="16"/>
        <v>0</v>
      </c>
      <c r="BB61" s="37">
        <f t="shared" si="16"/>
        <v>0</v>
      </c>
      <c r="BC61" s="37">
        <f t="shared" si="16"/>
        <v>0</v>
      </c>
      <c r="BD61" s="37">
        <f t="shared" si="16"/>
        <v>0</v>
      </c>
      <c r="BE61" s="37">
        <f t="shared" si="16"/>
        <v>0</v>
      </c>
      <c r="BF61" s="37">
        <f t="shared" si="16"/>
        <v>0</v>
      </c>
      <c r="BG61" s="37">
        <f t="shared" si="16"/>
        <v>0</v>
      </c>
      <c r="BH61" s="37">
        <f t="shared" si="16"/>
        <v>0</v>
      </c>
      <c r="BI61" s="37">
        <f t="shared" si="16"/>
        <v>0</v>
      </c>
      <c r="BJ61" s="37">
        <f t="shared" si="16"/>
        <v>0</v>
      </c>
      <c r="BK61" s="37">
        <f t="shared" si="16"/>
        <v>0</v>
      </c>
    </row>
    <row r="62" spans="1:63" x14ac:dyDescent="0.2">
      <c r="A62" s="15" t="s">
        <v>43</v>
      </c>
      <c r="B62" s="29" t="s">
        <v>20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</row>
    <row r="63" spans="1:63" x14ac:dyDescent="0.2">
      <c r="A63" s="15"/>
      <c r="B63" s="27" t="s">
        <v>39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4">
        <v>0</v>
      </c>
      <c r="AU63" s="24">
        <v>0</v>
      </c>
      <c r="AV63" s="24">
        <v>0</v>
      </c>
      <c r="AW63" s="24">
        <v>0</v>
      </c>
      <c r="AX63" s="24">
        <v>0</v>
      </c>
      <c r="AY63" s="24">
        <v>0</v>
      </c>
      <c r="AZ63" s="24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24">
        <v>0</v>
      </c>
    </row>
    <row r="64" spans="1:63" x14ac:dyDescent="0.2">
      <c r="A64" s="15"/>
      <c r="B64" s="27" t="s">
        <v>52</v>
      </c>
      <c r="C64" s="37">
        <f t="shared" ref="C64:AH64" si="17">SUM(C63)</f>
        <v>0</v>
      </c>
      <c r="D64" s="37">
        <f t="shared" si="17"/>
        <v>0</v>
      </c>
      <c r="E64" s="37">
        <f t="shared" si="17"/>
        <v>0</v>
      </c>
      <c r="F64" s="37">
        <f t="shared" si="17"/>
        <v>0</v>
      </c>
      <c r="G64" s="37">
        <f t="shared" si="17"/>
        <v>0</v>
      </c>
      <c r="H64" s="37">
        <f t="shared" si="17"/>
        <v>0</v>
      </c>
      <c r="I64" s="37">
        <f t="shared" si="17"/>
        <v>0</v>
      </c>
      <c r="J64" s="37">
        <f t="shared" si="17"/>
        <v>0</v>
      </c>
      <c r="K64" s="37">
        <f t="shared" si="17"/>
        <v>0</v>
      </c>
      <c r="L64" s="37">
        <f t="shared" si="17"/>
        <v>0</v>
      </c>
      <c r="M64" s="37">
        <f t="shared" si="17"/>
        <v>0</v>
      </c>
      <c r="N64" s="37">
        <f t="shared" si="17"/>
        <v>0</v>
      </c>
      <c r="O64" s="37">
        <f t="shared" si="17"/>
        <v>0</v>
      </c>
      <c r="P64" s="37">
        <f t="shared" si="17"/>
        <v>0</v>
      </c>
      <c r="Q64" s="37">
        <f t="shared" si="17"/>
        <v>0</v>
      </c>
      <c r="R64" s="37">
        <f t="shared" si="17"/>
        <v>0</v>
      </c>
      <c r="S64" s="37">
        <f t="shared" si="17"/>
        <v>0</v>
      </c>
      <c r="T64" s="37">
        <f t="shared" si="17"/>
        <v>0</v>
      </c>
      <c r="U64" s="37">
        <f t="shared" si="17"/>
        <v>0</v>
      </c>
      <c r="V64" s="37">
        <f t="shared" si="17"/>
        <v>0</v>
      </c>
      <c r="W64" s="37">
        <f t="shared" si="17"/>
        <v>0</v>
      </c>
      <c r="X64" s="37">
        <f t="shared" si="17"/>
        <v>0</v>
      </c>
      <c r="Y64" s="37">
        <f t="shared" si="17"/>
        <v>0</v>
      </c>
      <c r="Z64" s="37">
        <f t="shared" si="17"/>
        <v>0</v>
      </c>
      <c r="AA64" s="37">
        <f t="shared" si="17"/>
        <v>0</v>
      </c>
      <c r="AB64" s="37">
        <f t="shared" si="17"/>
        <v>0</v>
      </c>
      <c r="AC64" s="37">
        <f t="shared" si="17"/>
        <v>0</v>
      </c>
      <c r="AD64" s="37">
        <f t="shared" si="17"/>
        <v>0</v>
      </c>
      <c r="AE64" s="37">
        <f t="shared" si="17"/>
        <v>0</v>
      </c>
      <c r="AF64" s="37">
        <f t="shared" si="17"/>
        <v>0</v>
      </c>
      <c r="AG64" s="37">
        <f t="shared" si="17"/>
        <v>0</v>
      </c>
      <c r="AH64" s="37">
        <f t="shared" si="17"/>
        <v>0</v>
      </c>
      <c r="AI64" s="37">
        <f t="shared" ref="AI64:BK64" si="18">SUM(AI63)</f>
        <v>0</v>
      </c>
      <c r="AJ64" s="37">
        <f t="shared" si="18"/>
        <v>0</v>
      </c>
      <c r="AK64" s="37">
        <f t="shared" si="18"/>
        <v>0</v>
      </c>
      <c r="AL64" s="37">
        <f t="shared" si="18"/>
        <v>0</v>
      </c>
      <c r="AM64" s="37">
        <f t="shared" si="18"/>
        <v>0</v>
      </c>
      <c r="AN64" s="37">
        <f t="shared" si="18"/>
        <v>0</v>
      </c>
      <c r="AO64" s="37">
        <f t="shared" si="18"/>
        <v>0</v>
      </c>
      <c r="AP64" s="37">
        <f t="shared" si="18"/>
        <v>0</v>
      </c>
      <c r="AQ64" s="37">
        <f t="shared" si="18"/>
        <v>0</v>
      </c>
      <c r="AR64" s="37">
        <f t="shared" si="18"/>
        <v>0</v>
      </c>
      <c r="AS64" s="37">
        <f t="shared" si="18"/>
        <v>0</v>
      </c>
      <c r="AT64" s="37">
        <f t="shared" si="18"/>
        <v>0</v>
      </c>
      <c r="AU64" s="37">
        <f t="shared" si="18"/>
        <v>0</v>
      </c>
      <c r="AV64" s="37">
        <f t="shared" si="18"/>
        <v>0</v>
      </c>
      <c r="AW64" s="37">
        <f t="shared" si="18"/>
        <v>0</v>
      </c>
      <c r="AX64" s="37">
        <f t="shared" si="18"/>
        <v>0</v>
      </c>
      <c r="AY64" s="37">
        <f t="shared" si="18"/>
        <v>0</v>
      </c>
      <c r="AZ64" s="37">
        <f t="shared" si="18"/>
        <v>0</v>
      </c>
      <c r="BA64" s="37">
        <f t="shared" si="18"/>
        <v>0</v>
      </c>
      <c r="BB64" s="37">
        <f t="shared" si="18"/>
        <v>0</v>
      </c>
      <c r="BC64" s="37">
        <f t="shared" si="18"/>
        <v>0</v>
      </c>
      <c r="BD64" s="37">
        <f t="shared" si="18"/>
        <v>0</v>
      </c>
      <c r="BE64" s="37">
        <f t="shared" si="18"/>
        <v>0</v>
      </c>
      <c r="BF64" s="37">
        <f t="shared" si="18"/>
        <v>0</v>
      </c>
      <c r="BG64" s="37">
        <f t="shared" si="18"/>
        <v>0</v>
      </c>
      <c r="BH64" s="37">
        <f t="shared" si="18"/>
        <v>0</v>
      </c>
      <c r="BI64" s="37">
        <f t="shared" si="18"/>
        <v>0</v>
      </c>
      <c r="BJ64" s="37">
        <f t="shared" si="18"/>
        <v>0</v>
      </c>
      <c r="BK64" s="37">
        <f t="shared" si="18"/>
        <v>0</v>
      </c>
    </row>
    <row r="65" spans="1:66" x14ac:dyDescent="0.2">
      <c r="A65" s="15"/>
      <c r="B65" s="28" t="s">
        <v>50</v>
      </c>
      <c r="C65" s="38">
        <f>C61+C64</f>
        <v>0</v>
      </c>
      <c r="D65" s="38">
        <f t="shared" ref="D65:BK65" si="19">D61+D64</f>
        <v>0</v>
      </c>
      <c r="E65" s="38">
        <f t="shared" si="19"/>
        <v>0</v>
      </c>
      <c r="F65" s="38">
        <f t="shared" si="19"/>
        <v>0</v>
      </c>
      <c r="G65" s="38">
        <f t="shared" si="19"/>
        <v>0</v>
      </c>
      <c r="H65" s="38">
        <f t="shared" si="19"/>
        <v>0</v>
      </c>
      <c r="I65" s="38">
        <f t="shared" si="19"/>
        <v>0</v>
      </c>
      <c r="J65" s="38">
        <f t="shared" si="19"/>
        <v>0</v>
      </c>
      <c r="K65" s="38">
        <f t="shared" si="19"/>
        <v>0</v>
      </c>
      <c r="L65" s="38">
        <f t="shared" si="19"/>
        <v>0</v>
      </c>
      <c r="M65" s="38">
        <f t="shared" si="19"/>
        <v>0</v>
      </c>
      <c r="N65" s="38">
        <f t="shared" si="19"/>
        <v>0</v>
      </c>
      <c r="O65" s="38">
        <f t="shared" si="19"/>
        <v>0</v>
      </c>
      <c r="P65" s="38">
        <f t="shared" si="19"/>
        <v>0</v>
      </c>
      <c r="Q65" s="38">
        <f t="shared" si="19"/>
        <v>0</v>
      </c>
      <c r="R65" s="38">
        <f t="shared" si="19"/>
        <v>0</v>
      </c>
      <c r="S65" s="38">
        <f t="shared" si="19"/>
        <v>0</v>
      </c>
      <c r="T65" s="38">
        <f t="shared" si="19"/>
        <v>0</v>
      </c>
      <c r="U65" s="38">
        <f t="shared" si="19"/>
        <v>0</v>
      </c>
      <c r="V65" s="38">
        <f t="shared" si="19"/>
        <v>0</v>
      </c>
      <c r="W65" s="38">
        <f t="shared" si="19"/>
        <v>0</v>
      </c>
      <c r="X65" s="38">
        <f t="shared" si="19"/>
        <v>0</v>
      </c>
      <c r="Y65" s="38">
        <f t="shared" si="19"/>
        <v>0</v>
      </c>
      <c r="Z65" s="38">
        <f t="shared" si="19"/>
        <v>0</v>
      </c>
      <c r="AA65" s="38">
        <f t="shared" si="19"/>
        <v>0</v>
      </c>
      <c r="AB65" s="38">
        <f t="shared" si="19"/>
        <v>0</v>
      </c>
      <c r="AC65" s="38">
        <f t="shared" si="19"/>
        <v>0</v>
      </c>
      <c r="AD65" s="38">
        <f t="shared" si="19"/>
        <v>0</v>
      </c>
      <c r="AE65" s="38">
        <f t="shared" si="19"/>
        <v>0</v>
      </c>
      <c r="AF65" s="38">
        <f t="shared" si="19"/>
        <v>0</v>
      </c>
      <c r="AG65" s="38">
        <f t="shared" si="19"/>
        <v>0</v>
      </c>
      <c r="AH65" s="38">
        <f t="shared" si="19"/>
        <v>0</v>
      </c>
      <c r="AI65" s="38">
        <f t="shared" si="19"/>
        <v>0</v>
      </c>
      <c r="AJ65" s="38">
        <f t="shared" si="19"/>
        <v>0</v>
      </c>
      <c r="AK65" s="38">
        <f t="shared" si="19"/>
        <v>0</v>
      </c>
      <c r="AL65" s="38">
        <f t="shared" si="19"/>
        <v>0</v>
      </c>
      <c r="AM65" s="38">
        <f t="shared" si="19"/>
        <v>0</v>
      </c>
      <c r="AN65" s="38">
        <f t="shared" si="19"/>
        <v>0</v>
      </c>
      <c r="AO65" s="38">
        <f t="shared" si="19"/>
        <v>0</v>
      </c>
      <c r="AP65" s="38">
        <f t="shared" si="19"/>
        <v>0</v>
      </c>
      <c r="AQ65" s="38">
        <f t="shared" si="19"/>
        <v>0</v>
      </c>
      <c r="AR65" s="38">
        <f t="shared" si="19"/>
        <v>0</v>
      </c>
      <c r="AS65" s="38">
        <f t="shared" si="19"/>
        <v>0</v>
      </c>
      <c r="AT65" s="38">
        <f t="shared" si="19"/>
        <v>0</v>
      </c>
      <c r="AU65" s="38">
        <f t="shared" si="19"/>
        <v>0</v>
      </c>
      <c r="AV65" s="38">
        <f t="shared" si="19"/>
        <v>0</v>
      </c>
      <c r="AW65" s="38">
        <f t="shared" si="19"/>
        <v>0</v>
      </c>
      <c r="AX65" s="38">
        <f t="shared" si="19"/>
        <v>0</v>
      </c>
      <c r="AY65" s="38">
        <f t="shared" si="19"/>
        <v>0</v>
      </c>
      <c r="AZ65" s="38">
        <f t="shared" si="19"/>
        <v>0</v>
      </c>
      <c r="BA65" s="38">
        <f t="shared" si="19"/>
        <v>0</v>
      </c>
      <c r="BB65" s="38">
        <f t="shared" si="19"/>
        <v>0</v>
      </c>
      <c r="BC65" s="38">
        <f t="shared" si="19"/>
        <v>0</v>
      </c>
      <c r="BD65" s="38">
        <f t="shared" si="19"/>
        <v>0</v>
      </c>
      <c r="BE65" s="38">
        <f t="shared" si="19"/>
        <v>0</v>
      </c>
      <c r="BF65" s="38">
        <f t="shared" si="19"/>
        <v>0</v>
      </c>
      <c r="BG65" s="38">
        <f t="shared" si="19"/>
        <v>0</v>
      </c>
      <c r="BH65" s="38">
        <f t="shared" si="19"/>
        <v>0</v>
      </c>
      <c r="BI65" s="38">
        <f t="shared" si="19"/>
        <v>0</v>
      </c>
      <c r="BJ65" s="38">
        <f t="shared" si="19"/>
        <v>0</v>
      </c>
      <c r="BK65" s="38">
        <f t="shared" si="19"/>
        <v>0</v>
      </c>
    </row>
    <row r="66" spans="1:66" ht="4.5" customHeight="1" x14ac:dyDescent="0.2">
      <c r="A66" s="15"/>
      <c r="B66" s="29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</row>
    <row r="67" spans="1:66" x14ac:dyDescent="0.2">
      <c r="A67" s="15" t="s">
        <v>21</v>
      </c>
      <c r="B67" s="33" t="s">
        <v>22</v>
      </c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</row>
    <row r="68" spans="1:66" x14ac:dyDescent="0.2">
      <c r="A68" s="15" t="s">
        <v>42</v>
      </c>
      <c r="B68" s="29" t="s">
        <v>23</v>
      </c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</row>
    <row r="69" spans="1:66" x14ac:dyDescent="0.2">
      <c r="A69" s="15"/>
      <c r="B69" s="27" t="s">
        <v>39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  <c r="AD69" s="22">
        <v>0</v>
      </c>
      <c r="AE69" s="22">
        <v>0</v>
      </c>
      <c r="AF69" s="22">
        <v>0</v>
      </c>
      <c r="AG69" s="22">
        <v>0</v>
      </c>
      <c r="AH69" s="22">
        <v>0</v>
      </c>
      <c r="AI69" s="22">
        <v>0</v>
      </c>
      <c r="AJ69" s="22">
        <v>0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0</v>
      </c>
      <c r="AS69" s="22">
        <v>0</v>
      </c>
      <c r="AT69" s="24">
        <v>0</v>
      </c>
      <c r="AU69" s="24">
        <v>0</v>
      </c>
      <c r="AV69" s="24">
        <v>0</v>
      </c>
      <c r="AW69" s="24">
        <v>0</v>
      </c>
      <c r="AX69" s="24">
        <v>0</v>
      </c>
      <c r="AY69" s="24">
        <v>0</v>
      </c>
      <c r="AZ69" s="24">
        <v>0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</row>
    <row r="70" spans="1:66" x14ac:dyDescent="0.2">
      <c r="A70" s="15"/>
      <c r="B70" s="28" t="s">
        <v>49</v>
      </c>
      <c r="C70" s="37">
        <f t="shared" ref="C70:AH70" si="20">SUM(C69)</f>
        <v>0</v>
      </c>
      <c r="D70" s="37">
        <f t="shared" si="20"/>
        <v>0</v>
      </c>
      <c r="E70" s="37">
        <f t="shared" si="20"/>
        <v>0</v>
      </c>
      <c r="F70" s="37">
        <f t="shared" si="20"/>
        <v>0</v>
      </c>
      <c r="G70" s="37">
        <f t="shared" si="20"/>
        <v>0</v>
      </c>
      <c r="H70" s="37">
        <f t="shared" si="20"/>
        <v>0</v>
      </c>
      <c r="I70" s="37">
        <f t="shared" si="20"/>
        <v>0</v>
      </c>
      <c r="J70" s="37">
        <f t="shared" si="20"/>
        <v>0</v>
      </c>
      <c r="K70" s="37">
        <f t="shared" si="20"/>
        <v>0</v>
      </c>
      <c r="L70" s="37">
        <f t="shared" si="20"/>
        <v>0</v>
      </c>
      <c r="M70" s="37">
        <f t="shared" si="20"/>
        <v>0</v>
      </c>
      <c r="N70" s="37">
        <f t="shared" si="20"/>
        <v>0</v>
      </c>
      <c r="O70" s="37">
        <f t="shared" si="20"/>
        <v>0</v>
      </c>
      <c r="P70" s="37">
        <f t="shared" si="20"/>
        <v>0</v>
      </c>
      <c r="Q70" s="37">
        <f t="shared" si="20"/>
        <v>0</v>
      </c>
      <c r="R70" s="37">
        <f t="shared" si="20"/>
        <v>0</v>
      </c>
      <c r="S70" s="37">
        <f t="shared" si="20"/>
        <v>0</v>
      </c>
      <c r="T70" s="37">
        <f t="shared" si="20"/>
        <v>0</v>
      </c>
      <c r="U70" s="37">
        <f t="shared" si="20"/>
        <v>0</v>
      </c>
      <c r="V70" s="37">
        <f t="shared" si="20"/>
        <v>0</v>
      </c>
      <c r="W70" s="37">
        <f t="shared" si="20"/>
        <v>0</v>
      </c>
      <c r="X70" s="37">
        <f t="shared" si="20"/>
        <v>0</v>
      </c>
      <c r="Y70" s="37">
        <f t="shared" si="20"/>
        <v>0</v>
      </c>
      <c r="Z70" s="37">
        <f t="shared" si="20"/>
        <v>0</v>
      </c>
      <c r="AA70" s="37">
        <f t="shared" si="20"/>
        <v>0</v>
      </c>
      <c r="AB70" s="37">
        <f t="shared" si="20"/>
        <v>0</v>
      </c>
      <c r="AC70" s="37">
        <f t="shared" si="20"/>
        <v>0</v>
      </c>
      <c r="AD70" s="37">
        <f t="shared" si="20"/>
        <v>0</v>
      </c>
      <c r="AE70" s="37">
        <f t="shared" si="20"/>
        <v>0</v>
      </c>
      <c r="AF70" s="37">
        <f t="shared" si="20"/>
        <v>0</v>
      </c>
      <c r="AG70" s="37">
        <f t="shared" si="20"/>
        <v>0</v>
      </c>
      <c r="AH70" s="37">
        <f t="shared" si="20"/>
        <v>0</v>
      </c>
      <c r="AI70" s="37">
        <f t="shared" ref="AI70:BK70" si="21">SUM(AI69)</f>
        <v>0</v>
      </c>
      <c r="AJ70" s="37">
        <f t="shared" si="21"/>
        <v>0</v>
      </c>
      <c r="AK70" s="37">
        <f t="shared" si="21"/>
        <v>0</v>
      </c>
      <c r="AL70" s="37">
        <f t="shared" si="21"/>
        <v>0</v>
      </c>
      <c r="AM70" s="37">
        <f t="shared" si="21"/>
        <v>0</v>
      </c>
      <c r="AN70" s="37">
        <f t="shared" si="21"/>
        <v>0</v>
      </c>
      <c r="AO70" s="37">
        <f t="shared" si="21"/>
        <v>0</v>
      </c>
      <c r="AP70" s="37">
        <f t="shared" si="21"/>
        <v>0</v>
      </c>
      <c r="AQ70" s="37">
        <f t="shared" si="21"/>
        <v>0</v>
      </c>
      <c r="AR70" s="37">
        <f t="shared" si="21"/>
        <v>0</v>
      </c>
      <c r="AS70" s="37">
        <f t="shared" si="21"/>
        <v>0</v>
      </c>
      <c r="AT70" s="37">
        <f t="shared" si="21"/>
        <v>0</v>
      </c>
      <c r="AU70" s="37">
        <f t="shared" si="21"/>
        <v>0</v>
      </c>
      <c r="AV70" s="37">
        <f t="shared" si="21"/>
        <v>0</v>
      </c>
      <c r="AW70" s="37">
        <f t="shared" si="21"/>
        <v>0</v>
      </c>
      <c r="AX70" s="37">
        <f t="shared" si="21"/>
        <v>0</v>
      </c>
      <c r="AY70" s="37">
        <f t="shared" si="21"/>
        <v>0</v>
      </c>
      <c r="AZ70" s="37">
        <f t="shared" si="21"/>
        <v>0</v>
      </c>
      <c r="BA70" s="37">
        <f t="shared" si="21"/>
        <v>0</v>
      </c>
      <c r="BB70" s="37">
        <f t="shared" si="21"/>
        <v>0</v>
      </c>
      <c r="BC70" s="37">
        <f t="shared" si="21"/>
        <v>0</v>
      </c>
      <c r="BD70" s="37">
        <f t="shared" si="21"/>
        <v>0</v>
      </c>
      <c r="BE70" s="37">
        <f t="shared" si="21"/>
        <v>0</v>
      </c>
      <c r="BF70" s="37">
        <f t="shared" si="21"/>
        <v>0</v>
      </c>
      <c r="BG70" s="37">
        <f t="shared" si="21"/>
        <v>0</v>
      </c>
      <c r="BH70" s="37">
        <f t="shared" si="21"/>
        <v>0</v>
      </c>
      <c r="BI70" s="37">
        <f t="shared" si="21"/>
        <v>0</v>
      </c>
      <c r="BJ70" s="37">
        <f t="shared" si="21"/>
        <v>0</v>
      </c>
      <c r="BK70" s="37">
        <f t="shared" si="21"/>
        <v>0</v>
      </c>
    </row>
    <row r="71" spans="1:66" ht="4.5" customHeight="1" x14ac:dyDescent="0.2">
      <c r="A71" s="15"/>
      <c r="B71" s="34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</row>
    <row r="72" spans="1:66" s="4" customFormat="1" x14ac:dyDescent="0.2">
      <c r="A72" s="15"/>
      <c r="B72" s="35" t="s">
        <v>59</v>
      </c>
      <c r="C72" s="26">
        <f>C37+C51+C56+C65</f>
        <v>0</v>
      </c>
      <c r="D72" s="26">
        <f t="shared" ref="D72:BJ72" si="22">D37+D51+D56+D65</f>
        <v>21.862477608096</v>
      </c>
      <c r="E72" s="26">
        <f t="shared" si="22"/>
        <v>327.17287698664472</v>
      </c>
      <c r="F72" s="26">
        <f t="shared" si="22"/>
        <v>0</v>
      </c>
      <c r="G72" s="26">
        <f t="shared" si="22"/>
        <v>0</v>
      </c>
      <c r="H72" s="26">
        <f t="shared" si="22"/>
        <v>5.4431435396502756</v>
      </c>
      <c r="I72" s="26">
        <f t="shared" si="22"/>
        <v>2106.7668726920579</v>
      </c>
      <c r="J72" s="26">
        <f t="shared" si="22"/>
        <v>2098.7771132312228</v>
      </c>
      <c r="K72" s="26">
        <f t="shared" si="22"/>
        <v>62.259170107322504</v>
      </c>
      <c r="L72" s="26">
        <f t="shared" si="22"/>
        <v>74.756481514124403</v>
      </c>
      <c r="M72" s="26">
        <f t="shared" si="22"/>
        <v>0</v>
      </c>
      <c r="N72" s="26">
        <f t="shared" si="22"/>
        <v>0</v>
      </c>
      <c r="O72" s="26">
        <f t="shared" si="22"/>
        <v>5.7641919354838</v>
      </c>
      <c r="P72" s="26">
        <f t="shared" si="22"/>
        <v>0</v>
      </c>
      <c r="Q72" s="26">
        <f t="shared" si="22"/>
        <v>0</v>
      </c>
      <c r="R72" s="26">
        <f t="shared" si="22"/>
        <v>6.7710144154649807</v>
      </c>
      <c r="S72" s="26">
        <f t="shared" si="22"/>
        <v>105.02102206586986</v>
      </c>
      <c r="T72" s="26">
        <f t="shared" si="22"/>
        <v>338.07661416774044</v>
      </c>
      <c r="U72" s="26">
        <f t="shared" si="22"/>
        <v>0</v>
      </c>
      <c r="V72" s="26">
        <f t="shared" si="22"/>
        <v>59.356386370977233</v>
      </c>
      <c r="W72" s="26">
        <f t="shared" si="22"/>
        <v>0</v>
      </c>
      <c r="X72" s="26">
        <f t="shared" si="22"/>
        <v>0.34741741412900001</v>
      </c>
      <c r="Y72" s="26">
        <f t="shared" si="22"/>
        <v>0</v>
      </c>
      <c r="Z72" s="26">
        <f t="shared" si="22"/>
        <v>0</v>
      </c>
      <c r="AA72" s="26">
        <f t="shared" si="22"/>
        <v>0</v>
      </c>
      <c r="AB72" s="26">
        <f t="shared" si="22"/>
        <v>133.22857153551118</v>
      </c>
      <c r="AC72" s="26">
        <f t="shared" si="22"/>
        <v>181.25017375205502</v>
      </c>
      <c r="AD72" s="26">
        <f t="shared" si="22"/>
        <v>2.9242033608063003</v>
      </c>
      <c r="AE72" s="26">
        <f t="shared" si="22"/>
        <v>0</v>
      </c>
      <c r="AF72" s="26">
        <f t="shared" si="22"/>
        <v>117.11508769469719</v>
      </c>
      <c r="AG72" s="26">
        <f t="shared" si="22"/>
        <v>0</v>
      </c>
      <c r="AH72" s="26">
        <f t="shared" si="22"/>
        <v>0</v>
      </c>
      <c r="AI72" s="26">
        <f t="shared" si="22"/>
        <v>0</v>
      </c>
      <c r="AJ72" s="26">
        <f t="shared" si="22"/>
        <v>0</v>
      </c>
      <c r="AK72" s="26">
        <f t="shared" si="22"/>
        <v>0</v>
      </c>
      <c r="AL72" s="26">
        <f t="shared" si="22"/>
        <v>242.51470193240462</v>
      </c>
      <c r="AM72" s="26">
        <f t="shared" si="22"/>
        <v>41.011228001605701</v>
      </c>
      <c r="AN72" s="26">
        <f t="shared" si="22"/>
        <v>6.8598649955158004</v>
      </c>
      <c r="AO72" s="26">
        <f t="shared" si="22"/>
        <v>0</v>
      </c>
      <c r="AP72" s="26">
        <f t="shared" si="22"/>
        <v>75.273785931849403</v>
      </c>
      <c r="AQ72" s="26">
        <f t="shared" si="22"/>
        <v>0</v>
      </c>
      <c r="AR72" s="26">
        <f t="shared" si="22"/>
        <v>0</v>
      </c>
      <c r="AS72" s="26">
        <f t="shared" si="22"/>
        <v>0</v>
      </c>
      <c r="AT72" s="26">
        <f t="shared" si="22"/>
        <v>0</v>
      </c>
      <c r="AU72" s="26">
        <f t="shared" si="22"/>
        <v>0</v>
      </c>
      <c r="AV72" s="26">
        <f t="shared" si="22"/>
        <v>46.231844930557841</v>
      </c>
      <c r="AW72" s="26">
        <f t="shared" si="22"/>
        <v>1717.6426860810595</v>
      </c>
      <c r="AX72" s="26">
        <f t="shared" si="22"/>
        <v>318.55548769351384</v>
      </c>
      <c r="AY72" s="26">
        <f t="shared" si="22"/>
        <v>0</v>
      </c>
      <c r="AZ72" s="26">
        <f t="shared" si="22"/>
        <v>462.11999893072442</v>
      </c>
      <c r="BA72" s="26">
        <f t="shared" si="22"/>
        <v>0</v>
      </c>
      <c r="BB72" s="26">
        <f t="shared" si="22"/>
        <v>0</v>
      </c>
      <c r="BC72" s="26">
        <f t="shared" si="22"/>
        <v>0</v>
      </c>
      <c r="BD72" s="26">
        <f t="shared" si="22"/>
        <v>0</v>
      </c>
      <c r="BE72" s="26">
        <f t="shared" si="22"/>
        <v>0</v>
      </c>
      <c r="BF72" s="26">
        <f t="shared" si="22"/>
        <v>35.500363600121958</v>
      </c>
      <c r="BG72" s="26">
        <f t="shared" si="22"/>
        <v>146.76200199264241</v>
      </c>
      <c r="BH72" s="26">
        <f t="shared" si="22"/>
        <v>3.6652268411932996</v>
      </c>
      <c r="BI72" s="26">
        <f t="shared" si="22"/>
        <v>0</v>
      </c>
      <c r="BJ72" s="26">
        <f t="shared" si="22"/>
        <v>374.87668536260486</v>
      </c>
      <c r="BK72" s="26">
        <f>BK56+BK51+BK37</f>
        <v>9117.9066946856474</v>
      </c>
      <c r="BM72" s="45"/>
      <c r="BN72" s="46"/>
    </row>
    <row r="73" spans="1:66" ht="4.5" customHeight="1" x14ac:dyDescent="0.2">
      <c r="A73" s="15"/>
      <c r="B73" s="35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</row>
    <row r="74" spans="1:66" ht="14.25" customHeight="1" x14ac:dyDescent="0.3">
      <c r="A74" s="15" t="s">
        <v>5</v>
      </c>
      <c r="B74" s="36" t="s">
        <v>25</v>
      </c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</row>
    <row r="75" spans="1:66" x14ac:dyDescent="0.2">
      <c r="A75" s="15"/>
      <c r="B75" s="27" t="s">
        <v>39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22">
        <v>0</v>
      </c>
      <c r="AE75" s="22">
        <v>0</v>
      </c>
      <c r="AF75" s="22">
        <v>0</v>
      </c>
      <c r="AG75" s="22">
        <v>0</v>
      </c>
      <c r="AH75" s="22">
        <v>0</v>
      </c>
      <c r="AI75" s="22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22">
        <v>0</v>
      </c>
      <c r="AT75" s="24">
        <v>0</v>
      </c>
      <c r="AU75" s="24">
        <v>0</v>
      </c>
      <c r="AV75" s="24">
        <v>0</v>
      </c>
      <c r="AW75" s="24">
        <v>0</v>
      </c>
      <c r="AX75" s="24">
        <v>0</v>
      </c>
      <c r="AY75" s="24">
        <v>0</v>
      </c>
      <c r="AZ75" s="24">
        <v>0</v>
      </c>
      <c r="BA75" s="24">
        <v>0</v>
      </c>
      <c r="BB75" s="24">
        <v>0</v>
      </c>
      <c r="BC75" s="24">
        <v>0</v>
      </c>
      <c r="BD75" s="24">
        <v>0</v>
      </c>
      <c r="BE75" s="24">
        <v>0</v>
      </c>
      <c r="BF75" s="24">
        <v>0</v>
      </c>
      <c r="BG75" s="24">
        <v>0</v>
      </c>
      <c r="BH75" s="24">
        <v>0</v>
      </c>
      <c r="BI75" s="24">
        <v>0</v>
      </c>
      <c r="BJ75" s="24">
        <v>0</v>
      </c>
      <c r="BK75" s="24">
        <v>0</v>
      </c>
    </row>
    <row r="76" spans="1:66" ht="13.5" thickBot="1" x14ac:dyDescent="0.25">
      <c r="A76" s="21"/>
      <c r="B76" s="28" t="s">
        <v>49</v>
      </c>
      <c r="C76" s="37">
        <f t="shared" ref="C76:AH76" si="23">SUM(C75)</f>
        <v>0</v>
      </c>
      <c r="D76" s="37">
        <f t="shared" si="23"/>
        <v>0</v>
      </c>
      <c r="E76" s="37">
        <f t="shared" si="23"/>
        <v>0</v>
      </c>
      <c r="F76" s="37">
        <f t="shared" si="23"/>
        <v>0</v>
      </c>
      <c r="G76" s="37">
        <f t="shared" si="23"/>
        <v>0</v>
      </c>
      <c r="H76" s="37">
        <f t="shared" si="23"/>
        <v>0</v>
      </c>
      <c r="I76" s="37">
        <f t="shared" si="23"/>
        <v>0</v>
      </c>
      <c r="J76" s="37">
        <f t="shared" si="23"/>
        <v>0</v>
      </c>
      <c r="K76" s="37">
        <f t="shared" si="23"/>
        <v>0</v>
      </c>
      <c r="L76" s="37">
        <f t="shared" si="23"/>
        <v>0</v>
      </c>
      <c r="M76" s="37">
        <f t="shared" si="23"/>
        <v>0</v>
      </c>
      <c r="N76" s="37">
        <f t="shared" si="23"/>
        <v>0</v>
      </c>
      <c r="O76" s="37">
        <f t="shared" si="23"/>
        <v>0</v>
      </c>
      <c r="P76" s="37">
        <f t="shared" si="23"/>
        <v>0</v>
      </c>
      <c r="Q76" s="37">
        <f t="shared" si="23"/>
        <v>0</v>
      </c>
      <c r="R76" s="37">
        <f t="shared" si="23"/>
        <v>0</v>
      </c>
      <c r="S76" s="37">
        <f t="shared" si="23"/>
        <v>0</v>
      </c>
      <c r="T76" s="37">
        <f t="shared" si="23"/>
        <v>0</v>
      </c>
      <c r="U76" s="37">
        <f t="shared" si="23"/>
        <v>0</v>
      </c>
      <c r="V76" s="37">
        <f t="shared" si="23"/>
        <v>0</v>
      </c>
      <c r="W76" s="37">
        <f t="shared" si="23"/>
        <v>0</v>
      </c>
      <c r="X76" s="37">
        <f t="shared" si="23"/>
        <v>0</v>
      </c>
      <c r="Y76" s="37">
        <f t="shared" si="23"/>
        <v>0</v>
      </c>
      <c r="Z76" s="37">
        <f t="shared" si="23"/>
        <v>0</v>
      </c>
      <c r="AA76" s="37">
        <f t="shared" si="23"/>
        <v>0</v>
      </c>
      <c r="AB76" s="37">
        <f t="shared" si="23"/>
        <v>0</v>
      </c>
      <c r="AC76" s="37">
        <f t="shared" si="23"/>
        <v>0</v>
      </c>
      <c r="AD76" s="37">
        <f t="shared" si="23"/>
        <v>0</v>
      </c>
      <c r="AE76" s="37">
        <f t="shared" si="23"/>
        <v>0</v>
      </c>
      <c r="AF76" s="37">
        <f t="shared" si="23"/>
        <v>0</v>
      </c>
      <c r="AG76" s="37">
        <f t="shared" si="23"/>
        <v>0</v>
      </c>
      <c r="AH76" s="37">
        <f t="shared" si="23"/>
        <v>0</v>
      </c>
      <c r="AI76" s="37">
        <f t="shared" ref="AI76:BK76" si="24">SUM(AI75)</f>
        <v>0</v>
      </c>
      <c r="AJ76" s="37">
        <f t="shared" si="24"/>
        <v>0</v>
      </c>
      <c r="AK76" s="37">
        <f t="shared" si="24"/>
        <v>0</v>
      </c>
      <c r="AL76" s="37">
        <f t="shared" si="24"/>
        <v>0</v>
      </c>
      <c r="AM76" s="37">
        <f t="shared" si="24"/>
        <v>0</v>
      </c>
      <c r="AN76" s="37">
        <f t="shared" si="24"/>
        <v>0</v>
      </c>
      <c r="AO76" s="37">
        <f t="shared" si="24"/>
        <v>0</v>
      </c>
      <c r="AP76" s="37">
        <f t="shared" si="24"/>
        <v>0</v>
      </c>
      <c r="AQ76" s="37">
        <f t="shared" si="24"/>
        <v>0</v>
      </c>
      <c r="AR76" s="37">
        <f t="shared" si="24"/>
        <v>0</v>
      </c>
      <c r="AS76" s="37">
        <f t="shared" si="24"/>
        <v>0</v>
      </c>
      <c r="AT76" s="37">
        <f t="shared" si="24"/>
        <v>0</v>
      </c>
      <c r="AU76" s="37">
        <f t="shared" si="24"/>
        <v>0</v>
      </c>
      <c r="AV76" s="37">
        <f t="shared" si="24"/>
        <v>0</v>
      </c>
      <c r="AW76" s="37">
        <f t="shared" si="24"/>
        <v>0</v>
      </c>
      <c r="AX76" s="37">
        <f t="shared" si="24"/>
        <v>0</v>
      </c>
      <c r="AY76" s="37">
        <f t="shared" si="24"/>
        <v>0</v>
      </c>
      <c r="AZ76" s="37">
        <f t="shared" si="24"/>
        <v>0</v>
      </c>
      <c r="BA76" s="37">
        <f t="shared" si="24"/>
        <v>0</v>
      </c>
      <c r="BB76" s="37">
        <f t="shared" si="24"/>
        <v>0</v>
      </c>
      <c r="BC76" s="37">
        <f t="shared" si="24"/>
        <v>0</v>
      </c>
      <c r="BD76" s="37">
        <f t="shared" si="24"/>
        <v>0</v>
      </c>
      <c r="BE76" s="37">
        <f t="shared" si="24"/>
        <v>0</v>
      </c>
      <c r="BF76" s="37">
        <f t="shared" si="24"/>
        <v>0</v>
      </c>
      <c r="BG76" s="37">
        <f t="shared" si="24"/>
        <v>0</v>
      </c>
      <c r="BH76" s="37">
        <f t="shared" si="24"/>
        <v>0</v>
      </c>
      <c r="BI76" s="37">
        <f t="shared" si="24"/>
        <v>0</v>
      </c>
      <c r="BJ76" s="37">
        <f t="shared" si="24"/>
        <v>0</v>
      </c>
      <c r="BK76" s="37">
        <f t="shared" si="24"/>
        <v>0</v>
      </c>
    </row>
    <row r="77" spans="1:66" ht="6" customHeight="1" x14ac:dyDescent="0.2">
      <c r="A77" s="4"/>
      <c r="B77" s="18"/>
    </row>
    <row r="78" spans="1:66" x14ac:dyDescent="0.2">
      <c r="A78" s="4"/>
      <c r="B78" s="4" t="s">
        <v>28</v>
      </c>
      <c r="L78" s="16" t="s">
        <v>40</v>
      </c>
    </row>
    <row r="79" spans="1:66" x14ac:dyDescent="0.2">
      <c r="A79" s="4"/>
      <c r="B79" s="4" t="s">
        <v>29</v>
      </c>
      <c r="L79" s="4" t="s">
        <v>32</v>
      </c>
    </row>
    <row r="80" spans="1:66" x14ac:dyDescent="0.2">
      <c r="L80" s="4" t="s">
        <v>33</v>
      </c>
    </row>
    <row r="81" spans="2:63" x14ac:dyDescent="0.2">
      <c r="B81" s="4" t="s">
        <v>35</v>
      </c>
      <c r="L81" s="4" t="s">
        <v>58</v>
      </c>
      <c r="BK81" s="41"/>
    </row>
    <row r="82" spans="2:63" x14ac:dyDescent="0.2">
      <c r="B82" s="4" t="s">
        <v>36</v>
      </c>
      <c r="L82" s="4" t="s">
        <v>60</v>
      </c>
      <c r="BK82" s="47"/>
    </row>
    <row r="83" spans="2:63" x14ac:dyDescent="0.2">
      <c r="B83" s="4"/>
      <c r="L83" s="4" t="s">
        <v>34</v>
      </c>
    </row>
    <row r="91" spans="2:63" x14ac:dyDescent="0.2">
      <c r="B91" s="4"/>
    </row>
  </sheetData>
  <mergeCells count="49">
    <mergeCell ref="C74:BK74"/>
    <mergeCell ref="C58:BK58"/>
    <mergeCell ref="C59:BK59"/>
    <mergeCell ref="C62:BK62"/>
    <mergeCell ref="C66:BK66"/>
    <mergeCell ref="C67:BK67"/>
    <mergeCell ref="C68:BK68"/>
    <mergeCell ref="C71:BK71"/>
    <mergeCell ref="C54:BK54"/>
    <mergeCell ref="C73:BK73"/>
    <mergeCell ref="C40:BK40"/>
    <mergeCell ref="C38:BK38"/>
    <mergeCell ref="C43:BK43"/>
    <mergeCell ref="C52:BK52"/>
    <mergeCell ref="C53:BK53"/>
    <mergeCell ref="C57:BK57"/>
    <mergeCell ref="C39:BK39"/>
    <mergeCell ref="C13:BK13"/>
    <mergeCell ref="C21:BK21"/>
    <mergeCell ref="C24:BK24"/>
    <mergeCell ref="C27:BK27"/>
    <mergeCell ref="A1:A5"/>
    <mergeCell ref="W4:AA4"/>
    <mergeCell ref="C1:BK1"/>
    <mergeCell ref="BA3:BJ3"/>
    <mergeCell ref="BK2:BK5"/>
    <mergeCell ref="W3:AF3"/>
    <mergeCell ref="M3:V3"/>
    <mergeCell ref="B1:B5"/>
    <mergeCell ref="C2:V2"/>
    <mergeCell ref="W2:AP2"/>
    <mergeCell ref="AQ2:BJ2"/>
    <mergeCell ref="C10:BK10"/>
    <mergeCell ref="C7:BK7"/>
    <mergeCell ref="C6:BK6"/>
    <mergeCell ref="C3:L3"/>
    <mergeCell ref="H4:L4"/>
    <mergeCell ref="R4:V4"/>
    <mergeCell ref="AG4:AK4"/>
    <mergeCell ref="AQ3:AZ3"/>
    <mergeCell ref="BF4:BJ4"/>
    <mergeCell ref="AV4:AZ4"/>
    <mergeCell ref="C4:G4"/>
    <mergeCell ref="M4:Q4"/>
    <mergeCell ref="AG3:AP3"/>
    <mergeCell ref="AL4:AP4"/>
    <mergeCell ref="AQ4:AU4"/>
    <mergeCell ref="AB4:AF4"/>
    <mergeCell ref="BA4:BE4"/>
  </mergeCells>
  <pageMargins left="0.7" right="0.7" top="0.37" bottom="0.37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2015</Year>
    <Date xmlns="4cfc3341-e067-47d8-9572-ba714e8c267c">2015-11-09T18:30:00+00:00</Date>
  </documentManagement>
</p:properties>
</file>

<file path=customXml/itemProps1.xml><?xml version="1.0" encoding="utf-8"?>
<ds:datastoreItem xmlns:ds="http://schemas.openxmlformats.org/officeDocument/2006/customXml" ds:itemID="{953DD4B2-9B58-440D-A7D5-B5B3C0D0DBDF}"/>
</file>

<file path=customXml/itemProps2.xml><?xml version="1.0" encoding="utf-8"?>
<ds:datastoreItem xmlns:ds="http://schemas.openxmlformats.org/officeDocument/2006/customXml" ds:itemID="{88B38DAE-9363-49D8-8D38-5FADB64E41EF}"/>
</file>

<file path=customXml/itemProps3.xml><?xml version="1.0" encoding="utf-8"?>
<ds:datastoreItem xmlns:ds="http://schemas.openxmlformats.org/officeDocument/2006/customXml" ds:itemID="{074B85DD-FB71-482A-A54B-26EB8CA229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 A1 Frmt for AUM disclosure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Average Assets Under Management - Oct'15</dc:title>
  <dc:creator>Vimal Bhatter</dc:creator>
  <cp:lastModifiedBy>Pioneer Investments</cp:lastModifiedBy>
  <cp:lastPrinted>2014-03-24T10:58:12Z</cp:lastPrinted>
  <dcterms:created xsi:type="dcterms:W3CDTF">2014-01-06T04:43:23Z</dcterms:created>
  <dcterms:modified xsi:type="dcterms:W3CDTF">2015-11-09T12:34:32Z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