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5480" windowHeight="8190" tabRatio="675"/>
  </bookViews>
  <sheets>
    <sheet name="Anex A1 Frmt for AUM disclosure" sheetId="8" r:id="rId1"/>
  </sheets>
  <calcPr calcId="145621"/>
</workbook>
</file>

<file path=xl/calcChain.xml><?xml version="1.0" encoding="utf-8"?>
<calcChain xmlns="http://schemas.openxmlformats.org/spreadsheetml/2006/main">
  <c r="BJ36" i="8" l="1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C20" i="8"/>
  <c r="BK36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C50" i="8"/>
  <c r="BK9" i="8"/>
  <c r="BK56" i="8"/>
  <c r="BK50" i="8"/>
  <c r="BK12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C64" i="8"/>
  <c r="D64" i="8"/>
  <c r="D65" i="8"/>
  <c r="E64" i="8"/>
  <c r="F64" i="8"/>
  <c r="F65" i="8" s="1"/>
  <c r="G64" i="8"/>
  <c r="H64" i="8"/>
  <c r="H65" i="8"/>
  <c r="I64" i="8"/>
  <c r="J64" i="8"/>
  <c r="J65" i="8" s="1"/>
  <c r="K64" i="8"/>
  <c r="L64" i="8"/>
  <c r="L65" i="8"/>
  <c r="M64" i="8"/>
  <c r="N64" i="8"/>
  <c r="N65" i="8" s="1"/>
  <c r="O64" i="8"/>
  <c r="P64" i="8"/>
  <c r="P65" i="8"/>
  <c r="Q64" i="8"/>
  <c r="R64" i="8"/>
  <c r="R65" i="8" s="1"/>
  <c r="S64" i="8"/>
  <c r="T64" i="8"/>
  <c r="T65" i="8"/>
  <c r="U64" i="8"/>
  <c r="V64" i="8"/>
  <c r="V65" i="8" s="1"/>
  <c r="W64" i="8"/>
  <c r="X64" i="8"/>
  <c r="X65" i="8"/>
  <c r="Y64" i="8"/>
  <c r="Z64" i="8"/>
  <c r="Z65" i="8" s="1"/>
  <c r="AA64" i="8"/>
  <c r="AB64" i="8"/>
  <c r="AB65" i="8"/>
  <c r="AC64" i="8"/>
  <c r="AD64" i="8"/>
  <c r="AD65" i="8" s="1"/>
  <c r="AE64" i="8"/>
  <c r="AF64" i="8"/>
  <c r="AF65" i="8"/>
  <c r="AG64" i="8"/>
  <c r="AH64" i="8"/>
  <c r="AH65" i="8" s="1"/>
  <c r="AI64" i="8"/>
  <c r="AJ64" i="8"/>
  <c r="AJ65" i="8"/>
  <c r="AK64" i="8"/>
  <c r="AL64" i="8"/>
  <c r="AL65" i="8" s="1"/>
  <c r="AM64" i="8"/>
  <c r="AN64" i="8"/>
  <c r="AN65" i="8"/>
  <c r="AO64" i="8"/>
  <c r="AP64" i="8"/>
  <c r="AP65" i="8" s="1"/>
  <c r="AQ64" i="8"/>
  <c r="AR64" i="8"/>
  <c r="AR65" i="8"/>
  <c r="AS64" i="8"/>
  <c r="AT64" i="8"/>
  <c r="AT65" i="8" s="1"/>
  <c r="AU64" i="8"/>
  <c r="AV64" i="8"/>
  <c r="AV65" i="8"/>
  <c r="AW64" i="8"/>
  <c r="AX64" i="8"/>
  <c r="AX65" i="8" s="1"/>
  <c r="AY64" i="8"/>
  <c r="AZ64" i="8"/>
  <c r="AZ65" i="8"/>
  <c r="BA64" i="8"/>
  <c r="BB64" i="8"/>
  <c r="BB65" i="8" s="1"/>
  <c r="BC64" i="8"/>
  <c r="BD64" i="8"/>
  <c r="BD65" i="8"/>
  <c r="BE64" i="8"/>
  <c r="BF64" i="8"/>
  <c r="BF65" i="8" s="1"/>
  <c r="BG64" i="8"/>
  <c r="BH64" i="8"/>
  <c r="BH65" i="8"/>
  <c r="BI64" i="8"/>
  <c r="BJ64" i="8"/>
  <c r="BJ65" i="8" s="1"/>
  <c r="BK64" i="8"/>
  <c r="C65" i="8"/>
  <c r="E65" i="8"/>
  <c r="G65" i="8"/>
  <c r="I65" i="8"/>
  <c r="K65" i="8"/>
  <c r="M65" i="8"/>
  <c r="O65" i="8"/>
  <c r="Q65" i="8"/>
  <c r="S65" i="8"/>
  <c r="U65" i="8"/>
  <c r="W65" i="8"/>
  <c r="Y65" i="8"/>
  <c r="AA65" i="8"/>
  <c r="AC65" i="8"/>
  <c r="AE65" i="8"/>
  <c r="AG65" i="8"/>
  <c r="AI65" i="8"/>
  <c r="AK65" i="8"/>
  <c r="AM65" i="8"/>
  <c r="AO65" i="8"/>
  <c r="AQ65" i="8"/>
  <c r="AS65" i="8"/>
  <c r="AU65" i="8"/>
  <c r="AW65" i="8"/>
  <c r="AY65" i="8"/>
  <c r="BA65" i="8"/>
  <c r="BC65" i="8"/>
  <c r="BE65" i="8"/>
  <c r="BG65" i="8"/>
  <c r="BI65" i="8"/>
  <c r="BK65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K20" i="8"/>
  <c r="BK42" i="8"/>
  <c r="BK51" i="8" s="1"/>
  <c r="BI37" i="8"/>
  <c r="BI72" i="8" s="1"/>
  <c r="BG37" i="8"/>
  <c r="BE37" i="8"/>
  <c r="BE72" i="8" s="1"/>
  <c r="BC37" i="8"/>
  <c r="BA37" i="8"/>
  <c r="BA72" i="8" s="1"/>
  <c r="AY37" i="8"/>
  <c r="AW37" i="8"/>
  <c r="AW72" i="8" s="1"/>
  <c r="AU37" i="8"/>
  <c r="AS37" i="8"/>
  <c r="AS72" i="8" s="1"/>
  <c r="AQ37" i="8"/>
  <c r="AO37" i="8"/>
  <c r="AO72" i="8" s="1"/>
  <c r="AM37" i="8"/>
  <c r="AK37" i="8"/>
  <c r="AK72" i="8" s="1"/>
  <c r="AI37" i="8"/>
  <c r="AG37" i="8"/>
  <c r="AG72" i="8" s="1"/>
  <c r="AE37" i="8"/>
  <c r="AC37" i="8"/>
  <c r="AC72" i="8" s="1"/>
  <c r="AA37" i="8"/>
  <c r="Y37" i="8"/>
  <c r="Y72" i="8" s="1"/>
  <c r="W37" i="8"/>
  <c r="U37" i="8"/>
  <c r="U72" i="8" s="1"/>
  <c r="S37" i="8"/>
  <c r="Q37" i="8"/>
  <c r="Q72" i="8" s="1"/>
  <c r="O37" i="8"/>
  <c r="M37" i="8"/>
  <c r="M72" i="8" s="1"/>
  <c r="K37" i="8"/>
  <c r="I37" i="8"/>
  <c r="I72" i="8" s="1"/>
  <c r="G37" i="8"/>
  <c r="E37" i="8"/>
  <c r="E72" i="8" s="1"/>
  <c r="C37" i="8"/>
  <c r="BJ37" i="8"/>
  <c r="BH37" i="8"/>
  <c r="BH72" i="8" s="1"/>
  <c r="BF37" i="8"/>
  <c r="BD37" i="8"/>
  <c r="BD72" i="8" s="1"/>
  <c r="BB37" i="8"/>
  <c r="AZ37" i="8"/>
  <c r="AZ72" i="8" s="1"/>
  <c r="AX37" i="8"/>
  <c r="AV37" i="8"/>
  <c r="AV72" i="8" s="1"/>
  <c r="AT37" i="8"/>
  <c r="AR37" i="8"/>
  <c r="AR72" i="8" s="1"/>
  <c r="AP37" i="8"/>
  <c r="AN37" i="8"/>
  <c r="AN72" i="8" s="1"/>
  <c r="AL37" i="8"/>
  <c r="AJ37" i="8"/>
  <c r="AJ72" i="8" s="1"/>
  <c r="AH37" i="8"/>
  <c r="AF37" i="8"/>
  <c r="AF72" i="8" s="1"/>
  <c r="AD37" i="8"/>
  <c r="AB37" i="8"/>
  <c r="AB72" i="8" s="1"/>
  <c r="Z37" i="8"/>
  <c r="X37" i="8"/>
  <c r="X72" i="8" s="1"/>
  <c r="V37" i="8"/>
  <c r="T37" i="8"/>
  <c r="T72" i="8" s="1"/>
  <c r="R37" i="8"/>
  <c r="P37" i="8"/>
  <c r="P72" i="8" s="1"/>
  <c r="N37" i="8"/>
  <c r="L37" i="8"/>
  <c r="L72" i="8" s="1"/>
  <c r="J37" i="8"/>
  <c r="H37" i="8"/>
  <c r="H72" i="8" s="1"/>
  <c r="F37" i="8"/>
  <c r="D37" i="8"/>
  <c r="D72" i="8" s="1"/>
  <c r="F72" i="8" l="1"/>
  <c r="J72" i="8"/>
  <c r="N72" i="8"/>
  <c r="R72" i="8"/>
  <c r="V72" i="8"/>
  <c r="Z72" i="8"/>
  <c r="AD72" i="8"/>
  <c r="AH72" i="8"/>
  <c r="AL72" i="8"/>
  <c r="AP72" i="8"/>
  <c r="AT72" i="8"/>
  <c r="AX72" i="8"/>
  <c r="BB72" i="8"/>
  <c r="BF72" i="8"/>
  <c r="BJ72" i="8"/>
  <c r="C72" i="8"/>
  <c r="G72" i="8"/>
  <c r="K72" i="8"/>
  <c r="O72" i="8"/>
  <c r="S72" i="8"/>
  <c r="W72" i="8"/>
  <c r="AA72" i="8"/>
  <c r="AE72" i="8"/>
  <c r="AI72" i="8"/>
  <c r="AM72" i="8"/>
  <c r="AQ72" i="8"/>
  <c r="AU72" i="8"/>
  <c r="AY72" i="8"/>
  <c r="BC72" i="8"/>
  <c r="BG72" i="8"/>
  <c r="BK37" i="8"/>
  <c r="BK72" i="8" s="1"/>
</calcChain>
</file>

<file path=xl/sharedStrings.xml><?xml version="1.0" encoding="utf-8"?>
<sst xmlns="http://schemas.openxmlformats.org/spreadsheetml/2006/main" count="116" uniqueCount="85">
  <si>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</si>
  <si>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</si>
  <si>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</si>
  <si>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</si>
  <si>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</si>
  <si>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</si>
  <si>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</si>
  <si>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</si>
  <si>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</si>
  <si>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</si>
  <si>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</si>
  <si>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</si>
  <si>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</si>
  <si>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</si>
  <si>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</si>
  <si>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</si>
  <si>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</si>
  <si>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</si>
  <si>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</si>
  <si>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</si>
  <si>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</si>
  <si>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</si>
  <si>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</si>
  <si>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</si>
  <si>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</si>
  <si>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</si>
  <si>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</si>
  <si>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</si>
  <si>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</si>
  <si>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</si>
  <si>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</si>
  <si>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</si>
  <si>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</si>
  <si>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</si>
  <si>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</si>
  <si>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</si>
  <si>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</si>
  <si>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</si>
  <si>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</si>
  <si>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</si>
  <si>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</si>
  <si>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</si>
  <si>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</si>
  <si>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</si>
  <si>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</si>
  <si>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</si>
  <si>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</si>
  <si>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</si>
  <si>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</si>
  <si>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</si>
  <si>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</si>
  <si>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</si>
  <si>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</si>
  <si>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>(f) Sub-Total</t>
  </si>
  <si>
    <t xml:space="preserve"> (e) Sub-Total</t>
  </si>
  <si>
    <t xml:space="preserve"> (d) Sub-Total</t>
  </si>
  <si>
    <t>(c) Sub-Total</t>
  </si>
  <si>
    <t>Infrastructure Debt Funds</t>
  </si>
  <si>
    <t>3 : Banks/FIs</t>
  </si>
  <si>
    <t>GRAND TOTAL (A+B+C+D+E)</t>
  </si>
  <si>
    <t>4 : FIIs/FPIs</t>
  </si>
  <si>
    <t>BARODA PIONEER LIQUID FUND</t>
  </si>
  <si>
    <t>BARODA PIONEER GILT FUND</t>
  </si>
  <si>
    <t>Baroda Pioneer Fixed Maturity Plan - Series J</t>
  </si>
  <si>
    <t>Baroda Pioneer Fixed Maturity Plan - Series K</t>
  </si>
  <si>
    <t>Baroda Pioneer Fixed Maturity Plan - Series L</t>
  </si>
  <si>
    <t>Baroda Pioneer Fixed Maturity Plan - Series N</t>
  </si>
  <si>
    <t>Baroda Pioneer Fixed Maturity Plan - Series E</t>
  </si>
  <si>
    <t>Baroda Pioneer Fixed Maturity Plan - Series M</t>
  </si>
  <si>
    <t>BARODA PIONEER DYNAMIC BOND FUND</t>
  </si>
  <si>
    <t>BARODA PIONEER INCOME FUND</t>
  </si>
  <si>
    <t>BARODA PIONEER MIP FUND</t>
  </si>
  <si>
    <t>BARODA PIONEER P S U BOND FUND</t>
  </si>
  <si>
    <t>Baroda Pioneer Short Term Bond Fund</t>
  </si>
  <si>
    <t>Baroda Pioneer Treasury Advantage Fund</t>
  </si>
  <si>
    <t>BARODA PIONEER ELSS 96</t>
  </si>
  <si>
    <t>Baroda Pioneer Banking And Financial Services Fund</t>
  </si>
  <si>
    <t>BARODA PIONEER GROWTH FUND</t>
  </si>
  <si>
    <t>Baroda Pioneer Infrastructure Fund</t>
  </si>
  <si>
    <t>BARODA PIONEER PSU EQUITY FUND</t>
  </si>
  <si>
    <t>BARODA PIONEER BALANCE FUND</t>
  </si>
  <si>
    <t>Baroda Pioneer Equity Trigger Fund - Series I</t>
  </si>
  <si>
    <t>Baroda Pioneer Credit Opportunities Fund</t>
  </si>
  <si>
    <t>Baroda Pioneer Hybrid Fund  - Series 1</t>
  </si>
  <si>
    <t>BARODA PIONEER Mutual Fund: Net Assets Under Management (AUM) as on 30.09.2015 (All figures in Rs. Crore)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</si>
</sst>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0_);_(* \(#,##0.0000\);_(* &quot;-&quot;??_);_(@_)"/>
    <numFmt numFmtId="165" formatCode="0.0000"/>
    <numFmt numFmtId="166" formatCode="_(* #,##0.00000000000_);_(* \(#,##0.00000000000\);_(* &quot;-&quot;??_);_(@_)"/>
  </numFmts>
  <fonts count="12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75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2" fillId="0" borderId="0" xfId="0" applyFont="1" applyBorder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0" fillId="0" borderId="1" xfId="0" applyBorder="1" applyAlignment="1">
      <alignment horizontal="center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2" fillId="0" borderId="6" xfId="0" applyFont="1" applyBorder="1"/>
    <xf numFmtId="43" fontId="0" fillId="0" borderId="1" xfId="1" applyFont="1" applyBorder="1"/>
    <xf numFmtId="0" fontId="0" fillId="0" borderId="7" xfId="0" applyBorder="1" applyAlignment="1">
      <alignment wrapText="1"/>
    </xf>
    <xf numFmtId="43" fontId="0" fillId="0" borderId="1" xfId="1" applyFont="1" applyBorder="1" applyAlignment="1">
      <alignment horizontal="center"/>
    </xf>
    <xf numFmtId="43" fontId="2" fillId="0" borderId="1" xfId="1" applyFont="1" applyBorder="1"/>
    <xf numFmtId="43" fontId="2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right" wrapText="1"/>
    </xf>
    <xf numFmtId="0" fontId="2" fillId="0" borderId="7" xfId="0" applyFont="1" applyBorder="1" applyAlignment="1">
      <alignment horizontal="right" wrapText="1"/>
    </xf>
    <xf numFmtId="0" fontId="0" fillId="0" borderId="7" xfId="0" applyFont="1" applyBorder="1" applyAlignment="1">
      <alignment wrapText="1"/>
    </xf>
    <xf numFmtId="0" fontId="0" fillId="0" borderId="7" xfId="0" applyFont="1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10" fillId="0" borderId="7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2" fillId="0" borderId="7" xfId="0" applyFont="1" applyBorder="1" applyAlignment="1">
      <alignment horizontal="right"/>
    </xf>
    <xf numFmtId="2" fontId="6" fillId="0" borderId="7" xfId="3" applyNumberFormat="1" applyFont="1" applyFill="1" applyBorder="1"/>
    <xf numFmtId="43" fontId="2" fillId="0" borderId="1" xfId="0" applyNumberFormat="1" applyFont="1" applyBorder="1"/>
    <xf numFmtId="43" fontId="0" fillId="0" borderId="1" xfId="0" applyNumberFormat="1" applyBorder="1"/>
    <xf numFmtId="43" fontId="3" fillId="0" borderId="1" xfId="1" applyFont="1" applyBorder="1"/>
    <xf numFmtId="43" fontId="2" fillId="0" borderId="0" xfId="0" applyNumberFormat="1" applyFont="1" applyBorder="1"/>
    <xf numFmtId="43" fontId="0" fillId="0" borderId="0" xfId="0" applyNumberFormat="1" applyBorder="1"/>
    <xf numFmtId="0" fontId="3" fillId="0" borderId="4" xfId="0" applyFont="1" applyBorder="1"/>
    <xf numFmtId="43" fontId="3" fillId="0" borderId="0" xfId="0" applyNumberFormat="1" applyFont="1" applyBorder="1"/>
    <xf numFmtId="0" fontId="3" fillId="0" borderId="0" xfId="0" applyFont="1" applyBorder="1"/>
    <xf numFmtId="165" fontId="2" fillId="0" borderId="0" xfId="0" applyNumberFormat="1" applyFont="1" applyBorder="1"/>
    <xf numFmtId="166" fontId="0" fillId="0" borderId="0" xfId="0" applyNumberFormat="1" applyBorder="1"/>
    <xf numFmtId="164" fontId="2" fillId="0" borderId="0" xfId="0" applyNumberFormat="1" applyFont="1" applyBorder="1"/>
    <xf numFmtId="0" fontId="0" fillId="0" borderId="1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2" fontId="8" fillId="0" borderId="9" xfId="3" applyNumberFormat="1" applyFont="1" applyFill="1" applyBorder="1" applyAlignment="1">
      <alignment horizontal="center"/>
    </xf>
    <xf numFmtId="2" fontId="8" fillId="0" borderId="10" xfId="3" applyNumberFormat="1" applyFont="1" applyFill="1" applyBorder="1" applyAlignment="1">
      <alignment horizontal="center"/>
    </xf>
    <xf numFmtId="2" fontId="8" fillId="0" borderId="11" xfId="3" applyNumberFormat="1" applyFont="1" applyFill="1" applyBorder="1" applyAlignment="1">
      <alignment horizontal="center"/>
    </xf>
    <xf numFmtId="2" fontId="8" fillId="0" borderId="15" xfId="3" applyNumberFormat="1" applyFont="1" applyFill="1" applyBorder="1" applyAlignment="1">
      <alignment horizontal="center" vertical="top" wrapText="1"/>
    </xf>
    <xf numFmtId="2" fontId="8" fillId="0" borderId="16" xfId="3" applyNumberFormat="1" applyFont="1" applyFill="1" applyBorder="1" applyAlignment="1">
      <alignment horizontal="center" vertical="top" wrapText="1"/>
    </xf>
    <xf numFmtId="2" fontId="8" fillId="0" borderId="17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2" fontId="8" fillId="0" borderId="21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 vertical="top" wrapText="1"/>
    </xf>
    <xf numFmtId="49" fontId="11" fillId="0" borderId="18" xfId="2" applyNumberFormat="1" applyFont="1" applyFill="1" applyBorder="1" applyAlignment="1">
      <alignment horizontal="center" vertical="center" wrapText="1"/>
    </xf>
    <xf numFmtId="49" fontId="11" fillId="0" borderId="5" xfId="2" applyNumberFormat="1" applyFont="1" applyFill="1" applyBorder="1" applyAlignment="1">
      <alignment horizontal="center" vertical="center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2" fontId="8" fillId="0" borderId="11" xfId="3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49" fontId="11" fillId="0" borderId="8" xfId="2" applyNumberFormat="1" applyFont="1" applyFill="1" applyBorder="1" applyAlignment="1">
      <alignment horizontal="center" vertical="center" wrapText="1"/>
    </xf>
    <xf numFmtId="49" fontId="11" fillId="0" borderId="4" xfId="2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2" fontId="4" fillId="0" borderId="9" xfId="3" applyNumberFormat="1" applyFont="1" applyFill="1" applyBorder="1" applyAlignment="1">
      <alignment horizontal="center" vertical="top" wrapText="1"/>
    </xf>
    <xf numFmtId="2" fontId="4" fillId="0" borderId="10" xfId="3" applyNumberFormat="1" applyFont="1" applyFill="1" applyBorder="1" applyAlignment="1">
      <alignment horizontal="center" vertical="top" wrapText="1"/>
    </xf>
    <xf numFmtId="2" fontId="4" fillId="0" borderId="11" xfId="3" applyNumberFormat="1" applyFont="1" applyFill="1" applyBorder="1" applyAlignment="1">
      <alignment horizontal="center" vertical="top" wrapText="1"/>
    </xf>
    <xf numFmtId="3" fontId="8" fillId="0" borderId="12" xfId="3" applyNumberFormat="1" applyFont="1" applyFill="1" applyBorder="1" applyAlignment="1">
      <alignment horizontal="center" vertical="center" wrapText="1"/>
    </xf>
    <xf numFmtId="3" fontId="8" fillId="0" borderId="13" xfId="3" applyNumberFormat="1" applyFont="1" applyFill="1" applyBorder="1" applyAlignment="1">
      <alignment horizontal="center" vertical="center" wrapText="1"/>
    </xf>
    <xf numFmtId="3" fontId="8" fillId="0" borderId="14" xfId="3" applyNumberFormat="1" applyFont="1" applyFill="1" applyBorder="1" applyAlignment="1">
      <alignment horizontal="center" vertical="center" wrapText="1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1"/>
  <sheetViews>
    <sheetView tabSelected="1" zoomScale="85" zoomScaleNormal="85" workbookViewId="0">
      <selection activeCell="F25" sqref="F25"/>
    </sheetView>
  </sheetViews>
  <sheetFormatPr defaultRowHeight="12.75" x14ac:dyDescent="0.2"/>
  <cols>
    <col min="1" max="1" width="8.5703125" style="3" customWidth="1"/>
    <col min="2" max="2" width="42" style="3" customWidth="1"/>
    <col min="3" max="3" width="5.140625" style="3" customWidth="1"/>
    <col min="4" max="4" width="7" style="3" customWidth="1"/>
    <col min="5" max="5" width="8" style="3" customWidth="1"/>
    <col min="6" max="7" width="5.140625" style="3" customWidth="1"/>
    <col min="8" max="8" width="7" style="3" bestFit="1" customWidth="1"/>
    <col min="9" max="9" width="9.5703125" style="3" customWidth="1"/>
    <col min="10" max="10" width="9.5703125" style="3" bestFit="1" customWidth="1"/>
    <col min="11" max="11" width="7" style="3" customWidth="1"/>
    <col min="12" max="12" width="15.140625" style="3" customWidth="1"/>
    <col min="13" max="14" width="5.140625" style="3" customWidth="1"/>
    <col min="15" max="15" width="6" style="3" customWidth="1"/>
    <col min="16" max="17" width="5.140625" style="3" customWidth="1"/>
    <col min="18" max="18" width="7" style="3" bestFit="1" customWidth="1"/>
    <col min="19" max="19" width="8" style="3" customWidth="1"/>
    <col min="20" max="20" width="8" style="3" bestFit="1" customWidth="1"/>
    <col min="21" max="21" width="5.140625" style="3" customWidth="1"/>
    <col min="22" max="22" width="7" style="3" customWidth="1"/>
    <col min="23" max="23" width="5.140625" style="3" customWidth="1"/>
    <col min="24" max="24" width="6" style="3" customWidth="1"/>
    <col min="25" max="25" width="6" style="3" bestFit="1" customWidth="1"/>
    <col min="26" max="27" width="5.140625" style="3" customWidth="1"/>
    <col min="28" max="28" width="8" style="3" bestFit="1" customWidth="1"/>
    <col min="29" max="29" width="9.5703125" style="3" customWidth="1"/>
    <col min="30" max="30" width="7" style="3" customWidth="1"/>
    <col min="31" max="31" width="5.140625" style="3" customWidth="1"/>
    <col min="32" max="32" width="8" style="3" customWidth="1"/>
    <col min="33" max="33" width="6" style="3" bestFit="1" customWidth="1"/>
    <col min="34" max="34" width="5.140625" style="3" customWidth="1"/>
    <col min="35" max="35" width="6" style="3" customWidth="1"/>
    <col min="36" max="37" width="5.140625" style="3" customWidth="1"/>
    <col min="38" max="38" width="8" style="3" bestFit="1" customWidth="1"/>
    <col min="39" max="39" width="8" style="3" customWidth="1"/>
    <col min="40" max="40" width="7" style="3" customWidth="1"/>
    <col min="41" max="41" width="5.140625" style="3" customWidth="1"/>
    <col min="42" max="42" width="8" style="3" customWidth="1"/>
    <col min="43" max="43" width="5.140625" style="3" customWidth="1"/>
    <col min="44" max="44" width="5.140625" style="3" bestFit="1" customWidth="1"/>
    <col min="45" max="45" width="6" style="3" bestFit="1" customWidth="1"/>
    <col min="46" max="47" width="5.140625" style="3" customWidth="1"/>
    <col min="48" max="48" width="7" style="3" customWidth="1"/>
    <col min="49" max="49" width="9.5703125" style="3" customWidth="1"/>
    <col min="50" max="50" width="8" style="3" bestFit="1" customWidth="1"/>
    <col min="51" max="51" width="5.140625" style="3" customWidth="1"/>
    <col min="52" max="52" width="8" style="3" bestFit="1" customWidth="1"/>
    <col min="53" max="57" width="5.140625" style="3" customWidth="1"/>
    <col min="58" max="58" width="7" style="3" bestFit="1" customWidth="1"/>
    <col min="59" max="59" width="8" style="3" customWidth="1"/>
    <col min="60" max="60" width="7" style="3" bestFit="1" customWidth="1"/>
    <col min="61" max="61" width="5.140625" style="3" customWidth="1"/>
    <col min="62" max="62" width="8" style="3" customWidth="1"/>
    <col min="63" max="63" width="17.140625" style="3" customWidth="1"/>
    <col min="64" max="64" width="9.5703125" style="3" bestFit="1" customWidth="1"/>
    <col min="65" max="65" width="9.7109375" style="3" bestFit="1" customWidth="1"/>
    <col min="66" max="66" width="15.7109375" style="3" bestFit="1" customWidth="1"/>
    <col min="67" max="16384" width="9.140625" style="3"/>
  </cols>
  <sheetData>
    <row r="1" spans="1:102" s="1" customFormat="1" ht="19.5" customHeight="1" thickBot="1" x14ac:dyDescent="0.35">
      <c r="A1" s="66" t="s">
        <v>41</v>
      </c>
      <c r="B1" s="60" t="s">
        <v>31</v>
      </c>
      <c r="C1" s="69" t="s">
        <v>84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1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</row>
    <row r="2" spans="1:102" s="9" customFormat="1" ht="18.75" thickBot="1" x14ac:dyDescent="0.4">
      <c r="A2" s="67"/>
      <c r="B2" s="61"/>
      <c r="C2" s="62" t="s">
        <v>30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4"/>
      <c r="W2" s="62" t="s">
        <v>26</v>
      </c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4"/>
      <c r="AQ2" s="62" t="s">
        <v>27</v>
      </c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4"/>
      <c r="BK2" s="72" t="s">
        <v>24</v>
      </c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</row>
    <row r="3" spans="1:102" s="11" customFormat="1" ht="18.75" thickBot="1" x14ac:dyDescent="0.4">
      <c r="A3" s="67"/>
      <c r="B3" s="61"/>
      <c r="C3" s="51" t="s">
        <v>11</v>
      </c>
      <c r="D3" s="52"/>
      <c r="E3" s="52"/>
      <c r="F3" s="52"/>
      <c r="G3" s="52"/>
      <c r="H3" s="52"/>
      <c r="I3" s="52"/>
      <c r="J3" s="52"/>
      <c r="K3" s="52"/>
      <c r="L3" s="53"/>
      <c r="M3" s="51" t="s">
        <v>12</v>
      </c>
      <c r="N3" s="52"/>
      <c r="O3" s="52"/>
      <c r="P3" s="52"/>
      <c r="Q3" s="52"/>
      <c r="R3" s="52"/>
      <c r="S3" s="52"/>
      <c r="T3" s="52"/>
      <c r="U3" s="52"/>
      <c r="V3" s="53"/>
      <c r="W3" s="51" t="s">
        <v>11</v>
      </c>
      <c r="X3" s="52"/>
      <c r="Y3" s="52"/>
      <c r="Z3" s="52"/>
      <c r="AA3" s="52"/>
      <c r="AB3" s="52"/>
      <c r="AC3" s="52"/>
      <c r="AD3" s="52"/>
      <c r="AE3" s="52"/>
      <c r="AF3" s="53"/>
      <c r="AG3" s="51" t="s">
        <v>12</v>
      </c>
      <c r="AH3" s="52"/>
      <c r="AI3" s="52"/>
      <c r="AJ3" s="52"/>
      <c r="AK3" s="52"/>
      <c r="AL3" s="52"/>
      <c r="AM3" s="52"/>
      <c r="AN3" s="52"/>
      <c r="AO3" s="52"/>
      <c r="AP3" s="53"/>
      <c r="AQ3" s="51" t="s">
        <v>11</v>
      </c>
      <c r="AR3" s="52"/>
      <c r="AS3" s="52"/>
      <c r="AT3" s="52"/>
      <c r="AU3" s="52"/>
      <c r="AV3" s="52"/>
      <c r="AW3" s="52"/>
      <c r="AX3" s="52"/>
      <c r="AY3" s="52"/>
      <c r="AZ3" s="53"/>
      <c r="BA3" s="51" t="s">
        <v>12</v>
      </c>
      <c r="BB3" s="52"/>
      <c r="BC3" s="52"/>
      <c r="BD3" s="52"/>
      <c r="BE3" s="52"/>
      <c r="BF3" s="52"/>
      <c r="BG3" s="52"/>
      <c r="BH3" s="52"/>
      <c r="BI3" s="52"/>
      <c r="BJ3" s="53"/>
      <c r="BK3" s="73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</row>
    <row r="4" spans="1:102" s="11" customFormat="1" ht="18" x14ac:dyDescent="0.35">
      <c r="A4" s="67"/>
      <c r="B4" s="61"/>
      <c r="C4" s="57" t="s">
        <v>37</v>
      </c>
      <c r="D4" s="58"/>
      <c r="E4" s="58"/>
      <c r="F4" s="58"/>
      <c r="G4" s="59"/>
      <c r="H4" s="54" t="s">
        <v>38</v>
      </c>
      <c r="I4" s="55"/>
      <c r="J4" s="55"/>
      <c r="K4" s="55"/>
      <c r="L4" s="56"/>
      <c r="M4" s="57" t="s">
        <v>37</v>
      </c>
      <c r="N4" s="58"/>
      <c r="O4" s="58"/>
      <c r="P4" s="58"/>
      <c r="Q4" s="59"/>
      <c r="R4" s="54" t="s">
        <v>38</v>
      </c>
      <c r="S4" s="55"/>
      <c r="T4" s="55"/>
      <c r="U4" s="55"/>
      <c r="V4" s="56"/>
      <c r="W4" s="57" t="s">
        <v>37</v>
      </c>
      <c r="X4" s="58"/>
      <c r="Y4" s="58"/>
      <c r="Z4" s="58"/>
      <c r="AA4" s="59"/>
      <c r="AB4" s="54" t="s">
        <v>38</v>
      </c>
      <c r="AC4" s="55"/>
      <c r="AD4" s="55"/>
      <c r="AE4" s="55"/>
      <c r="AF4" s="56"/>
      <c r="AG4" s="57" t="s">
        <v>37</v>
      </c>
      <c r="AH4" s="58"/>
      <c r="AI4" s="58"/>
      <c r="AJ4" s="58"/>
      <c r="AK4" s="59"/>
      <c r="AL4" s="54" t="s">
        <v>38</v>
      </c>
      <c r="AM4" s="55"/>
      <c r="AN4" s="55"/>
      <c r="AO4" s="55"/>
      <c r="AP4" s="56"/>
      <c r="AQ4" s="57" t="s">
        <v>37</v>
      </c>
      <c r="AR4" s="58"/>
      <c r="AS4" s="58"/>
      <c r="AT4" s="58"/>
      <c r="AU4" s="59"/>
      <c r="AV4" s="54" t="s">
        <v>38</v>
      </c>
      <c r="AW4" s="55"/>
      <c r="AX4" s="55"/>
      <c r="AY4" s="55"/>
      <c r="AZ4" s="56"/>
      <c r="BA4" s="57" t="s">
        <v>37</v>
      </c>
      <c r="BB4" s="58"/>
      <c r="BC4" s="58"/>
      <c r="BD4" s="58"/>
      <c r="BE4" s="59"/>
      <c r="BF4" s="54" t="s">
        <v>38</v>
      </c>
      <c r="BG4" s="55"/>
      <c r="BH4" s="55"/>
      <c r="BI4" s="55"/>
      <c r="BJ4" s="56"/>
      <c r="BK4" s="73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</row>
    <row r="5" spans="1:102" s="7" customFormat="1" ht="15" customHeight="1" x14ac:dyDescent="0.3">
      <c r="A5" s="67"/>
      <c r="B5" s="61"/>
      <c r="C5" s="13">
        <v>1</v>
      </c>
      <c r="D5" s="12">
        <v>2</v>
      </c>
      <c r="E5" s="12">
        <v>3</v>
      </c>
      <c r="F5" s="12">
        <v>4</v>
      </c>
      <c r="G5" s="14">
        <v>5</v>
      </c>
      <c r="H5" s="13">
        <v>1</v>
      </c>
      <c r="I5" s="12">
        <v>2</v>
      </c>
      <c r="J5" s="12">
        <v>3</v>
      </c>
      <c r="K5" s="12">
        <v>4</v>
      </c>
      <c r="L5" s="14">
        <v>5</v>
      </c>
      <c r="M5" s="13">
        <v>1</v>
      </c>
      <c r="N5" s="12">
        <v>2</v>
      </c>
      <c r="O5" s="12">
        <v>3</v>
      </c>
      <c r="P5" s="12">
        <v>4</v>
      </c>
      <c r="Q5" s="14">
        <v>5</v>
      </c>
      <c r="R5" s="13">
        <v>1</v>
      </c>
      <c r="S5" s="12">
        <v>2</v>
      </c>
      <c r="T5" s="12">
        <v>3</v>
      </c>
      <c r="U5" s="12">
        <v>4</v>
      </c>
      <c r="V5" s="14">
        <v>5</v>
      </c>
      <c r="W5" s="13">
        <v>1</v>
      </c>
      <c r="X5" s="12">
        <v>2</v>
      </c>
      <c r="Y5" s="12">
        <v>3</v>
      </c>
      <c r="Z5" s="12">
        <v>4</v>
      </c>
      <c r="AA5" s="14">
        <v>5</v>
      </c>
      <c r="AB5" s="13">
        <v>1</v>
      </c>
      <c r="AC5" s="12">
        <v>2</v>
      </c>
      <c r="AD5" s="12">
        <v>3</v>
      </c>
      <c r="AE5" s="12">
        <v>4</v>
      </c>
      <c r="AF5" s="14">
        <v>5</v>
      </c>
      <c r="AG5" s="13">
        <v>1</v>
      </c>
      <c r="AH5" s="12">
        <v>2</v>
      </c>
      <c r="AI5" s="12">
        <v>3</v>
      </c>
      <c r="AJ5" s="12">
        <v>4</v>
      </c>
      <c r="AK5" s="14">
        <v>5</v>
      </c>
      <c r="AL5" s="13">
        <v>1</v>
      </c>
      <c r="AM5" s="12">
        <v>2</v>
      </c>
      <c r="AN5" s="12">
        <v>3</v>
      </c>
      <c r="AO5" s="12">
        <v>4</v>
      </c>
      <c r="AP5" s="14">
        <v>5</v>
      </c>
      <c r="AQ5" s="13">
        <v>1</v>
      </c>
      <c r="AR5" s="12">
        <v>2</v>
      </c>
      <c r="AS5" s="12">
        <v>3</v>
      </c>
      <c r="AT5" s="12">
        <v>4</v>
      </c>
      <c r="AU5" s="14">
        <v>5</v>
      </c>
      <c r="AV5" s="13">
        <v>1</v>
      </c>
      <c r="AW5" s="12">
        <v>2</v>
      </c>
      <c r="AX5" s="12">
        <v>3</v>
      </c>
      <c r="AY5" s="12">
        <v>4</v>
      </c>
      <c r="AZ5" s="14">
        <v>5</v>
      </c>
      <c r="BA5" s="13">
        <v>1</v>
      </c>
      <c r="BB5" s="12">
        <v>2</v>
      </c>
      <c r="BC5" s="12">
        <v>3</v>
      </c>
      <c r="BD5" s="12">
        <v>4</v>
      </c>
      <c r="BE5" s="14">
        <v>5</v>
      </c>
      <c r="BF5" s="13">
        <v>1</v>
      </c>
      <c r="BG5" s="12">
        <v>2</v>
      </c>
      <c r="BH5" s="12">
        <v>3</v>
      </c>
      <c r="BI5" s="12">
        <v>4</v>
      </c>
      <c r="BJ5" s="14">
        <v>5</v>
      </c>
      <c r="BK5" s="74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</row>
    <row r="6" spans="1:102" x14ac:dyDescent="0.2">
      <c r="A6" s="15" t="s">
        <v>0</v>
      </c>
      <c r="B6" s="19" t="s">
        <v>6</v>
      </c>
      <c r="C6" s="48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50"/>
    </row>
    <row r="7" spans="1:102" x14ac:dyDescent="0.2">
      <c r="A7" s="15" t="s">
        <v>42</v>
      </c>
      <c r="B7" s="20" t="s">
        <v>13</v>
      </c>
      <c r="C7" s="48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50"/>
    </row>
    <row r="8" spans="1:102" x14ac:dyDescent="0.2">
      <c r="A8" s="15"/>
      <c r="B8" s="27" t="s">
        <v>61</v>
      </c>
      <c r="C8" s="22">
        <v>0</v>
      </c>
      <c r="D8" s="22">
        <v>16.6794221902333</v>
      </c>
      <c r="E8" s="22">
        <v>297.012187845266</v>
      </c>
      <c r="F8" s="22">
        <v>0</v>
      </c>
      <c r="G8" s="22">
        <v>0</v>
      </c>
      <c r="H8" s="22">
        <v>1.2384734864659002</v>
      </c>
      <c r="I8" s="22">
        <v>1203.5122512932314</v>
      </c>
      <c r="J8" s="22">
        <v>1859.6937662814923</v>
      </c>
      <c r="K8" s="22">
        <v>0</v>
      </c>
      <c r="L8" s="22">
        <v>44.215543040398913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1.1920046681326</v>
      </c>
      <c r="S8" s="22">
        <v>127.4009154208993</v>
      </c>
      <c r="T8" s="22">
        <v>299.72248874403306</v>
      </c>
      <c r="U8" s="22">
        <v>0</v>
      </c>
      <c r="V8" s="22">
        <v>4.5064717473995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3.5158577763988998</v>
      </c>
      <c r="AC8" s="22">
        <v>96.609298821265881</v>
      </c>
      <c r="AD8" s="22">
        <v>0</v>
      </c>
      <c r="AE8" s="22">
        <v>0</v>
      </c>
      <c r="AF8" s="22">
        <v>31.909818198199197</v>
      </c>
      <c r="AG8" s="22">
        <v>0</v>
      </c>
      <c r="AH8" s="22">
        <v>0</v>
      </c>
      <c r="AI8" s="22">
        <v>1.0500966228333</v>
      </c>
      <c r="AJ8" s="22">
        <v>0</v>
      </c>
      <c r="AK8" s="22">
        <v>0</v>
      </c>
      <c r="AL8" s="22">
        <v>6.3983440886983018</v>
      </c>
      <c r="AM8" s="22">
        <v>37.883075511099406</v>
      </c>
      <c r="AN8" s="22">
        <v>9.7319308410954122</v>
      </c>
      <c r="AO8" s="22">
        <v>0</v>
      </c>
      <c r="AP8" s="22">
        <v>25.49374336199919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2.5761549209307995</v>
      </c>
      <c r="AW8" s="22">
        <v>1186.789242936263</v>
      </c>
      <c r="AX8" s="22">
        <v>298.8152605140661</v>
      </c>
      <c r="AY8" s="22">
        <v>0</v>
      </c>
      <c r="AZ8" s="22">
        <v>19.120775460698212</v>
      </c>
      <c r="BA8" s="22">
        <v>0</v>
      </c>
      <c r="BB8" s="22">
        <v>0</v>
      </c>
      <c r="BC8" s="22">
        <v>0</v>
      </c>
      <c r="BD8" s="22">
        <v>0</v>
      </c>
      <c r="BE8" s="22">
        <v>0</v>
      </c>
      <c r="BF8" s="22">
        <v>0.85085650603120011</v>
      </c>
      <c r="BG8" s="22">
        <v>195.19803310433241</v>
      </c>
      <c r="BH8" s="22">
        <v>0.2081619454999</v>
      </c>
      <c r="BI8" s="22">
        <v>0</v>
      </c>
      <c r="BJ8" s="22">
        <v>11.765175778532798</v>
      </c>
      <c r="BK8" s="22">
        <v>5783.0893511054974</v>
      </c>
      <c r="BN8" s="41"/>
    </row>
    <row r="9" spans="1:102" s="4" customFormat="1" x14ac:dyDescent="0.2">
      <c r="A9" s="15"/>
      <c r="B9" s="28" t="s">
        <v>51</v>
      </c>
      <c r="C9" s="25">
        <f>SUM(C8)</f>
        <v>0</v>
      </c>
      <c r="D9" s="25">
        <f t="shared" ref="D9:BJ9" si="0">SUM(D8)</f>
        <v>16.6794221902333</v>
      </c>
      <c r="E9" s="25">
        <f t="shared" si="0"/>
        <v>297.012187845266</v>
      </c>
      <c r="F9" s="25">
        <f t="shared" si="0"/>
        <v>0</v>
      </c>
      <c r="G9" s="25">
        <f t="shared" si="0"/>
        <v>0</v>
      </c>
      <c r="H9" s="25">
        <f t="shared" si="0"/>
        <v>1.2384734864659002</v>
      </c>
      <c r="I9" s="25">
        <f t="shared" si="0"/>
        <v>1203.5122512932314</v>
      </c>
      <c r="J9" s="25">
        <f t="shared" si="0"/>
        <v>1859.6937662814923</v>
      </c>
      <c r="K9" s="25">
        <f t="shared" si="0"/>
        <v>0</v>
      </c>
      <c r="L9" s="25">
        <f t="shared" si="0"/>
        <v>44.215543040398913</v>
      </c>
      <c r="M9" s="25">
        <f t="shared" si="0"/>
        <v>0</v>
      </c>
      <c r="N9" s="25">
        <f t="shared" si="0"/>
        <v>0</v>
      </c>
      <c r="O9" s="25">
        <f t="shared" si="0"/>
        <v>0</v>
      </c>
      <c r="P9" s="25">
        <f t="shared" si="0"/>
        <v>0</v>
      </c>
      <c r="Q9" s="25">
        <f t="shared" si="0"/>
        <v>0</v>
      </c>
      <c r="R9" s="25">
        <f t="shared" si="0"/>
        <v>1.1920046681326</v>
      </c>
      <c r="S9" s="25">
        <f t="shared" si="0"/>
        <v>127.4009154208993</v>
      </c>
      <c r="T9" s="25">
        <f t="shared" si="0"/>
        <v>299.72248874403306</v>
      </c>
      <c r="U9" s="25">
        <f t="shared" si="0"/>
        <v>0</v>
      </c>
      <c r="V9" s="25">
        <f t="shared" si="0"/>
        <v>4.5064717473995</v>
      </c>
      <c r="W9" s="25">
        <f t="shared" si="0"/>
        <v>0</v>
      </c>
      <c r="X9" s="25">
        <f t="shared" si="0"/>
        <v>0</v>
      </c>
      <c r="Y9" s="25">
        <f t="shared" si="0"/>
        <v>0</v>
      </c>
      <c r="Z9" s="25">
        <f t="shared" si="0"/>
        <v>0</v>
      </c>
      <c r="AA9" s="25">
        <f t="shared" si="0"/>
        <v>0</v>
      </c>
      <c r="AB9" s="25">
        <f t="shared" si="0"/>
        <v>3.5158577763988998</v>
      </c>
      <c r="AC9" s="25">
        <f t="shared" si="0"/>
        <v>96.609298821265881</v>
      </c>
      <c r="AD9" s="25">
        <f t="shared" si="0"/>
        <v>0</v>
      </c>
      <c r="AE9" s="25">
        <f t="shared" si="0"/>
        <v>0</v>
      </c>
      <c r="AF9" s="25">
        <f t="shared" si="0"/>
        <v>31.909818198199197</v>
      </c>
      <c r="AG9" s="25">
        <f t="shared" si="0"/>
        <v>0</v>
      </c>
      <c r="AH9" s="25">
        <f t="shared" si="0"/>
        <v>0</v>
      </c>
      <c r="AI9" s="25">
        <f t="shared" si="0"/>
        <v>1.0500966228333</v>
      </c>
      <c r="AJ9" s="25">
        <f t="shared" si="0"/>
        <v>0</v>
      </c>
      <c r="AK9" s="25">
        <f t="shared" si="0"/>
        <v>0</v>
      </c>
      <c r="AL9" s="25">
        <f t="shared" si="0"/>
        <v>6.3983440886983018</v>
      </c>
      <c r="AM9" s="25">
        <f t="shared" si="0"/>
        <v>37.883075511099406</v>
      </c>
      <c r="AN9" s="25">
        <f t="shared" si="0"/>
        <v>9.7319308410954122</v>
      </c>
      <c r="AO9" s="25">
        <f t="shared" si="0"/>
        <v>0</v>
      </c>
      <c r="AP9" s="25">
        <f t="shared" si="0"/>
        <v>25.49374336199919</v>
      </c>
      <c r="AQ9" s="25">
        <f t="shared" si="0"/>
        <v>0</v>
      </c>
      <c r="AR9" s="25">
        <f t="shared" si="0"/>
        <v>0</v>
      </c>
      <c r="AS9" s="25">
        <f t="shared" si="0"/>
        <v>0</v>
      </c>
      <c r="AT9" s="25">
        <f t="shared" si="0"/>
        <v>0</v>
      </c>
      <c r="AU9" s="25">
        <f t="shared" si="0"/>
        <v>0</v>
      </c>
      <c r="AV9" s="25">
        <f t="shared" si="0"/>
        <v>2.5761549209307995</v>
      </c>
      <c r="AW9" s="25">
        <f t="shared" si="0"/>
        <v>1186.789242936263</v>
      </c>
      <c r="AX9" s="25">
        <f t="shared" si="0"/>
        <v>298.8152605140661</v>
      </c>
      <c r="AY9" s="25">
        <f t="shared" si="0"/>
        <v>0</v>
      </c>
      <c r="AZ9" s="25">
        <f t="shared" si="0"/>
        <v>19.120775460698212</v>
      </c>
      <c r="BA9" s="25">
        <f t="shared" si="0"/>
        <v>0</v>
      </c>
      <c r="BB9" s="25">
        <f t="shared" si="0"/>
        <v>0</v>
      </c>
      <c r="BC9" s="25">
        <f t="shared" si="0"/>
        <v>0</v>
      </c>
      <c r="BD9" s="25">
        <f t="shared" si="0"/>
        <v>0</v>
      </c>
      <c r="BE9" s="25">
        <f t="shared" si="0"/>
        <v>0</v>
      </c>
      <c r="BF9" s="25">
        <f t="shared" si="0"/>
        <v>0.85085650603120011</v>
      </c>
      <c r="BG9" s="25">
        <f t="shared" si="0"/>
        <v>195.19803310433241</v>
      </c>
      <c r="BH9" s="25">
        <f t="shared" si="0"/>
        <v>0.2081619454999</v>
      </c>
      <c r="BI9" s="25">
        <f t="shared" si="0"/>
        <v>0</v>
      </c>
      <c r="BJ9" s="25">
        <f t="shared" si="0"/>
        <v>11.765175778532798</v>
      </c>
      <c r="BK9" s="25">
        <f>BK8</f>
        <v>5783.0893511054974</v>
      </c>
    </row>
    <row r="10" spans="1:102" x14ac:dyDescent="0.2">
      <c r="A10" s="15" t="s">
        <v>43</v>
      </c>
      <c r="B10" s="29" t="s">
        <v>3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</row>
    <row r="11" spans="1:102" x14ac:dyDescent="0.2">
      <c r="A11" s="15"/>
      <c r="B11" s="27" t="s">
        <v>62</v>
      </c>
      <c r="C11" s="22">
        <v>0</v>
      </c>
      <c r="D11" s="22">
        <v>0.40705597106659996</v>
      </c>
      <c r="E11" s="22">
        <v>0</v>
      </c>
      <c r="F11" s="22">
        <v>0</v>
      </c>
      <c r="G11" s="22">
        <v>0</v>
      </c>
      <c r="H11" s="22">
        <v>1.7275668533099999E-2</v>
      </c>
      <c r="I11" s="22">
        <v>16.359375196433298</v>
      </c>
      <c r="J11" s="22">
        <v>0</v>
      </c>
      <c r="K11" s="22">
        <v>0</v>
      </c>
      <c r="L11" s="22">
        <v>2.3596592119333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5.9324299466499988E-2</v>
      </c>
      <c r="S11" s="22">
        <v>4.6456638207332999</v>
      </c>
      <c r="T11" s="22">
        <v>0</v>
      </c>
      <c r="U11" s="22">
        <v>0</v>
      </c>
      <c r="V11" s="22">
        <v>5.3706910410951433E-3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7.4871015132653014</v>
      </c>
      <c r="AC11" s="22">
        <v>0.32330807343320001</v>
      </c>
      <c r="AD11" s="22">
        <v>0</v>
      </c>
      <c r="AE11" s="22">
        <v>0</v>
      </c>
      <c r="AF11" s="22">
        <v>0.58299638939989995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15.234249257431097</v>
      </c>
      <c r="AM11" s="22">
        <v>1.1377565025332002</v>
      </c>
      <c r="AN11" s="22">
        <v>0</v>
      </c>
      <c r="AO11" s="22">
        <v>0</v>
      </c>
      <c r="AP11" s="22">
        <v>0.11254999850000001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0.42196911759850009</v>
      </c>
      <c r="AW11" s="22">
        <v>7.5408794778666008</v>
      </c>
      <c r="AX11" s="22">
        <v>1.0254774531999999</v>
      </c>
      <c r="AY11" s="22">
        <v>0</v>
      </c>
      <c r="AZ11" s="22">
        <v>0.8449113154333</v>
      </c>
      <c r="BA11" s="22">
        <v>0</v>
      </c>
      <c r="BB11" s="22">
        <v>0</v>
      </c>
      <c r="BC11" s="22">
        <v>0</v>
      </c>
      <c r="BD11" s="22">
        <v>0</v>
      </c>
      <c r="BE11" s="22">
        <v>0</v>
      </c>
      <c r="BF11" s="22">
        <v>0.27641816479840009</v>
      </c>
      <c r="BG11" s="22">
        <v>0.38125836006660002</v>
      </c>
      <c r="BH11" s="22">
        <v>0</v>
      </c>
      <c r="BI11" s="22">
        <v>0</v>
      </c>
      <c r="BJ11" s="22">
        <v>5.3854769433299997E-2</v>
      </c>
      <c r="BK11" s="22">
        <v>59.276455252166592</v>
      </c>
      <c r="BL11" s="41"/>
    </row>
    <row r="12" spans="1:102" s="4" customFormat="1" x14ac:dyDescent="0.2">
      <c r="A12" s="15"/>
      <c r="B12" s="28" t="s">
        <v>52</v>
      </c>
      <c r="C12" s="25">
        <f t="shared" ref="C12:AH12" si="1">SUM(C11)</f>
        <v>0</v>
      </c>
      <c r="D12" s="25">
        <f t="shared" si="1"/>
        <v>0.40705597106659996</v>
      </c>
      <c r="E12" s="25">
        <f t="shared" si="1"/>
        <v>0</v>
      </c>
      <c r="F12" s="25">
        <f t="shared" si="1"/>
        <v>0</v>
      </c>
      <c r="G12" s="25">
        <f t="shared" si="1"/>
        <v>0</v>
      </c>
      <c r="H12" s="25">
        <f t="shared" si="1"/>
        <v>1.7275668533099999E-2</v>
      </c>
      <c r="I12" s="25">
        <f t="shared" si="1"/>
        <v>16.359375196433298</v>
      </c>
      <c r="J12" s="25">
        <f t="shared" si="1"/>
        <v>0</v>
      </c>
      <c r="K12" s="25">
        <f t="shared" si="1"/>
        <v>0</v>
      </c>
      <c r="L12" s="25">
        <f t="shared" si="1"/>
        <v>2.3596592119333</v>
      </c>
      <c r="M12" s="25">
        <f t="shared" si="1"/>
        <v>0</v>
      </c>
      <c r="N12" s="25">
        <f t="shared" si="1"/>
        <v>0</v>
      </c>
      <c r="O12" s="25">
        <f t="shared" si="1"/>
        <v>0</v>
      </c>
      <c r="P12" s="25">
        <f t="shared" si="1"/>
        <v>0</v>
      </c>
      <c r="Q12" s="25">
        <f t="shared" si="1"/>
        <v>0</v>
      </c>
      <c r="R12" s="25">
        <f t="shared" si="1"/>
        <v>5.9324299466499988E-2</v>
      </c>
      <c r="S12" s="25">
        <f t="shared" si="1"/>
        <v>4.6456638207332999</v>
      </c>
      <c r="T12" s="25">
        <f t="shared" si="1"/>
        <v>0</v>
      </c>
      <c r="U12" s="25">
        <f t="shared" si="1"/>
        <v>0</v>
      </c>
      <c r="V12" s="25">
        <f t="shared" si="1"/>
        <v>5.3706910410951433E-3</v>
      </c>
      <c r="W12" s="25">
        <f t="shared" si="1"/>
        <v>0</v>
      </c>
      <c r="X12" s="25">
        <f t="shared" si="1"/>
        <v>0</v>
      </c>
      <c r="Y12" s="25">
        <f t="shared" si="1"/>
        <v>0</v>
      </c>
      <c r="Z12" s="25">
        <f t="shared" si="1"/>
        <v>0</v>
      </c>
      <c r="AA12" s="25">
        <f t="shared" si="1"/>
        <v>0</v>
      </c>
      <c r="AB12" s="25">
        <f t="shared" si="1"/>
        <v>7.4871015132653014</v>
      </c>
      <c r="AC12" s="25">
        <f t="shared" si="1"/>
        <v>0.32330807343320001</v>
      </c>
      <c r="AD12" s="25">
        <f t="shared" si="1"/>
        <v>0</v>
      </c>
      <c r="AE12" s="25">
        <f t="shared" si="1"/>
        <v>0</v>
      </c>
      <c r="AF12" s="25">
        <f t="shared" si="1"/>
        <v>0.58299638939989995</v>
      </c>
      <c r="AG12" s="25">
        <f t="shared" si="1"/>
        <v>0</v>
      </c>
      <c r="AH12" s="25">
        <f t="shared" si="1"/>
        <v>0</v>
      </c>
      <c r="AI12" s="25">
        <f t="shared" ref="AI12:BJ12" si="2">SUM(AI11)</f>
        <v>0</v>
      </c>
      <c r="AJ12" s="25">
        <f t="shared" si="2"/>
        <v>0</v>
      </c>
      <c r="AK12" s="25">
        <f t="shared" si="2"/>
        <v>0</v>
      </c>
      <c r="AL12" s="25">
        <f t="shared" si="2"/>
        <v>15.234249257431097</v>
      </c>
      <c r="AM12" s="25">
        <f t="shared" si="2"/>
        <v>1.1377565025332002</v>
      </c>
      <c r="AN12" s="25">
        <f t="shared" si="2"/>
        <v>0</v>
      </c>
      <c r="AO12" s="25">
        <f t="shared" si="2"/>
        <v>0</v>
      </c>
      <c r="AP12" s="25">
        <f t="shared" si="2"/>
        <v>0.11254999850000001</v>
      </c>
      <c r="AQ12" s="25">
        <f t="shared" si="2"/>
        <v>0</v>
      </c>
      <c r="AR12" s="25">
        <f t="shared" si="2"/>
        <v>0</v>
      </c>
      <c r="AS12" s="25">
        <f t="shared" si="2"/>
        <v>0</v>
      </c>
      <c r="AT12" s="25">
        <f t="shared" si="2"/>
        <v>0</v>
      </c>
      <c r="AU12" s="25">
        <f t="shared" si="2"/>
        <v>0</v>
      </c>
      <c r="AV12" s="25">
        <f t="shared" si="2"/>
        <v>0.42196911759850009</v>
      </c>
      <c r="AW12" s="25">
        <f t="shared" si="2"/>
        <v>7.5408794778666008</v>
      </c>
      <c r="AX12" s="25">
        <f t="shared" si="2"/>
        <v>1.0254774531999999</v>
      </c>
      <c r="AY12" s="25">
        <f t="shared" si="2"/>
        <v>0</v>
      </c>
      <c r="AZ12" s="25">
        <f t="shared" si="2"/>
        <v>0.8449113154333</v>
      </c>
      <c r="BA12" s="25">
        <f t="shared" si="2"/>
        <v>0</v>
      </c>
      <c r="BB12" s="25">
        <f t="shared" si="2"/>
        <v>0</v>
      </c>
      <c r="BC12" s="25">
        <f t="shared" si="2"/>
        <v>0</v>
      </c>
      <c r="BD12" s="25">
        <f t="shared" si="2"/>
        <v>0</v>
      </c>
      <c r="BE12" s="25">
        <f t="shared" si="2"/>
        <v>0</v>
      </c>
      <c r="BF12" s="25">
        <f t="shared" si="2"/>
        <v>0.27641816479840009</v>
      </c>
      <c r="BG12" s="25">
        <f t="shared" si="2"/>
        <v>0.38125836006660002</v>
      </c>
      <c r="BH12" s="25">
        <f t="shared" si="2"/>
        <v>0</v>
      </c>
      <c r="BI12" s="25">
        <f t="shared" si="2"/>
        <v>0</v>
      </c>
      <c r="BJ12" s="25">
        <f t="shared" si="2"/>
        <v>5.3854769433299997E-2</v>
      </c>
      <c r="BK12" s="25">
        <f>BK11</f>
        <v>59.276455252166592</v>
      </c>
      <c r="BL12" s="40"/>
    </row>
    <row r="13" spans="1:102" x14ac:dyDescent="0.2">
      <c r="A13" s="15" t="s">
        <v>44</v>
      </c>
      <c r="B13" s="29" t="s">
        <v>10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</row>
    <row r="14" spans="1:102" s="44" customFormat="1" x14ac:dyDescent="0.2">
      <c r="A14" s="42"/>
      <c r="B14" s="39" t="s">
        <v>63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4.48717756666E-2</v>
      </c>
      <c r="I14" s="39">
        <v>23.980294414700001</v>
      </c>
      <c r="J14" s="39">
        <v>0</v>
      </c>
      <c r="K14" s="39">
        <v>0</v>
      </c>
      <c r="L14" s="39">
        <v>0.23310013333330001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23.339848107733832</v>
      </c>
      <c r="T14" s="39">
        <v>0</v>
      </c>
      <c r="U14" s="39">
        <v>0</v>
      </c>
      <c r="V14" s="39">
        <v>17.717662186066605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>
        <v>1.7450015266599998E-2</v>
      </c>
      <c r="AC14" s="39">
        <v>0</v>
      </c>
      <c r="AD14" s="39">
        <v>0</v>
      </c>
      <c r="AE14" s="39">
        <v>0</v>
      </c>
      <c r="AF14" s="39">
        <v>2.7085656597665997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39">
        <v>0</v>
      </c>
      <c r="AP14" s="39">
        <v>1.1828439147665999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39">
        <v>5.8152516666000005E-3</v>
      </c>
      <c r="AW14" s="39">
        <v>0</v>
      </c>
      <c r="AX14" s="39">
        <v>0</v>
      </c>
      <c r="AY14" s="39">
        <v>0</v>
      </c>
      <c r="AZ14" s="39">
        <v>1.3491383866666</v>
      </c>
      <c r="BA14" s="39">
        <v>0</v>
      </c>
      <c r="BB14" s="39">
        <v>0</v>
      </c>
      <c r="BC14" s="39">
        <v>0</v>
      </c>
      <c r="BD14" s="39">
        <v>0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39">
        <v>0</v>
      </c>
      <c r="BK14" s="39">
        <v>70.579589845633336</v>
      </c>
      <c r="BL14" s="43"/>
    </row>
    <row r="15" spans="1:102" s="44" customFormat="1" x14ac:dyDescent="0.2">
      <c r="A15" s="42"/>
      <c r="B15" s="39" t="s">
        <v>64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0</v>
      </c>
      <c r="S15" s="39">
        <v>0</v>
      </c>
      <c r="T15" s="39">
        <v>0</v>
      </c>
      <c r="U15" s="39">
        <v>0</v>
      </c>
      <c r="V15" s="39">
        <v>0</v>
      </c>
      <c r="W15" s="39">
        <v>0</v>
      </c>
      <c r="X15" s="39">
        <v>0</v>
      </c>
      <c r="Y15" s="39">
        <v>0</v>
      </c>
      <c r="Z15" s="39">
        <v>0</v>
      </c>
      <c r="AA15" s="39">
        <v>0</v>
      </c>
      <c r="AB15" s="39">
        <v>0</v>
      </c>
      <c r="AC15" s="39">
        <v>0</v>
      </c>
      <c r="AD15" s="39">
        <v>0</v>
      </c>
      <c r="AE15" s="39">
        <v>0</v>
      </c>
      <c r="AF15" s="39">
        <v>0</v>
      </c>
      <c r="AG15" s="39">
        <v>0</v>
      </c>
      <c r="AH15" s="39">
        <v>0</v>
      </c>
      <c r="AI15" s="39">
        <v>0</v>
      </c>
      <c r="AJ15" s="39">
        <v>0</v>
      </c>
      <c r="AK15" s="39">
        <v>0</v>
      </c>
      <c r="AL15" s="39">
        <v>0</v>
      </c>
      <c r="AM15" s="39">
        <v>0</v>
      </c>
      <c r="AN15" s="39">
        <v>0</v>
      </c>
      <c r="AO15" s="39">
        <v>0</v>
      </c>
      <c r="AP15" s="39">
        <v>0</v>
      </c>
      <c r="AQ15" s="39">
        <v>0</v>
      </c>
      <c r="AR15" s="39">
        <v>0</v>
      </c>
      <c r="AS15" s="39">
        <v>0</v>
      </c>
      <c r="AT15" s="39">
        <v>0</v>
      </c>
      <c r="AU15" s="39">
        <v>0</v>
      </c>
      <c r="AV15" s="39">
        <v>0</v>
      </c>
      <c r="AW15" s="39">
        <v>0</v>
      </c>
      <c r="AX15" s="39">
        <v>0</v>
      </c>
      <c r="AY15" s="39">
        <v>0</v>
      </c>
      <c r="AZ15" s="39">
        <v>0</v>
      </c>
      <c r="BA15" s="39">
        <v>0</v>
      </c>
      <c r="BB15" s="39">
        <v>0</v>
      </c>
      <c r="BC15" s="39">
        <v>0</v>
      </c>
      <c r="BD15" s="39">
        <v>0</v>
      </c>
      <c r="BE15" s="39">
        <v>0</v>
      </c>
      <c r="BF15" s="39">
        <v>0</v>
      </c>
      <c r="BG15" s="39">
        <v>0</v>
      </c>
      <c r="BH15" s="39">
        <v>0</v>
      </c>
      <c r="BI15" s="39">
        <v>0</v>
      </c>
      <c r="BJ15" s="39">
        <v>0</v>
      </c>
      <c r="BK15" s="39"/>
    </row>
    <row r="16" spans="1:102" s="44" customFormat="1" x14ac:dyDescent="0.2">
      <c r="A16" s="42"/>
      <c r="B16" s="39" t="s">
        <v>65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39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39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39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39">
        <v>0</v>
      </c>
      <c r="AW16" s="39">
        <v>0</v>
      </c>
      <c r="AX16" s="39">
        <v>0</v>
      </c>
      <c r="AY16" s="39">
        <v>0</v>
      </c>
      <c r="AZ16" s="39">
        <v>0</v>
      </c>
      <c r="BA16" s="39">
        <v>0</v>
      </c>
      <c r="BB16" s="39">
        <v>0</v>
      </c>
      <c r="BC16" s="39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39">
        <v>0</v>
      </c>
      <c r="BK16" s="39"/>
    </row>
    <row r="17" spans="1:65" s="44" customFormat="1" x14ac:dyDescent="0.2">
      <c r="A17" s="42"/>
      <c r="B17" s="39" t="s">
        <v>66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4.1255877000000003E-2</v>
      </c>
      <c r="I17" s="39">
        <v>0</v>
      </c>
      <c r="J17" s="39">
        <v>2.260596</v>
      </c>
      <c r="K17" s="39">
        <v>0</v>
      </c>
      <c r="L17" s="39">
        <v>2.0345363999999999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1.1000202267763548E-2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  <c r="AB17" s="39">
        <v>0.1280124010333</v>
      </c>
      <c r="AC17" s="39">
        <v>0.4188920770333</v>
      </c>
      <c r="AD17" s="39">
        <v>0</v>
      </c>
      <c r="AE17" s="39">
        <v>0</v>
      </c>
      <c r="AF17" s="39">
        <v>1.6921794999999999</v>
      </c>
      <c r="AG17" s="39">
        <v>0</v>
      </c>
      <c r="AH17" s="39">
        <v>0</v>
      </c>
      <c r="AI17" s="39">
        <v>0</v>
      </c>
      <c r="AJ17" s="39">
        <v>0</v>
      </c>
      <c r="AK17" s="39">
        <v>0</v>
      </c>
      <c r="AL17" s="39">
        <v>1.6014788000000002E-2</v>
      </c>
      <c r="AM17" s="39">
        <v>2.8247653933300001E-2</v>
      </c>
      <c r="AN17" s="39">
        <v>0</v>
      </c>
      <c r="AO17" s="39">
        <v>0</v>
      </c>
      <c r="AP17" s="39">
        <v>0.56889668263329995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39">
        <v>0.52292736186629996</v>
      </c>
      <c r="AW17" s="39">
        <v>3.8951347700666004</v>
      </c>
      <c r="AX17" s="39">
        <v>0</v>
      </c>
      <c r="AY17" s="39">
        <v>0</v>
      </c>
      <c r="AZ17" s="39">
        <v>16.6282665000995</v>
      </c>
      <c r="BA17" s="39">
        <v>0</v>
      </c>
      <c r="BB17" s="39">
        <v>0</v>
      </c>
      <c r="BC17" s="39">
        <v>0</v>
      </c>
      <c r="BD17" s="39">
        <v>0</v>
      </c>
      <c r="BE17" s="39">
        <v>0</v>
      </c>
      <c r="BF17" s="39">
        <v>2.2562393333299999E-2</v>
      </c>
      <c r="BG17" s="39">
        <v>0</v>
      </c>
      <c r="BH17" s="39">
        <v>0</v>
      </c>
      <c r="BI17" s="39">
        <v>0</v>
      </c>
      <c r="BJ17" s="39">
        <v>0.16921795000000001</v>
      </c>
      <c r="BK17" s="39">
        <v>28.437740557266661</v>
      </c>
    </row>
    <row r="18" spans="1:65" s="44" customFormat="1" x14ac:dyDescent="0.2">
      <c r="A18" s="42"/>
      <c r="B18" s="39" t="s">
        <v>67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>
        <v>0.1013381942</v>
      </c>
      <c r="I18" s="39">
        <v>0</v>
      </c>
      <c r="J18" s="39">
        <v>0</v>
      </c>
      <c r="K18" s="39">
        <v>0</v>
      </c>
      <c r="L18" s="39">
        <v>0.45155281443329998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6.0952183332999999E-3</v>
      </c>
      <c r="S18" s="39">
        <v>0</v>
      </c>
      <c r="T18" s="39">
        <v>0</v>
      </c>
      <c r="U18" s="39">
        <v>0</v>
      </c>
      <c r="V18" s="39">
        <v>6.8483933322348394</v>
      </c>
      <c r="W18" s="39">
        <v>0</v>
      </c>
      <c r="X18" s="39">
        <v>0</v>
      </c>
      <c r="Y18" s="39">
        <v>0</v>
      </c>
      <c r="Z18" s="39">
        <v>0</v>
      </c>
      <c r="AA18" s="39">
        <v>0</v>
      </c>
      <c r="AB18" s="39">
        <v>0.23009953979959999</v>
      </c>
      <c r="AC18" s="39">
        <v>0</v>
      </c>
      <c r="AD18" s="39">
        <v>0</v>
      </c>
      <c r="AE18" s="39">
        <v>0</v>
      </c>
      <c r="AF18" s="39">
        <v>1.2788399235999999</v>
      </c>
      <c r="AG18" s="39">
        <v>0</v>
      </c>
      <c r="AH18" s="39">
        <v>0</v>
      </c>
      <c r="AI18" s="39">
        <v>0</v>
      </c>
      <c r="AJ18" s="39">
        <v>0</v>
      </c>
      <c r="AK18" s="39">
        <v>0</v>
      </c>
      <c r="AL18" s="39">
        <v>0.28480082646649996</v>
      </c>
      <c r="AM18" s="39">
        <v>6.2874082191664993</v>
      </c>
      <c r="AN18" s="39">
        <v>0</v>
      </c>
      <c r="AO18" s="39">
        <v>0</v>
      </c>
      <c r="AP18" s="39">
        <v>1.7194720848332001</v>
      </c>
      <c r="AQ18" s="39">
        <v>0</v>
      </c>
      <c r="AR18" s="39">
        <v>0</v>
      </c>
      <c r="AS18" s="39">
        <v>0</v>
      </c>
      <c r="AT18" s="39">
        <v>0</v>
      </c>
      <c r="AU18" s="39">
        <v>0</v>
      </c>
      <c r="AV18" s="39">
        <v>0.1547719440333</v>
      </c>
      <c r="AW18" s="39">
        <v>6.2134244591998993</v>
      </c>
      <c r="AX18" s="39">
        <v>0</v>
      </c>
      <c r="AY18" s="39">
        <v>0</v>
      </c>
      <c r="AZ18" s="39">
        <v>3.3078281785331001</v>
      </c>
      <c r="BA18" s="39">
        <v>0</v>
      </c>
      <c r="BB18" s="39">
        <v>0</v>
      </c>
      <c r="BC18" s="39">
        <v>0</v>
      </c>
      <c r="BD18" s="39">
        <v>0</v>
      </c>
      <c r="BE18" s="39">
        <v>0</v>
      </c>
      <c r="BF18" s="39">
        <v>3.0463826966499997E-2</v>
      </c>
      <c r="BG18" s="39">
        <v>1.2571014800333</v>
      </c>
      <c r="BH18" s="39">
        <v>0</v>
      </c>
      <c r="BI18" s="39">
        <v>0</v>
      </c>
      <c r="BJ18" s="39">
        <v>0.32781663</v>
      </c>
      <c r="BK18" s="39">
        <v>28.499406671833338</v>
      </c>
    </row>
    <row r="19" spans="1:65" s="44" customFormat="1" x14ac:dyDescent="0.2">
      <c r="A19" s="42"/>
      <c r="B19" s="39" t="s">
        <v>68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0.10304172383510779</v>
      </c>
      <c r="I19" s="39">
        <v>22.589709647966597</v>
      </c>
      <c r="J19" s="39">
        <v>0</v>
      </c>
      <c r="K19" s="39">
        <v>0</v>
      </c>
      <c r="L19" s="39">
        <v>3.4792559033665</v>
      </c>
      <c r="M19" s="39">
        <v>0</v>
      </c>
      <c r="N19" s="39">
        <v>0</v>
      </c>
      <c r="O19" s="39">
        <v>5.7030483333333004</v>
      </c>
      <c r="P19" s="39">
        <v>0</v>
      </c>
      <c r="Q19" s="39">
        <v>0</v>
      </c>
      <c r="R19" s="39">
        <v>3.50282370666E-2</v>
      </c>
      <c r="S19" s="39">
        <v>14.582637578500002</v>
      </c>
      <c r="T19" s="39">
        <v>0</v>
      </c>
      <c r="U19" s="39">
        <v>0</v>
      </c>
      <c r="V19" s="39">
        <v>0.51179155743329996</v>
      </c>
      <c r="W19" s="39">
        <v>0</v>
      </c>
      <c r="X19" s="39">
        <v>0</v>
      </c>
      <c r="Y19" s="39">
        <v>0</v>
      </c>
      <c r="Z19" s="39">
        <v>0</v>
      </c>
      <c r="AA19" s="39">
        <v>0</v>
      </c>
      <c r="AB19" s="39">
        <v>0.12854873226649999</v>
      </c>
      <c r="AC19" s="39">
        <v>0</v>
      </c>
      <c r="AD19" s="39">
        <v>0</v>
      </c>
      <c r="AE19" s="39">
        <v>0</v>
      </c>
      <c r="AF19" s="39">
        <v>0.96690745883330009</v>
      </c>
      <c r="AG19" s="39">
        <v>0</v>
      </c>
      <c r="AH19" s="39">
        <v>0</v>
      </c>
      <c r="AI19" s="39">
        <v>0</v>
      </c>
      <c r="AJ19" s="39">
        <v>0</v>
      </c>
      <c r="AK19" s="39">
        <v>0</v>
      </c>
      <c r="AL19" s="39">
        <v>0.3366253381332</v>
      </c>
      <c r="AM19" s="39">
        <v>0</v>
      </c>
      <c r="AN19" s="39">
        <v>0</v>
      </c>
      <c r="AO19" s="39">
        <v>0</v>
      </c>
      <c r="AP19" s="39">
        <v>1.1447245067664999</v>
      </c>
      <c r="AQ19" s="39">
        <v>0</v>
      </c>
      <c r="AR19" s="39">
        <v>0</v>
      </c>
      <c r="AS19" s="39">
        <v>0</v>
      </c>
      <c r="AT19" s="39">
        <v>0</v>
      </c>
      <c r="AU19" s="39">
        <v>0</v>
      </c>
      <c r="AV19" s="39">
        <v>0.93229333926629998</v>
      </c>
      <c r="AW19" s="39">
        <v>1.4218541666664999</v>
      </c>
      <c r="AX19" s="39">
        <v>0</v>
      </c>
      <c r="AY19" s="39">
        <v>0</v>
      </c>
      <c r="AZ19" s="39">
        <v>3.1587538047996997</v>
      </c>
      <c r="BA19" s="39">
        <v>0</v>
      </c>
      <c r="BB19" s="39">
        <v>0</v>
      </c>
      <c r="BC19" s="39">
        <v>0</v>
      </c>
      <c r="BD19" s="39">
        <v>0</v>
      </c>
      <c r="BE19" s="39">
        <v>0</v>
      </c>
      <c r="BF19" s="39">
        <v>2.2749666666599999E-2</v>
      </c>
      <c r="BG19" s="39">
        <v>0</v>
      </c>
      <c r="BH19" s="39">
        <v>0</v>
      </c>
      <c r="BI19" s="39">
        <v>0</v>
      </c>
      <c r="BJ19" s="39">
        <v>0.11374833333330001</v>
      </c>
      <c r="BK19" s="39">
        <v>55.230718328233309</v>
      </c>
    </row>
    <row r="20" spans="1:65" s="4" customFormat="1" x14ac:dyDescent="0.2">
      <c r="A20" s="15"/>
      <c r="B20" s="28" t="s">
        <v>56</v>
      </c>
      <c r="C20" s="25">
        <f>SUM(C14:C19)</f>
        <v>0</v>
      </c>
      <c r="D20" s="25">
        <f t="shared" ref="D20:BJ20" si="3">SUM(D14:D19)</f>
        <v>0</v>
      </c>
      <c r="E20" s="25">
        <f t="shared" si="3"/>
        <v>0</v>
      </c>
      <c r="F20" s="25">
        <f t="shared" si="3"/>
        <v>0</v>
      </c>
      <c r="G20" s="25">
        <f t="shared" si="3"/>
        <v>0</v>
      </c>
      <c r="H20" s="25">
        <f t="shared" si="3"/>
        <v>0.2905075707017078</v>
      </c>
      <c r="I20" s="25">
        <f t="shared" si="3"/>
        <v>46.570004062666598</v>
      </c>
      <c r="J20" s="25">
        <f t="shared" si="3"/>
        <v>2.260596</v>
      </c>
      <c r="K20" s="25">
        <f t="shared" si="3"/>
        <v>0</v>
      </c>
      <c r="L20" s="25">
        <f t="shared" si="3"/>
        <v>6.1984452511330996</v>
      </c>
      <c r="M20" s="25">
        <f t="shared" si="3"/>
        <v>0</v>
      </c>
      <c r="N20" s="25">
        <f t="shared" si="3"/>
        <v>0</v>
      </c>
      <c r="O20" s="25">
        <f t="shared" si="3"/>
        <v>5.7030483333333004</v>
      </c>
      <c r="P20" s="25">
        <f t="shared" si="3"/>
        <v>0</v>
      </c>
      <c r="Q20" s="25">
        <f t="shared" si="3"/>
        <v>0</v>
      </c>
      <c r="R20" s="25">
        <f t="shared" si="3"/>
        <v>5.2123657667663546E-2</v>
      </c>
      <c r="S20" s="25">
        <f t="shared" si="3"/>
        <v>37.922485686233834</v>
      </c>
      <c r="T20" s="25">
        <f t="shared" si="3"/>
        <v>0</v>
      </c>
      <c r="U20" s="25">
        <f t="shared" si="3"/>
        <v>0</v>
      </c>
      <c r="V20" s="25">
        <f t="shared" si="3"/>
        <v>25.077847075734741</v>
      </c>
      <c r="W20" s="25">
        <f t="shared" si="3"/>
        <v>0</v>
      </c>
      <c r="X20" s="25">
        <f t="shared" si="3"/>
        <v>0</v>
      </c>
      <c r="Y20" s="25">
        <f t="shared" si="3"/>
        <v>0</v>
      </c>
      <c r="Z20" s="25">
        <f t="shared" si="3"/>
        <v>0</v>
      </c>
      <c r="AA20" s="25">
        <f t="shared" si="3"/>
        <v>0</v>
      </c>
      <c r="AB20" s="25">
        <f t="shared" si="3"/>
        <v>0.50411068836600004</v>
      </c>
      <c r="AC20" s="25">
        <f t="shared" si="3"/>
        <v>0.4188920770333</v>
      </c>
      <c r="AD20" s="25">
        <f t="shared" si="3"/>
        <v>0</v>
      </c>
      <c r="AE20" s="25">
        <f t="shared" si="3"/>
        <v>0</v>
      </c>
      <c r="AF20" s="25">
        <f t="shared" si="3"/>
        <v>6.6464925421998995</v>
      </c>
      <c r="AG20" s="25">
        <f t="shared" si="3"/>
        <v>0</v>
      </c>
      <c r="AH20" s="25">
        <f t="shared" si="3"/>
        <v>0</v>
      </c>
      <c r="AI20" s="25">
        <f t="shared" si="3"/>
        <v>0</v>
      </c>
      <c r="AJ20" s="25">
        <f t="shared" si="3"/>
        <v>0</v>
      </c>
      <c r="AK20" s="25">
        <f t="shared" si="3"/>
        <v>0</v>
      </c>
      <c r="AL20" s="25">
        <f t="shared" si="3"/>
        <v>0.63744095259970002</v>
      </c>
      <c r="AM20" s="25">
        <f t="shared" si="3"/>
        <v>6.3156558730997991</v>
      </c>
      <c r="AN20" s="25">
        <f t="shared" si="3"/>
        <v>0</v>
      </c>
      <c r="AO20" s="25">
        <f t="shared" si="3"/>
        <v>0</v>
      </c>
      <c r="AP20" s="25">
        <f t="shared" si="3"/>
        <v>4.6159371889995997</v>
      </c>
      <c r="AQ20" s="25">
        <f t="shared" si="3"/>
        <v>0</v>
      </c>
      <c r="AR20" s="25">
        <f t="shared" si="3"/>
        <v>0</v>
      </c>
      <c r="AS20" s="25">
        <f t="shared" si="3"/>
        <v>0</v>
      </c>
      <c r="AT20" s="25">
        <f t="shared" si="3"/>
        <v>0</v>
      </c>
      <c r="AU20" s="25">
        <f t="shared" si="3"/>
        <v>0</v>
      </c>
      <c r="AV20" s="25">
        <f t="shared" si="3"/>
        <v>1.6158078968325</v>
      </c>
      <c r="AW20" s="25">
        <f t="shared" si="3"/>
        <v>11.530413395933</v>
      </c>
      <c r="AX20" s="25">
        <f t="shared" si="3"/>
        <v>0</v>
      </c>
      <c r="AY20" s="25">
        <f t="shared" si="3"/>
        <v>0</v>
      </c>
      <c r="AZ20" s="25">
        <f t="shared" si="3"/>
        <v>24.443986870098897</v>
      </c>
      <c r="BA20" s="25">
        <f t="shared" si="3"/>
        <v>0</v>
      </c>
      <c r="BB20" s="25">
        <f t="shared" si="3"/>
        <v>0</v>
      </c>
      <c r="BC20" s="25">
        <f t="shared" si="3"/>
        <v>0</v>
      </c>
      <c r="BD20" s="25">
        <f t="shared" si="3"/>
        <v>0</v>
      </c>
      <c r="BE20" s="25">
        <f t="shared" si="3"/>
        <v>0</v>
      </c>
      <c r="BF20" s="25">
        <f t="shared" si="3"/>
        <v>7.5775886966400002E-2</v>
      </c>
      <c r="BG20" s="25">
        <f t="shared" si="3"/>
        <v>1.2571014800333</v>
      </c>
      <c r="BH20" s="25">
        <f t="shared" si="3"/>
        <v>0</v>
      </c>
      <c r="BI20" s="25">
        <f t="shared" si="3"/>
        <v>0</v>
      </c>
      <c r="BJ20" s="25">
        <f t="shared" si="3"/>
        <v>0.61078291333330004</v>
      </c>
      <c r="BK20" s="25">
        <f>SUM(BK14:BK19)</f>
        <v>182.74745540296664</v>
      </c>
      <c r="BM20" s="40"/>
    </row>
    <row r="21" spans="1:65" x14ac:dyDescent="0.2">
      <c r="A21" s="15" t="s">
        <v>45</v>
      </c>
      <c r="B21" s="29" t="s">
        <v>14</v>
      </c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</row>
    <row r="22" spans="1:65" x14ac:dyDescent="0.2">
      <c r="A22" s="15"/>
      <c r="B22" s="30"/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24">
        <v>0</v>
      </c>
      <c r="Y22" s="24">
        <v>0</v>
      </c>
      <c r="Z22" s="24">
        <v>0</v>
      </c>
      <c r="AA22" s="24">
        <v>0</v>
      </c>
      <c r="AB22" s="24">
        <v>0</v>
      </c>
      <c r="AC22" s="24">
        <v>0</v>
      </c>
      <c r="AD22" s="24">
        <v>0</v>
      </c>
      <c r="AE22" s="24">
        <v>0</v>
      </c>
      <c r="AF22" s="24">
        <v>0</v>
      </c>
      <c r="AG22" s="24">
        <v>0</v>
      </c>
      <c r="AH22" s="24">
        <v>0</v>
      </c>
      <c r="AI22" s="24">
        <v>0</v>
      </c>
      <c r="AJ22" s="24">
        <v>0</v>
      </c>
      <c r="AK22" s="24">
        <v>0</v>
      </c>
      <c r="AL22" s="24">
        <v>0</v>
      </c>
      <c r="AM22" s="24">
        <v>0</v>
      </c>
      <c r="AN22" s="24">
        <v>0</v>
      </c>
      <c r="AO22" s="24">
        <v>0</v>
      </c>
      <c r="AP22" s="24">
        <v>0</v>
      </c>
      <c r="AQ22" s="24">
        <v>0</v>
      </c>
      <c r="AR22" s="24">
        <v>0</v>
      </c>
      <c r="AS22" s="24">
        <v>0</v>
      </c>
      <c r="AT22" s="24">
        <v>0</v>
      </c>
      <c r="AU22" s="24">
        <v>0</v>
      </c>
      <c r="AV22" s="24">
        <v>0</v>
      </c>
      <c r="AW22" s="24">
        <v>0</v>
      </c>
      <c r="AX22" s="24">
        <v>0</v>
      </c>
      <c r="AY22" s="24">
        <v>0</v>
      </c>
      <c r="AZ22" s="24">
        <v>0</v>
      </c>
      <c r="BA22" s="24">
        <v>0</v>
      </c>
      <c r="BB22" s="24">
        <v>0</v>
      </c>
      <c r="BC22" s="24">
        <v>0</v>
      </c>
      <c r="BD22" s="24">
        <v>0</v>
      </c>
      <c r="BE22" s="24">
        <v>0</v>
      </c>
      <c r="BF22" s="24">
        <v>0</v>
      </c>
      <c r="BG22" s="24">
        <v>0</v>
      </c>
      <c r="BH22" s="24">
        <v>0</v>
      </c>
      <c r="BI22" s="24">
        <v>0</v>
      </c>
      <c r="BJ22" s="24">
        <v>0</v>
      </c>
      <c r="BK22" s="24">
        <v>0</v>
      </c>
      <c r="BL22" s="41"/>
    </row>
    <row r="23" spans="1:65" s="4" customFormat="1" x14ac:dyDescent="0.2">
      <c r="A23" s="15"/>
      <c r="B23" s="28" t="s">
        <v>55</v>
      </c>
      <c r="C23" s="25">
        <f t="shared" ref="C23:AH23" si="4">SUM(C22:C22)</f>
        <v>0</v>
      </c>
      <c r="D23" s="25">
        <f t="shared" si="4"/>
        <v>0</v>
      </c>
      <c r="E23" s="25">
        <f t="shared" si="4"/>
        <v>0</v>
      </c>
      <c r="F23" s="25">
        <f t="shared" si="4"/>
        <v>0</v>
      </c>
      <c r="G23" s="25">
        <f t="shared" si="4"/>
        <v>0</v>
      </c>
      <c r="H23" s="25">
        <f t="shared" si="4"/>
        <v>0</v>
      </c>
      <c r="I23" s="25">
        <f t="shared" si="4"/>
        <v>0</v>
      </c>
      <c r="J23" s="25">
        <f t="shared" si="4"/>
        <v>0</v>
      </c>
      <c r="K23" s="25">
        <f t="shared" si="4"/>
        <v>0</v>
      </c>
      <c r="L23" s="25">
        <f t="shared" si="4"/>
        <v>0</v>
      </c>
      <c r="M23" s="25">
        <f t="shared" si="4"/>
        <v>0</v>
      </c>
      <c r="N23" s="25">
        <f t="shared" si="4"/>
        <v>0</v>
      </c>
      <c r="O23" s="25">
        <f t="shared" si="4"/>
        <v>0</v>
      </c>
      <c r="P23" s="25">
        <f t="shared" si="4"/>
        <v>0</v>
      </c>
      <c r="Q23" s="25">
        <f t="shared" si="4"/>
        <v>0</v>
      </c>
      <c r="R23" s="25">
        <f t="shared" si="4"/>
        <v>0</v>
      </c>
      <c r="S23" s="25">
        <f t="shared" si="4"/>
        <v>0</v>
      </c>
      <c r="T23" s="25">
        <f t="shared" si="4"/>
        <v>0</v>
      </c>
      <c r="U23" s="25">
        <f t="shared" si="4"/>
        <v>0</v>
      </c>
      <c r="V23" s="25">
        <f t="shared" si="4"/>
        <v>0</v>
      </c>
      <c r="W23" s="25">
        <f t="shared" si="4"/>
        <v>0</v>
      </c>
      <c r="X23" s="25">
        <f t="shared" si="4"/>
        <v>0</v>
      </c>
      <c r="Y23" s="25">
        <f t="shared" si="4"/>
        <v>0</v>
      </c>
      <c r="Z23" s="25">
        <f t="shared" si="4"/>
        <v>0</v>
      </c>
      <c r="AA23" s="25">
        <f t="shared" si="4"/>
        <v>0</v>
      </c>
      <c r="AB23" s="25">
        <f t="shared" si="4"/>
        <v>0</v>
      </c>
      <c r="AC23" s="25">
        <f t="shared" si="4"/>
        <v>0</v>
      </c>
      <c r="AD23" s="25">
        <f t="shared" si="4"/>
        <v>0</v>
      </c>
      <c r="AE23" s="25">
        <f t="shared" si="4"/>
        <v>0</v>
      </c>
      <c r="AF23" s="25">
        <f t="shared" si="4"/>
        <v>0</v>
      </c>
      <c r="AG23" s="25">
        <f t="shared" si="4"/>
        <v>0</v>
      </c>
      <c r="AH23" s="25">
        <f t="shared" si="4"/>
        <v>0</v>
      </c>
      <c r="AI23" s="25">
        <f t="shared" ref="AI23:BK23" si="5">SUM(AI22:AI22)</f>
        <v>0</v>
      </c>
      <c r="AJ23" s="25">
        <f t="shared" si="5"/>
        <v>0</v>
      </c>
      <c r="AK23" s="25">
        <f t="shared" si="5"/>
        <v>0</v>
      </c>
      <c r="AL23" s="25">
        <f t="shared" si="5"/>
        <v>0</v>
      </c>
      <c r="AM23" s="25">
        <f t="shared" si="5"/>
        <v>0</v>
      </c>
      <c r="AN23" s="25">
        <f t="shared" si="5"/>
        <v>0</v>
      </c>
      <c r="AO23" s="25">
        <f t="shared" si="5"/>
        <v>0</v>
      </c>
      <c r="AP23" s="25">
        <f t="shared" si="5"/>
        <v>0</v>
      </c>
      <c r="AQ23" s="25">
        <f t="shared" si="5"/>
        <v>0</v>
      </c>
      <c r="AR23" s="25">
        <f t="shared" si="5"/>
        <v>0</v>
      </c>
      <c r="AS23" s="25">
        <f t="shared" si="5"/>
        <v>0</v>
      </c>
      <c r="AT23" s="25">
        <f t="shared" si="5"/>
        <v>0</v>
      </c>
      <c r="AU23" s="25">
        <f t="shared" si="5"/>
        <v>0</v>
      </c>
      <c r="AV23" s="25">
        <f t="shared" si="5"/>
        <v>0</v>
      </c>
      <c r="AW23" s="25">
        <f t="shared" si="5"/>
        <v>0</v>
      </c>
      <c r="AX23" s="25">
        <f t="shared" si="5"/>
        <v>0</v>
      </c>
      <c r="AY23" s="25">
        <f t="shared" si="5"/>
        <v>0</v>
      </c>
      <c r="AZ23" s="25">
        <f t="shared" si="5"/>
        <v>0</v>
      </c>
      <c r="BA23" s="25">
        <f t="shared" si="5"/>
        <v>0</v>
      </c>
      <c r="BB23" s="25">
        <f t="shared" si="5"/>
        <v>0</v>
      </c>
      <c r="BC23" s="25">
        <f t="shared" si="5"/>
        <v>0</v>
      </c>
      <c r="BD23" s="25">
        <f t="shared" si="5"/>
        <v>0</v>
      </c>
      <c r="BE23" s="25">
        <f t="shared" si="5"/>
        <v>0</v>
      </c>
      <c r="BF23" s="25">
        <f t="shared" si="5"/>
        <v>0</v>
      </c>
      <c r="BG23" s="25">
        <f t="shared" si="5"/>
        <v>0</v>
      </c>
      <c r="BH23" s="25">
        <f t="shared" si="5"/>
        <v>0</v>
      </c>
      <c r="BI23" s="25">
        <f t="shared" si="5"/>
        <v>0</v>
      </c>
      <c r="BJ23" s="25">
        <f t="shared" si="5"/>
        <v>0</v>
      </c>
      <c r="BK23" s="25">
        <f t="shared" si="5"/>
        <v>0</v>
      </c>
    </row>
    <row r="24" spans="1:65" x14ac:dyDescent="0.2">
      <c r="A24" s="15" t="s">
        <v>47</v>
      </c>
      <c r="B24" s="23" t="s">
        <v>57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</row>
    <row r="25" spans="1:65" x14ac:dyDescent="0.2">
      <c r="A25" s="15"/>
      <c r="B25" s="27" t="s">
        <v>39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4">
        <v>0</v>
      </c>
      <c r="AU25" s="24">
        <v>0</v>
      </c>
      <c r="AV25" s="24">
        <v>0</v>
      </c>
      <c r="AW25" s="24">
        <v>0</v>
      </c>
      <c r="AX25" s="24">
        <v>0</v>
      </c>
      <c r="AY25" s="24">
        <v>0</v>
      </c>
      <c r="AZ25" s="24">
        <v>0</v>
      </c>
      <c r="BA25" s="24">
        <v>0</v>
      </c>
      <c r="BB25" s="24">
        <v>0</v>
      </c>
      <c r="BC25" s="24">
        <v>0</v>
      </c>
      <c r="BD25" s="24">
        <v>0</v>
      </c>
      <c r="BE25" s="24">
        <v>0</v>
      </c>
      <c r="BF25" s="24">
        <v>0</v>
      </c>
      <c r="BG25" s="24">
        <v>0</v>
      </c>
      <c r="BH25" s="24">
        <v>0</v>
      </c>
      <c r="BI25" s="24">
        <v>0</v>
      </c>
      <c r="BJ25" s="24">
        <v>0</v>
      </c>
      <c r="BK25" s="24">
        <v>0</v>
      </c>
    </row>
    <row r="26" spans="1:65" s="4" customFormat="1" x14ac:dyDescent="0.2">
      <c r="A26" s="15"/>
      <c r="B26" s="28" t="s">
        <v>54</v>
      </c>
      <c r="C26" s="37">
        <f t="shared" ref="C26:BJ26" si="6">SUM(C25)</f>
        <v>0</v>
      </c>
      <c r="D26" s="37">
        <f t="shared" si="6"/>
        <v>0</v>
      </c>
      <c r="E26" s="37">
        <f t="shared" si="6"/>
        <v>0</v>
      </c>
      <c r="F26" s="37">
        <f t="shared" si="6"/>
        <v>0</v>
      </c>
      <c r="G26" s="37">
        <f t="shared" si="6"/>
        <v>0</v>
      </c>
      <c r="H26" s="37">
        <f t="shared" si="6"/>
        <v>0</v>
      </c>
      <c r="I26" s="37">
        <f t="shared" si="6"/>
        <v>0</v>
      </c>
      <c r="J26" s="37">
        <f t="shared" si="6"/>
        <v>0</v>
      </c>
      <c r="K26" s="37">
        <f t="shared" si="6"/>
        <v>0</v>
      </c>
      <c r="L26" s="37">
        <f t="shared" si="6"/>
        <v>0</v>
      </c>
      <c r="M26" s="37">
        <f t="shared" si="6"/>
        <v>0</v>
      </c>
      <c r="N26" s="37">
        <f t="shared" si="6"/>
        <v>0</v>
      </c>
      <c r="O26" s="37">
        <f t="shared" si="6"/>
        <v>0</v>
      </c>
      <c r="P26" s="37">
        <f t="shared" si="6"/>
        <v>0</v>
      </c>
      <c r="Q26" s="37">
        <f t="shared" si="6"/>
        <v>0</v>
      </c>
      <c r="R26" s="37">
        <f t="shared" si="6"/>
        <v>0</v>
      </c>
      <c r="S26" s="37">
        <f t="shared" si="6"/>
        <v>0</v>
      </c>
      <c r="T26" s="37">
        <f t="shared" si="6"/>
        <v>0</v>
      </c>
      <c r="U26" s="37">
        <f t="shared" si="6"/>
        <v>0</v>
      </c>
      <c r="V26" s="37">
        <f t="shared" si="6"/>
        <v>0</v>
      </c>
      <c r="W26" s="37">
        <f t="shared" si="6"/>
        <v>0</v>
      </c>
      <c r="X26" s="37">
        <f t="shared" si="6"/>
        <v>0</v>
      </c>
      <c r="Y26" s="37">
        <f t="shared" si="6"/>
        <v>0</v>
      </c>
      <c r="Z26" s="37">
        <f t="shared" si="6"/>
        <v>0</v>
      </c>
      <c r="AA26" s="37">
        <f t="shared" si="6"/>
        <v>0</v>
      </c>
      <c r="AB26" s="37">
        <f t="shared" si="6"/>
        <v>0</v>
      </c>
      <c r="AC26" s="37">
        <f t="shared" si="6"/>
        <v>0</v>
      </c>
      <c r="AD26" s="37">
        <f t="shared" si="6"/>
        <v>0</v>
      </c>
      <c r="AE26" s="37">
        <f t="shared" si="6"/>
        <v>0</v>
      </c>
      <c r="AF26" s="37">
        <f t="shared" si="6"/>
        <v>0</v>
      </c>
      <c r="AG26" s="37">
        <f t="shared" si="6"/>
        <v>0</v>
      </c>
      <c r="AH26" s="37">
        <f t="shared" si="6"/>
        <v>0</v>
      </c>
      <c r="AI26" s="37">
        <f t="shared" si="6"/>
        <v>0</v>
      </c>
      <c r="AJ26" s="37">
        <f t="shared" si="6"/>
        <v>0</v>
      </c>
      <c r="AK26" s="37">
        <f t="shared" si="6"/>
        <v>0</v>
      </c>
      <c r="AL26" s="37">
        <f t="shared" si="6"/>
        <v>0</v>
      </c>
      <c r="AM26" s="37">
        <f t="shared" si="6"/>
        <v>0</v>
      </c>
      <c r="AN26" s="37">
        <f t="shared" si="6"/>
        <v>0</v>
      </c>
      <c r="AO26" s="37">
        <f t="shared" si="6"/>
        <v>0</v>
      </c>
      <c r="AP26" s="37">
        <f t="shared" si="6"/>
        <v>0</v>
      </c>
      <c r="AQ26" s="37">
        <f t="shared" si="6"/>
        <v>0</v>
      </c>
      <c r="AR26" s="37">
        <f t="shared" si="6"/>
        <v>0</v>
      </c>
      <c r="AS26" s="37">
        <f t="shared" si="6"/>
        <v>0</v>
      </c>
      <c r="AT26" s="37">
        <f t="shared" si="6"/>
        <v>0</v>
      </c>
      <c r="AU26" s="37">
        <f t="shared" si="6"/>
        <v>0</v>
      </c>
      <c r="AV26" s="37">
        <f t="shared" si="6"/>
        <v>0</v>
      </c>
      <c r="AW26" s="37">
        <f t="shared" si="6"/>
        <v>0</v>
      </c>
      <c r="AX26" s="37">
        <f t="shared" si="6"/>
        <v>0</v>
      </c>
      <c r="AY26" s="37">
        <f t="shared" si="6"/>
        <v>0</v>
      </c>
      <c r="AZ26" s="37">
        <f t="shared" si="6"/>
        <v>0</v>
      </c>
      <c r="BA26" s="37">
        <f t="shared" si="6"/>
        <v>0</v>
      </c>
      <c r="BB26" s="37">
        <f t="shared" si="6"/>
        <v>0</v>
      </c>
      <c r="BC26" s="37">
        <f t="shared" si="6"/>
        <v>0</v>
      </c>
      <c r="BD26" s="37">
        <f t="shared" si="6"/>
        <v>0</v>
      </c>
      <c r="BE26" s="37">
        <f t="shared" si="6"/>
        <v>0</v>
      </c>
      <c r="BF26" s="37">
        <f t="shared" si="6"/>
        <v>0</v>
      </c>
      <c r="BG26" s="37">
        <f t="shared" si="6"/>
        <v>0</v>
      </c>
      <c r="BH26" s="37">
        <f t="shared" si="6"/>
        <v>0</v>
      </c>
      <c r="BI26" s="37">
        <f t="shared" si="6"/>
        <v>0</v>
      </c>
      <c r="BJ26" s="37">
        <f t="shared" si="6"/>
        <v>0</v>
      </c>
      <c r="BK26" s="37">
        <f>SUM(BK25)</f>
        <v>0</v>
      </c>
    </row>
    <row r="27" spans="1:65" x14ac:dyDescent="0.2">
      <c r="A27" s="15" t="s">
        <v>48</v>
      </c>
      <c r="B27" s="29" t="s">
        <v>15</v>
      </c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</row>
    <row r="28" spans="1:65" ht="12.75" customHeight="1" x14ac:dyDescent="0.2">
      <c r="A28" s="15"/>
      <c r="B28" s="30" t="s">
        <v>69</v>
      </c>
      <c r="C28" s="24">
        <v>0</v>
      </c>
      <c r="D28" s="24">
        <v>0.51434654583329997</v>
      </c>
      <c r="E28" s="24">
        <v>0</v>
      </c>
      <c r="F28" s="24">
        <v>0</v>
      </c>
      <c r="G28" s="24">
        <v>0</v>
      </c>
      <c r="H28" s="24">
        <v>0.10175391830448116</v>
      </c>
      <c r="I28" s="24">
        <v>34.335825613966598</v>
      </c>
      <c r="J28" s="24">
        <v>0</v>
      </c>
      <c r="K28" s="24">
        <v>0</v>
      </c>
      <c r="L28" s="24">
        <v>0.14257002839989999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7.8368823866400011E-2</v>
      </c>
      <c r="S28" s="24">
        <v>5.4855918886000001</v>
      </c>
      <c r="T28" s="24">
        <v>0</v>
      </c>
      <c r="U28" s="24">
        <v>0</v>
      </c>
      <c r="V28" s="24">
        <v>1.9440832332999999E-3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1.1585730926659998</v>
      </c>
      <c r="AC28" s="24">
        <v>2.2668640560997999</v>
      </c>
      <c r="AD28" s="24">
        <v>0</v>
      </c>
      <c r="AE28" s="24">
        <v>0</v>
      </c>
      <c r="AF28" s="24">
        <v>0.53477475836650001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  <c r="AL28" s="24">
        <v>1.7700493345324</v>
      </c>
      <c r="AM28" s="24">
        <v>6.7085967766600002E-2</v>
      </c>
      <c r="AN28" s="24">
        <v>0</v>
      </c>
      <c r="AO28" s="24">
        <v>0</v>
      </c>
      <c r="AP28" s="24">
        <v>0.70112117076650005</v>
      </c>
      <c r="AQ28" s="24">
        <v>0</v>
      </c>
      <c r="AR28" s="24">
        <v>0</v>
      </c>
      <c r="AS28" s="24">
        <v>0</v>
      </c>
      <c r="AT28" s="24">
        <v>0</v>
      </c>
      <c r="AU28" s="24">
        <v>0</v>
      </c>
      <c r="AV28" s="24">
        <v>0.1836686054993</v>
      </c>
      <c r="AW28" s="24">
        <v>1.7382416383332002</v>
      </c>
      <c r="AX28" s="24">
        <v>0</v>
      </c>
      <c r="AY28" s="24">
        <v>0</v>
      </c>
      <c r="AZ28" s="24">
        <v>2.7743292476664001</v>
      </c>
      <c r="BA28" s="24">
        <v>0</v>
      </c>
      <c r="BB28" s="24">
        <v>0</v>
      </c>
      <c r="BC28" s="24">
        <v>0</v>
      </c>
      <c r="BD28" s="24">
        <v>0</v>
      </c>
      <c r="BE28" s="24">
        <v>0</v>
      </c>
      <c r="BF28" s="24">
        <v>0.15676413319929999</v>
      </c>
      <c r="BG28" s="24">
        <v>0</v>
      </c>
      <c r="BH28" s="24">
        <v>0</v>
      </c>
      <c r="BI28" s="24">
        <v>0</v>
      </c>
      <c r="BJ28" s="24">
        <v>0</v>
      </c>
      <c r="BK28" s="22">
        <v>52.011872907099985</v>
      </c>
    </row>
    <row r="29" spans="1:65" x14ac:dyDescent="0.2">
      <c r="A29" s="15"/>
      <c r="B29" s="30" t="s">
        <v>70</v>
      </c>
      <c r="C29" s="24">
        <v>0</v>
      </c>
      <c r="D29" s="24">
        <v>0.2002782618333</v>
      </c>
      <c r="E29" s="24">
        <v>0</v>
      </c>
      <c r="F29" s="24">
        <v>0</v>
      </c>
      <c r="G29" s="24">
        <v>0</v>
      </c>
      <c r="H29" s="24">
        <v>5.7350064166499994E-2</v>
      </c>
      <c r="I29" s="24">
        <v>0</v>
      </c>
      <c r="J29" s="24">
        <v>0</v>
      </c>
      <c r="K29" s="24">
        <v>0</v>
      </c>
      <c r="L29" s="24">
        <v>0.25822067659999998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5.3274585166400004E-2</v>
      </c>
      <c r="S29" s="24">
        <v>0</v>
      </c>
      <c r="T29" s="24">
        <v>0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24">
        <v>6.7048364443651982</v>
      </c>
      <c r="AC29" s="24">
        <v>0.2056418159665</v>
      </c>
      <c r="AD29" s="24">
        <v>0</v>
      </c>
      <c r="AE29" s="24">
        <v>0</v>
      </c>
      <c r="AF29" s="24">
        <v>0.33196402599989999</v>
      </c>
      <c r="AG29" s="24">
        <v>0</v>
      </c>
      <c r="AH29" s="24">
        <v>0</v>
      </c>
      <c r="AI29" s="24">
        <v>0</v>
      </c>
      <c r="AJ29" s="24">
        <v>0</v>
      </c>
      <c r="AK29" s="24">
        <v>0</v>
      </c>
      <c r="AL29" s="24">
        <v>14.388276106864801</v>
      </c>
      <c r="AM29" s="24">
        <v>1.15588901E-2</v>
      </c>
      <c r="AN29" s="24">
        <v>0</v>
      </c>
      <c r="AO29" s="24">
        <v>0</v>
      </c>
      <c r="AP29" s="24">
        <v>0.2392928054331</v>
      </c>
      <c r="AQ29" s="24">
        <v>0</v>
      </c>
      <c r="AR29" s="24">
        <v>0</v>
      </c>
      <c r="AS29" s="24">
        <v>0</v>
      </c>
      <c r="AT29" s="24">
        <v>0</v>
      </c>
      <c r="AU29" s="24">
        <v>0</v>
      </c>
      <c r="AV29" s="24">
        <v>0.22816102983229991</v>
      </c>
      <c r="AW29" s="24">
        <v>0.13874357006659999</v>
      </c>
      <c r="AX29" s="24">
        <v>0.37036466733329998</v>
      </c>
      <c r="AY29" s="24">
        <v>0</v>
      </c>
      <c r="AZ29" s="24">
        <v>0.50322418530000002</v>
      </c>
      <c r="BA29" s="24">
        <v>0</v>
      </c>
      <c r="BB29" s="24">
        <v>0</v>
      </c>
      <c r="BC29" s="24">
        <v>0</v>
      </c>
      <c r="BD29" s="24">
        <v>0</v>
      </c>
      <c r="BE29" s="24">
        <v>0</v>
      </c>
      <c r="BF29" s="24">
        <v>0.17233919900543515</v>
      </c>
      <c r="BG29" s="24">
        <v>0</v>
      </c>
      <c r="BH29" s="24">
        <v>0</v>
      </c>
      <c r="BI29" s="24">
        <v>0</v>
      </c>
      <c r="BJ29" s="24">
        <v>1.4001023099999999E-2</v>
      </c>
      <c r="BK29" s="22">
        <v>23.877527351133331</v>
      </c>
    </row>
    <row r="30" spans="1:65" x14ac:dyDescent="0.2">
      <c r="A30" s="15"/>
      <c r="B30" s="30" t="s">
        <v>71</v>
      </c>
      <c r="C30" s="24">
        <v>0</v>
      </c>
      <c r="D30" s="24">
        <v>6.6150906699999998E-2</v>
      </c>
      <c r="E30" s="24">
        <v>0</v>
      </c>
      <c r="F30" s="24">
        <v>0</v>
      </c>
      <c r="G30" s="24">
        <v>0</v>
      </c>
      <c r="H30" s="24">
        <v>1.5815943700000001E-2</v>
      </c>
      <c r="I30" s="24">
        <v>0</v>
      </c>
      <c r="J30" s="24">
        <v>0</v>
      </c>
      <c r="K30" s="24">
        <v>0</v>
      </c>
      <c r="L30" s="24">
        <v>0.22058397576660002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5.9210947033199998E-2</v>
      </c>
      <c r="S30" s="24">
        <v>0</v>
      </c>
      <c r="T30" s="24">
        <v>0</v>
      </c>
      <c r="U30" s="24">
        <v>0</v>
      </c>
      <c r="V30" s="24">
        <v>5.9037341599999994E-2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3.1680472387322012</v>
      </c>
      <c r="AC30" s="24">
        <v>0.92860012886640009</v>
      </c>
      <c r="AD30" s="24">
        <v>0</v>
      </c>
      <c r="AE30" s="24">
        <v>0</v>
      </c>
      <c r="AF30" s="24">
        <v>3.4055391248660003</v>
      </c>
      <c r="AG30" s="24">
        <v>0</v>
      </c>
      <c r="AH30" s="24">
        <v>0</v>
      </c>
      <c r="AI30" s="24">
        <v>0</v>
      </c>
      <c r="AJ30" s="24">
        <v>0</v>
      </c>
      <c r="AK30" s="24">
        <v>0</v>
      </c>
      <c r="AL30" s="24">
        <v>5.5510958633316987</v>
      </c>
      <c r="AM30" s="24">
        <v>0.11077301353320002</v>
      </c>
      <c r="AN30" s="24">
        <v>0</v>
      </c>
      <c r="AO30" s="24">
        <v>0</v>
      </c>
      <c r="AP30" s="24">
        <v>2.5965611509329998</v>
      </c>
      <c r="AQ30" s="24">
        <v>0</v>
      </c>
      <c r="AR30" s="24">
        <v>0</v>
      </c>
      <c r="AS30" s="24">
        <v>0</v>
      </c>
      <c r="AT30" s="24">
        <v>0</v>
      </c>
      <c r="AU30" s="24">
        <v>0</v>
      </c>
      <c r="AV30" s="24">
        <v>0.18579402556590005</v>
      </c>
      <c r="AW30" s="24">
        <v>0</v>
      </c>
      <c r="AX30" s="24">
        <v>0</v>
      </c>
      <c r="AY30" s="24">
        <v>0</v>
      </c>
      <c r="AZ30" s="24">
        <v>7.4814018299999993E-2</v>
      </c>
      <c r="BA30" s="24">
        <v>0</v>
      </c>
      <c r="BB30" s="24">
        <v>0</v>
      </c>
      <c r="BC30" s="24">
        <v>0</v>
      </c>
      <c r="BD30" s="24">
        <v>0</v>
      </c>
      <c r="BE30" s="24">
        <v>0</v>
      </c>
      <c r="BF30" s="24">
        <v>0.22232200120535367</v>
      </c>
      <c r="BG30" s="24">
        <v>0.1308882468666</v>
      </c>
      <c r="BH30" s="24">
        <v>0</v>
      </c>
      <c r="BI30" s="24">
        <v>0</v>
      </c>
      <c r="BJ30" s="24">
        <v>0.32676493493319997</v>
      </c>
      <c r="BK30" s="22">
        <v>17.121998861933353</v>
      </c>
    </row>
    <row r="31" spans="1:65" x14ac:dyDescent="0.2">
      <c r="A31" s="15"/>
      <c r="B31" s="30" t="s">
        <v>72</v>
      </c>
      <c r="C31" s="24">
        <v>0</v>
      </c>
      <c r="D31" s="24">
        <v>0.5141725841</v>
      </c>
      <c r="E31" s="24">
        <v>0</v>
      </c>
      <c r="F31" s="24">
        <v>0</v>
      </c>
      <c r="G31" s="24">
        <v>0</v>
      </c>
      <c r="H31" s="24">
        <v>4.93032055999E-2</v>
      </c>
      <c r="I31" s="24">
        <v>0</v>
      </c>
      <c r="J31" s="24">
        <v>0</v>
      </c>
      <c r="K31" s="24">
        <v>0</v>
      </c>
      <c r="L31" s="24">
        <v>0.61184557553673224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1.1446170833199999E-2</v>
      </c>
      <c r="S31" s="24">
        <v>0</v>
      </c>
      <c r="T31" s="24">
        <v>0</v>
      </c>
      <c r="U31" s="24">
        <v>0</v>
      </c>
      <c r="V31" s="24">
        <v>0</v>
      </c>
      <c r="W31" s="24">
        <v>0</v>
      </c>
      <c r="X31" s="24">
        <v>0.34433558409999998</v>
      </c>
      <c r="Y31" s="24">
        <v>0</v>
      </c>
      <c r="Z31" s="24">
        <v>0</v>
      </c>
      <c r="AA31" s="24">
        <v>0</v>
      </c>
      <c r="AB31" s="24">
        <v>1.2690027333323999</v>
      </c>
      <c r="AC31" s="24">
        <v>8.0344813133299997E-2</v>
      </c>
      <c r="AD31" s="24">
        <v>0</v>
      </c>
      <c r="AE31" s="24">
        <v>0</v>
      </c>
      <c r="AF31" s="24">
        <v>0.6558916765999</v>
      </c>
      <c r="AG31" s="24">
        <v>0</v>
      </c>
      <c r="AH31" s="24">
        <v>0</v>
      </c>
      <c r="AI31" s="24">
        <v>0</v>
      </c>
      <c r="AJ31" s="24">
        <v>0</v>
      </c>
      <c r="AK31" s="24">
        <v>0</v>
      </c>
      <c r="AL31" s="24">
        <v>0.83636905356590008</v>
      </c>
      <c r="AM31" s="24">
        <v>1.2471159999999999E-4</v>
      </c>
      <c r="AN31" s="24">
        <v>0</v>
      </c>
      <c r="AO31" s="24">
        <v>0</v>
      </c>
      <c r="AP31" s="24">
        <v>0.25084339073320006</v>
      </c>
      <c r="AQ31" s="24">
        <v>0</v>
      </c>
      <c r="AR31" s="24">
        <v>0</v>
      </c>
      <c r="AS31" s="24">
        <v>0</v>
      </c>
      <c r="AT31" s="24">
        <v>0</v>
      </c>
      <c r="AU31" s="24">
        <v>0</v>
      </c>
      <c r="AV31" s="24">
        <v>0.20368112943289998</v>
      </c>
      <c r="AW31" s="24">
        <v>0.63733833893320002</v>
      </c>
      <c r="AX31" s="24">
        <v>0</v>
      </c>
      <c r="AY31" s="24">
        <v>0</v>
      </c>
      <c r="AZ31" s="24">
        <v>0.47309862973320005</v>
      </c>
      <c r="BA31" s="24">
        <v>0</v>
      </c>
      <c r="BB31" s="24">
        <v>0</v>
      </c>
      <c r="BC31" s="24">
        <v>0</v>
      </c>
      <c r="BD31" s="24">
        <v>0</v>
      </c>
      <c r="BE31" s="24">
        <v>0</v>
      </c>
      <c r="BF31" s="24">
        <v>8.5782233099499991E-2</v>
      </c>
      <c r="BG31" s="24">
        <v>0</v>
      </c>
      <c r="BH31" s="24">
        <v>0</v>
      </c>
      <c r="BI31" s="24">
        <v>0</v>
      </c>
      <c r="BJ31" s="24">
        <v>0</v>
      </c>
      <c r="BK31" s="22">
        <v>6.0235798303333326</v>
      </c>
    </row>
    <row r="32" spans="1:65" x14ac:dyDescent="0.2">
      <c r="A32" s="15"/>
      <c r="B32" s="30" t="s">
        <v>73</v>
      </c>
      <c r="C32" s="24">
        <v>0</v>
      </c>
      <c r="D32" s="24">
        <v>0.22033029983330002</v>
      </c>
      <c r="E32" s="24">
        <v>0</v>
      </c>
      <c r="F32" s="24">
        <v>0</v>
      </c>
      <c r="G32" s="24">
        <v>0</v>
      </c>
      <c r="H32" s="24">
        <v>0.2349814969331</v>
      </c>
      <c r="I32" s="24">
        <v>3.5159473841998996</v>
      </c>
      <c r="J32" s="24">
        <v>0</v>
      </c>
      <c r="K32" s="24">
        <v>0</v>
      </c>
      <c r="L32" s="24">
        <v>0.26367504779989998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0.12264441567271228</v>
      </c>
      <c r="S32" s="24">
        <v>0.13192423986660001</v>
      </c>
      <c r="T32" s="24">
        <v>0</v>
      </c>
      <c r="U32" s="24">
        <v>0</v>
      </c>
      <c r="V32" s="24">
        <v>0.14751940559990001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4">
        <v>1.0499837858992001</v>
      </c>
      <c r="AC32" s="24">
        <v>5.3467702958664001</v>
      </c>
      <c r="AD32" s="24">
        <v>0</v>
      </c>
      <c r="AE32" s="24">
        <v>0</v>
      </c>
      <c r="AF32" s="24">
        <v>2.7796667693664006</v>
      </c>
      <c r="AG32" s="24">
        <v>0</v>
      </c>
      <c r="AH32" s="24">
        <v>0</v>
      </c>
      <c r="AI32" s="24">
        <v>0</v>
      </c>
      <c r="AJ32" s="24">
        <v>0</v>
      </c>
      <c r="AK32" s="24">
        <v>0</v>
      </c>
      <c r="AL32" s="24">
        <v>1.8362721615655</v>
      </c>
      <c r="AM32" s="24">
        <v>0.25974807973300001</v>
      </c>
      <c r="AN32" s="24">
        <v>0</v>
      </c>
      <c r="AO32" s="24">
        <v>0</v>
      </c>
      <c r="AP32" s="24">
        <v>3.4633016905996001</v>
      </c>
      <c r="AQ32" s="24">
        <v>0</v>
      </c>
      <c r="AR32" s="24">
        <v>0</v>
      </c>
      <c r="AS32" s="24">
        <v>0</v>
      </c>
      <c r="AT32" s="24">
        <v>0</v>
      </c>
      <c r="AU32" s="24">
        <v>0</v>
      </c>
      <c r="AV32" s="24">
        <v>0.30348993509910005</v>
      </c>
      <c r="AW32" s="24">
        <v>1.1348692420998001</v>
      </c>
      <c r="AX32" s="24">
        <v>0.50106722583329999</v>
      </c>
      <c r="AY32" s="24">
        <v>0</v>
      </c>
      <c r="AZ32" s="24">
        <v>3.0231257020996001</v>
      </c>
      <c r="BA32" s="24">
        <v>0</v>
      </c>
      <c r="BB32" s="24">
        <v>0</v>
      </c>
      <c r="BC32" s="24">
        <v>0</v>
      </c>
      <c r="BD32" s="24">
        <v>0</v>
      </c>
      <c r="BE32" s="24">
        <v>0</v>
      </c>
      <c r="BF32" s="24">
        <v>0.1305483135994</v>
      </c>
      <c r="BG32" s="24">
        <v>0.85692821119999996</v>
      </c>
      <c r="BH32" s="24">
        <v>0</v>
      </c>
      <c r="BI32" s="24">
        <v>0</v>
      </c>
      <c r="BJ32" s="24">
        <v>0.14951475083329999</v>
      </c>
      <c r="BK32" s="22">
        <v>25.472308453700016</v>
      </c>
    </row>
    <row r="33" spans="1:65" x14ac:dyDescent="0.2">
      <c r="A33" s="15"/>
      <c r="B33" s="31" t="s">
        <v>74</v>
      </c>
      <c r="C33" s="24">
        <v>0</v>
      </c>
      <c r="D33" s="24">
        <v>0.52316197860000002</v>
      </c>
      <c r="E33" s="24">
        <v>93.716210096399905</v>
      </c>
      <c r="F33" s="24">
        <v>0</v>
      </c>
      <c r="G33" s="24">
        <v>0</v>
      </c>
      <c r="H33" s="24">
        <v>1.7059733818990999</v>
      </c>
      <c r="I33" s="24">
        <v>649.83284717716629</v>
      </c>
      <c r="J33" s="24">
        <v>50.364629046333299</v>
      </c>
      <c r="K33" s="24">
        <v>61.692152216233303</v>
      </c>
      <c r="L33" s="24">
        <v>11.9914246646994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1.5236517265324001</v>
      </c>
      <c r="S33" s="24">
        <v>15.110397642699601</v>
      </c>
      <c r="T33" s="24">
        <v>34.239297711266595</v>
      </c>
      <c r="U33" s="24">
        <v>0</v>
      </c>
      <c r="V33" s="24">
        <v>27.867050233332602</v>
      </c>
      <c r="W33" s="24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3.1523505655985997</v>
      </c>
      <c r="AC33" s="24">
        <v>69.507023448799202</v>
      </c>
      <c r="AD33" s="24">
        <v>2.0185899706999999</v>
      </c>
      <c r="AE33" s="24">
        <v>0</v>
      </c>
      <c r="AF33" s="24">
        <v>31.8623875633319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9.2141383616512194</v>
      </c>
      <c r="AM33" s="24">
        <v>1.5486266175326997</v>
      </c>
      <c r="AN33" s="24">
        <v>0.3012445101333</v>
      </c>
      <c r="AO33" s="24">
        <v>0</v>
      </c>
      <c r="AP33" s="24">
        <v>14.222391237832396</v>
      </c>
      <c r="AQ33" s="24">
        <v>0</v>
      </c>
      <c r="AR33" s="24">
        <v>0</v>
      </c>
      <c r="AS33" s="24">
        <v>0</v>
      </c>
      <c r="AT33" s="24">
        <v>0</v>
      </c>
      <c r="AU33" s="24">
        <v>0</v>
      </c>
      <c r="AV33" s="24">
        <v>3.9166107656958999</v>
      </c>
      <c r="AW33" s="24">
        <v>380.76351690989856</v>
      </c>
      <c r="AX33" s="24">
        <v>0.91825351659990007</v>
      </c>
      <c r="AY33" s="24">
        <v>0</v>
      </c>
      <c r="AZ33" s="24">
        <v>194.76957167046351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1.9896453838640999</v>
      </c>
      <c r="BG33" s="24">
        <v>80.557255510599703</v>
      </c>
      <c r="BH33" s="24">
        <v>0</v>
      </c>
      <c r="BI33" s="24">
        <v>0</v>
      </c>
      <c r="BJ33" s="24">
        <v>201.7563756439323</v>
      </c>
      <c r="BK33" s="22">
        <v>1945.0647775517955</v>
      </c>
    </row>
    <row r="34" spans="1:65" x14ac:dyDescent="0.2">
      <c r="A34" s="15"/>
      <c r="B34" s="31" t="s">
        <v>82</v>
      </c>
      <c r="C34" s="24">
        <v>0</v>
      </c>
      <c r="D34" s="24">
        <v>0.35476012000000001</v>
      </c>
      <c r="E34" s="24">
        <v>0</v>
      </c>
      <c r="F34" s="24">
        <v>0</v>
      </c>
      <c r="G34" s="24">
        <v>0</v>
      </c>
      <c r="H34" s="24">
        <v>0.23067274359959999</v>
      </c>
      <c r="I34" s="24">
        <v>1.2897026986</v>
      </c>
      <c r="J34" s="24">
        <v>0</v>
      </c>
      <c r="K34" s="24">
        <v>0</v>
      </c>
      <c r="L34" s="24">
        <v>1.6169444968997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4">
        <v>0.71860969676639985</v>
      </c>
      <c r="S34" s="24">
        <v>1.6287448456666</v>
      </c>
      <c r="T34" s="24">
        <v>1.0634931508665999</v>
      </c>
      <c r="U34" s="24">
        <v>0</v>
      </c>
      <c r="V34" s="24">
        <v>1.5680084698663999</v>
      </c>
      <c r="W34" s="24">
        <v>0</v>
      </c>
      <c r="X34" s="24">
        <v>0</v>
      </c>
      <c r="Y34" s="24">
        <v>0</v>
      </c>
      <c r="Z34" s="24">
        <v>0</v>
      </c>
      <c r="AA34" s="24">
        <v>0</v>
      </c>
      <c r="AB34" s="24">
        <v>1.8799962824326</v>
      </c>
      <c r="AC34" s="24">
        <v>4.3352716014997998</v>
      </c>
      <c r="AD34" s="24">
        <v>0</v>
      </c>
      <c r="AE34" s="24">
        <v>0</v>
      </c>
      <c r="AF34" s="24">
        <v>9.8694548565660014</v>
      </c>
      <c r="AG34" s="24">
        <v>0</v>
      </c>
      <c r="AH34" s="24">
        <v>0</v>
      </c>
      <c r="AI34" s="24">
        <v>0</v>
      </c>
      <c r="AJ34" s="24">
        <v>0</v>
      </c>
      <c r="AK34" s="24">
        <v>0</v>
      </c>
      <c r="AL34" s="24">
        <v>5.0671375613323999</v>
      </c>
      <c r="AM34" s="24">
        <v>0.17301785179990001</v>
      </c>
      <c r="AN34" s="24">
        <v>0</v>
      </c>
      <c r="AO34" s="24">
        <v>0</v>
      </c>
      <c r="AP34" s="24">
        <v>6.084122801899599</v>
      </c>
      <c r="AQ34" s="24">
        <v>0</v>
      </c>
      <c r="AR34" s="24">
        <v>0</v>
      </c>
      <c r="AS34" s="24">
        <v>0</v>
      </c>
      <c r="AT34" s="24">
        <v>0</v>
      </c>
      <c r="AU34" s="24">
        <v>0</v>
      </c>
      <c r="AV34" s="24">
        <v>1.6764936453318002</v>
      </c>
      <c r="AW34" s="24">
        <v>13.902335903533201</v>
      </c>
      <c r="AX34" s="24">
        <v>2.5575459337666002</v>
      </c>
      <c r="AY34" s="24">
        <v>0</v>
      </c>
      <c r="AZ34" s="24">
        <v>6.4142083574657001</v>
      </c>
      <c r="BA34" s="24">
        <v>0</v>
      </c>
      <c r="BB34" s="24">
        <v>0</v>
      </c>
      <c r="BC34" s="24">
        <v>0</v>
      </c>
      <c r="BD34" s="24">
        <v>0</v>
      </c>
      <c r="BE34" s="24">
        <v>0</v>
      </c>
      <c r="BF34" s="24">
        <v>0.7944038801315999</v>
      </c>
      <c r="BG34" s="24">
        <v>2.6156242516665</v>
      </c>
      <c r="BH34" s="24">
        <v>0</v>
      </c>
      <c r="BI34" s="24">
        <v>0</v>
      </c>
      <c r="BJ34" s="24">
        <v>3.7254208517328999</v>
      </c>
      <c r="BK34" s="22">
        <v>67.565970001423906</v>
      </c>
    </row>
    <row r="35" spans="1:65" x14ac:dyDescent="0.2">
      <c r="A35" s="15"/>
      <c r="B35" s="31" t="s">
        <v>83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8.2631447633100014E-2</v>
      </c>
      <c r="I35" s="24">
        <v>0</v>
      </c>
      <c r="J35" s="24">
        <v>0</v>
      </c>
      <c r="K35" s="24">
        <v>0</v>
      </c>
      <c r="L35" s="24">
        <v>0.15915338666660001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3.5373822575547671E-2</v>
      </c>
      <c r="S35" s="24">
        <v>0.19894173333330001</v>
      </c>
      <c r="T35" s="24">
        <v>0</v>
      </c>
      <c r="U35" s="24">
        <v>0</v>
      </c>
      <c r="V35" s="24">
        <v>0.27851842666660004</v>
      </c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4">
        <v>2.2693239590326004</v>
      </c>
      <c r="AC35" s="24">
        <v>0.37477069333320001</v>
      </c>
      <c r="AD35" s="24">
        <v>0</v>
      </c>
      <c r="AE35" s="24">
        <v>0</v>
      </c>
      <c r="AF35" s="24">
        <v>3.915606642033</v>
      </c>
      <c r="AG35" s="24">
        <v>0</v>
      </c>
      <c r="AH35" s="24">
        <v>0</v>
      </c>
      <c r="AI35" s="24">
        <v>0</v>
      </c>
      <c r="AJ35" s="24">
        <v>0</v>
      </c>
      <c r="AK35" s="24">
        <v>0</v>
      </c>
      <c r="AL35" s="24">
        <v>3.0671499754993996</v>
      </c>
      <c r="AM35" s="24">
        <v>0.17752295999999998</v>
      </c>
      <c r="AN35" s="24">
        <v>0</v>
      </c>
      <c r="AO35" s="24">
        <v>0</v>
      </c>
      <c r="AP35" s="24">
        <v>1.5010774409331002</v>
      </c>
      <c r="AQ35" s="24">
        <v>0</v>
      </c>
      <c r="AR35" s="24">
        <v>0</v>
      </c>
      <c r="AS35" s="24">
        <v>0</v>
      </c>
      <c r="AT35" s="24">
        <v>0</v>
      </c>
      <c r="AU35" s="24">
        <v>0</v>
      </c>
      <c r="AV35" s="24">
        <v>1.4035500624304997</v>
      </c>
      <c r="AW35" s="24">
        <v>0.24655966666660001</v>
      </c>
      <c r="AX35" s="24">
        <v>0</v>
      </c>
      <c r="AY35" s="24">
        <v>0</v>
      </c>
      <c r="AZ35" s="24">
        <v>4.1733212205325003</v>
      </c>
      <c r="BA35" s="24">
        <v>0</v>
      </c>
      <c r="BB35" s="24">
        <v>0</v>
      </c>
      <c r="BC35" s="24">
        <v>0</v>
      </c>
      <c r="BD35" s="24">
        <v>0</v>
      </c>
      <c r="BE35" s="24">
        <v>0</v>
      </c>
      <c r="BF35" s="24">
        <v>1.1136485397979001</v>
      </c>
      <c r="BG35" s="24">
        <v>7.3518138864332006</v>
      </c>
      <c r="BH35" s="24">
        <v>0</v>
      </c>
      <c r="BI35" s="24">
        <v>0</v>
      </c>
      <c r="BJ35" s="24">
        <v>2.7885749180994996</v>
      </c>
      <c r="BK35" s="22">
        <v>29.137538781666649</v>
      </c>
    </row>
    <row r="36" spans="1:65" x14ac:dyDescent="0.2">
      <c r="A36" s="15"/>
      <c r="B36" s="27" t="s">
        <v>53</v>
      </c>
      <c r="C36" s="25">
        <f>SUM(C28:C35)</f>
        <v>0</v>
      </c>
      <c r="D36" s="25">
        <f t="shared" ref="D36:BK36" si="7">SUM(D28:D35)</f>
        <v>2.3932006968999002</v>
      </c>
      <c r="E36" s="25">
        <f t="shared" si="7"/>
        <v>93.716210096399905</v>
      </c>
      <c r="F36" s="25">
        <f t="shared" si="7"/>
        <v>0</v>
      </c>
      <c r="G36" s="25">
        <f t="shared" si="7"/>
        <v>0</v>
      </c>
      <c r="H36" s="25">
        <f t="shared" si="7"/>
        <v>2.4784822018357811</v>
      </c>
      <c r="I36" s="25">
        <f t="shared" si="7"/>
        <v>688.97432287393281</v>
      </c>
      <c r="J36" s="25">
        <f t="shared" si="7"/>
        <v>50.364629046333299</v>
      </c>
      <c r="K36" s="25">
        <f t="shared" si="7"/>
        <v>61.692152216233303</v>
      </c>
      <c r="L36" s="25">
        <f t="shared" si="7"/>
        <v>15.264417852368833</v>
      </c>
      <c r="M36" s="25">
        <f t="shared" si="7"/>
        <v>0</v>
      </c>
      <c r="N36" s="25">
        <f t="shared" si="7"/>
        <v>0</v>
      </c>
      <c r="O36" s="25">
        <f t="shared" si="7"/>
        <v>0</v>
      </c>
      <c r="P36" s="25">
        <f t="shared" si="7"/>
        <v>0</v>
      </c>
      <c r="Q36" s="25">
        <f t="shared" si="7"/>
        <v>0</v>
      </c>
      <c r="R36" s="25">
        <f t="shared" si="7"/>
        <v>2.60258018844626</v>
      </c>
      <c r="S36" s="25">
        <f t="shared" si="7"/>
        <v>22.555600350166099</v>
      </c>
      <c r="T36" s="25">
        <f t="shared" si="7"/>
        <v>35.302790862133193</v>
      </c>
      <c r="U36" s="25">
        <f t="shared" si="7"/>
        <v>0</v>
      </c>
      <c r="V36" s="25">
        <f t="shared" si="7"/>
        <v>29.9220779602988</v>
      </c>
      <c r="W36" s="25">
        <f t="shared" si="7"/>
        <v>0</v>
      </c>
      <c r="X36" s="25">
        <f t="shared" si="7"/>
        <v>0.34433558409999998</v>
      </c>
      <c r="Y36" s="25">
        <f t="shared" si="7"/>
        <v>0</v>
      </c>
      <c r="Z36" s="25">
        <f t="shared" si="7"/>
        <v>0</v>
      </c>
      <c r="AA36" s="25">
        <f t="shared" si="7"/>
        <v>0</v>
      </c>
      <c r="AB36" s="25">
        <f t="shared" si="7"/>
        <v>20.6521141020588</v>
      </c>
      <c r="AC36" s="25">
        <f t="shared" si="7"/>
        <v>83.045286853564605</v>
      </c>
      <c r="AD36" s="25">
        <f t="shared" si="7"/>
        <v>2.0185899706999999</v>
      </c>
      <c r="AE36" s="25">
        <f t="shared" si="7"/>
        <v>0</v>
      </c>
      <c r="AF36" s="25">
        <f t="shared" si="7"/>
        <v>53.3552854171296</v>
      </c>
      <c r="AG36" s="25">
        <f t="shared" si="7"/>
        <v>0</v>
      </c>
      <c r="AH36" s="25">
        <f t="shared" si="7"/>
        <v>0</v>
      </c>
      <c r="AI36" s="25">
        <f t="shared" si="7"/>
        <v>0</v>
      </c>
      <c r="AJ36" s="25">
        <f t="shared" si="7"/>
        <v>0</v>
      </c>
      <c r="AK36" s="25">
        <f t="shared" si="7"/>
        <v>0</v>
      </c>
      <c r="AL36" s="25">
        <f t="shared" si="7"/>
        <v>41.73048841834332</v>
      </c>
      <c r="AM36" s="25">
        <f t="shared" si="7"/>
        <v>2.3484580920654001</v>
      </c>
      <c r="AN36" s="25">
        <f t="shared" si="7"/>
        <v>0.3012445101333</v>
      </c>
      <c r="AO36" s="25">
        <f t="shared" si="7"/>
        <v>0</v>
      </c>
      <c r="AP36" s="25">
        <f t="shared" si="7"/>
        <v>29.058711689130497</v>
      </c>
      <c r="AQ36" s="25">
        <f t="shared" si="7"/>
        <v>0</v>
      </c>
      <c r="AR36" s="25">
        <f t="shared" si="7"/>
        <v>0</v>
      </c>
      <c r="AS36" s="25">
        <f t="shared" si="7"/>
        <v>0</v>
      </c>
      <c r="AT36" s="25">
        <f t="shared" si="7"/>
        <v>0</v>
      </c>
      <c r="AU36" s="25">
        <f t="shared" si="7"/>
        <v>0</v>
      </c>
      <c r="AV36" s="25">
        <f t="shared" si="7"/>
        <v>8.1014491988876998</v>
      </c>
      <c r="AW36" s="25">
        <f t="shared" si="7"/>
        <v>398.56160526953113</v>
      </c>
      <c r="AX36" s="25">
        <f t="shared" si="7"/>
        <v>4.3472313435331005</v>
      </c>
      <c r="AY36" s="25">
        <f t="shared" si="7"/>
        <v>0</v>
      </c>
      <c r="AZ36" s="25">
        <f t="shared" si="7"/>
        <v>212.20569303156091</v>
      </c>
      <c r="BA36" s="25">
        <f t="shared" si="7"/>
        <v>0</v>
      </c>
      <c r="BB36" s="25">
        <f t="shared" si="7"/>
        <v>0</v>
      </c>
      <c r="BC36" s="25">
        <f t="shared" si="7"/>
        <v>0</v>
      </c>
      <c r="BD36" s="25">
        <f t="shared" si="7"/>
        <v>0</v>
      </c>
      <c r="BE36" s="25">
        <f t="shared" si="7"/>
        <v>0</v>
      </c>
      <c r="BF36" s="25">
        <f t="shared" si="7"/>
        <v>4.6654536839025891</v>
      </c>
      <c r="BG36" s="25">
        <f t="shared" si="7"/>
        <v>91.512510106766015</v>
      </c>
      <c r="BH36" s="25">
        <f t="shared" si="7"/>
        <v>0</v>
      </c>
      <c r="BI36" s="25">
        <f t="shared" si="7"/>
        <v>0</v>
      </c>
      <c r="BJ36" s="25">
        <f t="shared" si="7"/>
        <v>208.7606521226312</v>
      </c>
      <c r="BK36" s="25">
        <f t="shared" si="7"/>
        <v>2166.2755737390858</v>
      </c>
    </row>
    <row r="37" spans="1:65" x14ac:dyDescent="0.2">
      <c r="A37" s="15"/>
      <c r="B37" s="28" t="s">
        <v>46</v>
      </c>
      <c r="C37" s="37">
        <f>C36+C26+C23+C20+C12+C9</f>
        <v>0</v>
      </c>
      <c r="D37" s="37">
        <f t="shared" ref="D37:BK37" si="8">D36+D26+D23+D20+D12+D9</f>
        <v>19.479678858199801</v>
      </c>
      <c r="E37" s="37">
        <f t="shared" si="8"/>
        <v>390.72839794166589</v>
      </c>
      <c r="F37" s="37">
        <f t="shared" si="8"/>
        <v>0</v>
      </c>
      <c r="G37" s="37">
        <f t="shared" si="8"/>
        <v>0</v>
      </c>
      <c r="H37" s="37">
        <f t="shared" si="8"/>
        <v>4.0247389275364895</v>
      </c>
      <c r="I37" s="37">
        <f t="shared" si="8"/>
        <v>1955.4159534262642</v>
      </c>
      <c r="J37" s="37">
        <f t="shared" si="8"/>
        <v>1912.3189913278256</v>
      </c>
      <c r="K37" s="37">
        <f t="shared" si="8"/>
        <v>61.692152216233303</v>
      </c>
      <c r="L37" s="37">
        <f t="shared" si="8"/>
        <v>68.038065355834135</v>
      </c>
      <c r="M37" s="37">
        <f t="shared" si="8"/>
        <v>0</v>
      </c>
      <c r="N37" s="37">
        <f t="shared" si="8"/>
        <v>0</v>
      </c>
      <c r="O37" s="37">
        <f t="shared" si="8"/>
        <v>5.7030483333333004</v>
      </c>
      <c r="P37" s="37">
        <f t="shared" si="8"/>
        <v>0</v>
      </c>
      <c r="Q37" s="37">
        <f t="shared" si="8"/>
        <v>0</v>
      </c>
      <c r="R37" s="37">
        <f t="shared" si="8"/>
        <v>3.9060328137130238</v>
      </c>
      <c r="S37" s="37">
        <f t="shared" si="8"/>
        <v>192.52466527803253</v>
      </c>
      <c r="T37" s="37">
        <f t="shared" si="8"/>
        <v>335.02527960616624</v>
      </c>
      <c r="U37" s="37">
        <f t="shared" si="8"/>
        <v>0</v>
      </c>
      <c r="V37" s="37">
        <f t="shared" si="8"/>
        <v>59.511767474474141</v>
      </c>
      <c r="W37" s="37">
        <f t="shared" si="8"/>
        <v>0</v>
      </c>
      <c r="X37" s="37">
        <f t="shared" si="8"/>
        <v>0.34433558409999998</v>
      </c>
      <c r="Y37" s="37">
        <f t="shared" si="8"/>
        <v>0</v>
      </c>
      <c r="Z37" s="37">
        <f t="shared" si="8"/>
        <v>0</v>
      </c>
      <c r="AA37" s="37">
        <f t="shared" si="8"/>
        <v>0</v>
      </c>
      <c r="AB37" s="37">
        <f t="shared" si="8"/>
        <v>32.159184080089005</v>
      </c>
      <c r="AC37" s="37">
        <f t="shared" si="8"/>
        <v>180.396785825297</v>
      </c>
      <c r="AD37" s="37">
        <f t="shared" si="8"/>
        <v>2.0185899706999999</v>
      </c>
      <c r="AE37" s="37">
        <f t="shared" si="8"/>
        <v>0</v>
      </c>
      <c r="AF37" s="37">
        <f t="shared" si="8"/>
        <v>92.494592546928601</v>
      </c>
      <c r="AG37" s="37">
        <f t="shared" si="8"/>
        <v>0</v>
      </c>
      <c r="AH37" s="37">
        <f t="shared" si="8"/>
        <v>0</v>
      </c>
      <c r="AI37" s="37">
        <f t="shared" si="8"/>
        <v>1.0500966228333</v>
      </c>
      <c r="AJ37" s="37">
        <f t="shared" si="8"/>
        <v>0</v>
      </c>
      <c r="AK37" s="37">
        <f t="shared" si="8"/>
        <v>0</v>
      </c>
      <c r="AL37" s="37">
        <f t="shared" si="8"/>
        <v>64.000522717072414</v>
      </c>
      <c r="AM37" s="37">
        <f t="shared" si="8"/>
        <v>47.684945978797806</v>
      </c>
      <c r="AN37" s="37">
        <f t="shared" si="8"/>
        <v>10.033175351228712</v>
      </c>
      <c r="AO37" s="37">
        <f t="shared" si="8"/>
        <v>0</v>
      </c>
      <c r="AP37" s="37">
        <f t="shared" si="8"/>
        <v>59.280942238629294</v>
      </c>
      <c r="AQ37" s="37">
        <f t="shared" si="8"/>
        <v>0</v>
      </c>
      <c r="AR37" s="37">
        <f t="shared" si="8"/>
        <v>0</v>
      </c>
      <c r="AS37" s="37">
        <f t="shared" si="8"/>
        <v>0</v>
      </c>
      <c r="AT37" s="37">
        <f t="shared" si="8"/>
        <v>0</v>
      </c>
      <c r="AU37" s="37">
        <f t="shared" si="8"/>
        <v>0</v>
      </c>
      <c r="AV37" s="37">
        <f t="shared" si="8"/>
        <v>12.715381134249499</v>
      </c>
      <c r="AW37" s="37">
        <f t="shared" si="8"/>
        <v>1604.4221410795938</v>
      </c>
      <c r="AX37" s="37">
        <f t="shared" si="8"/>
        <v>304.18796931079919</v>
      </c>
      <c r="AY37" s="37">
        <f t="shared" si="8"/>
        <v>0</v>
      </c>
      <c r="AZ37" s="37">
        <f t="shared" si="8"/>
        <v>256.61536667779131</v>
      </c>
      <c r="BA37" s="37">
        <f t="shared" si="8"/>
        <v>0</v>
      </c>
      <c r="BB37" s="37">
        <f t="shared" si="8"/>
        <v>0</v>
      </c>
      <c r="BC37" s="37">
        <f t="shared" si="8"/>
        <v>0</v>
      </c>
      <c r="BD37" s="37">
        <f t="shared" si="8"/>
        <v>0</v>
      </c>
      <c r="BE37" s="37">
        <f t="shared" si="8"/>
        <v>0</v>
      </c>
      <c r="BF37" s="37">
        <f t="shared" si="8"/>
        <v>5.8685042416985898</v>
      </c>
      <c r="BG37" s="37">
        <f t="shared" si="8"/>
        <v>288.34890305119831</v>
      </c>
      <c r="BH37" s="37">
        <f t="shared" si="8"/>
        <v>0.2081619454999</v>
      </c>
      <c r="BI37" s="37">
        <f t="shared" si="8"/>
        <v>0</v>
      </c>
      <c r="BJ37" s="37">
        <f t="shared" si="8"/>
        <v>221.1904655839306</v>
      </c>
      <c r="BK37" s="37">
        <f t="shared" si="8"/>
        <v>8191.3888354997162</v>
      </c>
      <c r="BM37" s="41"/>
    </row>
    <row r="38" spans="1:65" ht="3.75" customHeight="1" x14ac:dyDescent="0.2">
      <c r="A38" s="15"/>
      <c r="B38" s="32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</row>
    <row r="39" spans="1:65" x14ac:dyDescent="0.2">
      <c r="A39" s="15" t="s">
        <v>1</v>
      </c>
      <c r="B39" s="33" t="s">
        <v>7</v>
      </c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</row>
    <row r="40" spans="1:65" s="4" customFormat="1" x14ac:dyDescent="0.2">
      <c r="A40" s="15" t="s">
        <v>42</v>
      </c>
      <c r="B40" s="29" t="s">
        <v>2</v>
      </c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</row>
    <row r="41" spans="1:65" s="4" customFormat="1" x14ac:dyDescent="0.2">
      <c r="A41" s="15"/>
      <c r="B41" s="31" t="s">
        <v>75</v>
      </c>
      <c r="C41" s="25">
        <v>0</v>
      </c>
      <c r="D41" s="25">
        <v>0.2670728607333</v>
      </c>
      <c r="E41" s="25">
        <v>0</v>
      </c>
      <c r="F41" s="25">
        <v>0</v>
      </c>
      <c r="G41" s="25">
        <v>0</v>
      </c>
      <c r="H41" s="39">
        <v>0.13856926236599998</v>
      </c>
      <c r="I41" s="39">
        <v>0</v>
      </c>
      <c r="J41" s="39">
        <v>0</v>
      </c>
      <c r="K41" s="39">
        <v>0</v>
      </c>
      <c r="L41" s="39">
        <v>0</v>
      </c>
      <c r="M41" s="39">
        <v>0</v>
      </c>
      <c r="N41" s="39">
        <v>0</v>
      </c>
      <c r="O41" s="39">
        <v>0</v>
      </c>
      <c r="P41" s="39">
        <v>0</v>
      </c>
      <c r="Q41" s="39">
        <v>0</v>
      </c>
      <c r="R41" s="39">
        <v>0.39333918583220012</v>
      </c>
      <c r="S41" s="39">
        <v>0</v>
      </c>
      <c r="T41" s="39">
        <v>0</v>
      </c>
      <c r="U41" s="39">
        <v>0</v>
      </c>
      <c r="V41" s="39">
        <v>1.22030052333E-2</v>
      </c>
      <c r="W41" s="39">
        <v>0</v>
      </c>
      <c r="X41" s="39">
        <v>0</v>
      </c>
      <c r="Y41" s="39">
        <v>0</v>
      </c>
      <c r="Z41" s="39">
        <v>0</v>
      </c>
      <c r="AA41" s="39">
        <v>0</v>
      </c>
      <c r="AB41" s="39">
        <v>12.505325347697502</v>
      </c>
      <c r="AC41" s="39">
        <v>0.49052245496660002</v>
      </c>
      <c r="AD41" s="39">
        <v>0</v>
      </c>
      <c r="AE41" s="39">
        <v>0</v>
      </c>
      <c r="AF41" s="39">
        <v>0.36439094739959998</v>
      </c>
      <c r="AG41" s="39">
        <v>0</v>
      </c>
      <c r="AH41" s="39">
        <v>0</v>
      </c>
      <c r="AI41" s="39">
        <v>0</v>
      </c>
      <c r="AJ41" s="39">
        <v>0</v>
      </c>
      <c r="AK41" s="39">
        <v>0</v>
      </c>
      <c r="AL41" s="39">
        <v>15.602260292997398</v>
      </c>
      <c r="AM41" s="39">
        <v>9.7417166333000002E-3</v>
      </c>
      <c r="AN41" s="39">
        <v>0</v>
      </c>
      <c r="AO41" s="39">
        <v>0</v>
      </c>
      <c r="AP41" s="39">
        <v>0.38232697239960001</v>
      </c>
      <c r="AQ41" s="39">
        <v>0</v>
      </c>
      <c r="AR41" s="39">
        <v>0</v>
      </c>
      <c r="AS41" s="39">
        <v>0</v>
      </c>
      <c r="AT41" s="39">
        <v>0</v>
      </c>
      <c r="AU41" s="39">
        <v>0</v>
      </c>
      <c r="AV41" s="39">
        <v>5.1314880807221952</v>
      </c>
      <c r="AW41" s="39">
        <v>7.3552785663431514E-2</v>
      </c>
      <c r="AX41" s="39">
        <v>0</v>
      </c>
      <c r="AY41" s="39">
        <v>0</v>
      </c>
      <c r="AZ41" s="39">
        <v>1.0374710685330999</v>
      </c>
      <c r="BA41" s="39">
        <v>0</v>
      </c>
      <c r="BB41" s="39">
        <v>0</v>
      </c>
      <c r="BC41" s="39">
        <v>0</v>
      </c>
      <c r="BD41" s="39">
        <v>0</v>
      </c>
      <c r="BE41" s="39">
        <v>0</v>
      </c>
      <c r="BF41" s="39">
        <v>4.4699336193895958</v>
      </c>
      <c r="BG41" s="39">
        <v>1.92871237999E-2</v>
      </c>
      <c r="BH41" s="39">
        <v>0</v>
      </c>
      <c r="BI41" s="39">
        <v>0</v>
      </c>
      <c r="BJ41" s="39">
        <v>0.32014092089970003</v>
      </c>
      <c r="BK41" s="22">
        <v>41.217625645266722</v>
      </c>
    </row>
    <row r="42" spans="1:65" s="4" customFormat="1" x14ac:dyDescent="0.2">
      <c r="A42" s="15"/>
      <c r="B42" s="27" t="s">
        <v>51</v>
      </c>
      <c r="C42" s="37">
        <f t="shared" ref="C42:AH42" si="9">SUM(C41)</f>
        <v>0</v>
      </c>
      <c r="D42" s="37">
        <f t="shared" si="9"/>
        <v>0.2670728607333</v>
      </c>
      <c r="E42" s="37">
        <f t="shared" si="9"/>
        <v>0</v>
      </c>
      <c r="F42" s="37">
        <f t="shared" si="9"/>
        <v>0</v>
      </c>
      <c r="G42" s="37">
        <f t="shared" si="9"/>
        <v>0</v>
      </c>
      <c r="H42" s="37">
        <f t="shared" si="9"/>
        <v>0.13856926236599998</v>
      </c>
      <c r="I42" s="37">
        <f t="shared" si="9"/>
        <v>0</v>
      </c>
      <c r="J42" s="37">
        <f t="shared" si="9"/>
        <v>0</v>
      </c>
      <c r="K42" s="37">
        <f t="shared" si="9"/>
        <v>0</v>
      </c>
      <c r="L42" s="37">
        <f t="shared" si="9"/>
        <v>0</v>
      </c>
      <c r="M42" s="37">
        <f t="shared" si="9"/>
        <v>0</v>
      </c>
      <c r="N42" s="37">
        <f t="shared" si="9"/>
        <v>0</v>
      </c>
      <c r="O42" s="37">
        <f t="shared" si="9"/>
        <v>0</v>
      </c>
      <c r="P42" s="37">
        <f t="shared" si="9"/>
        <v>0</v>
      </c>
      <c r="Q42" s="37">
        <f t="shared" si="9"/>
        <v>0</v>
      </c>
      <c r="R42" s="37">
        <f t="shared" si="9"/>
        <v>0.39333918583220012</v>
      </c>
      <c r="S42" s="37">
        <f t="shared" si="9"/>
        <v>0</v>
      </c>
      <c r="T42" s="37">
        <f t="shared" si="9"/>
        <v>0</v>
      </c>
      <c r="U42" s="37">
        <f t="shared" si="9"/>
        <v>0</v>
      </c>
      <c r="V42" s="37">
        <f t="shared" si="9"/>
        <v>1.22030052333E-2</v>
      </c>
      <c r="W42" s="37">
        <f t="shared" si="9"/>
        <v>0</v>
      </c>
      <c r="X42" s="37">
        <f t="shared" si="9"/>
        <v>0</v>
      </c>
      <c r="Y42" s="37">
        <f t="shared" si="9"/>
        <v>0</v>
      </c>
      <c r="Z42" s="37">
        <f t="shared" si="9"/>
        <v>0</v>
      </c>
      <c r="AA42" s="37">
        <f t="shared" si="9"/>
        <v>0</v>
      </c>
      <c r="AB42" s="37">
        <f t="shared" si="9"/>
        <v>12.505325347697502</v>
      </c>
      <c r="AC42" s="37">
        <f t="shared" si="9"/>
        <v>0.49052245496660002</v>
      </c>
      <c r="AD42" s="37">
        <f t="shared" si="9"/>
        <v>0</v>
      </c>
      <c r="AE42" s="37">
        <f t="shared" si="9"/>
        <v>0</v>
      </c>
      <c r="AF42" s="37">
        <f t="shared" si="9"/>
        <v>0.36439094739959998</v>
      </c>
      <c r="AG42" s="37">
        <f t="shared" si="9"/>
        <v>0</v>
      </c>
      <c r="AH42" s="37">
        <f t="shared" si="9"/>
        <v>0</v>
      </c>
      <c r="AI42" s="37">
        <f t="shared" ref="AI42:BJ42" si="10">SUM(AI41)</f>
        <v>0</v>
      </c>
      <c r="AJ42" s="37">
        <f t="shared" si="10"/>
        <v>0</v>
      </c>
      <c r="AK42" s="37">
        <f t="shared" si="10"/>
        <v>0</v>
      </c>
      <c r="AL42" s="37">
        <f t="shared" si="10"/>
        <v>15.602260292997398</v>
      </c>
      <c r="AM42" s="37">
        <f t="shared" si="10"/>
        <v>9.7417166333000002E-3</v>
      </c>
      <c r="AN42" s="37">
        <f t="shared" si="10"/>
        <v>0</v>
      </c>
      <c r="AO42" s="37">
        <f t="shared" si="10"/>
        <v>0</v>
      </c>
      <c r="AP42" s="37">
        <f t="shared" si="10"/>
        <v>0.38232697239960001</v>
      </c>
      <c r="AQ42" s="37">
        <f t="shared" si="10"/>
        <v>0</v>
      </c>
      <c r="AR42" s="37">
        <f t="shared" si="10"/>
        <v>0</v>
      </c>
      <c r="AS42" s="37">
        <f t="shared" si="10"/>
        <v>0</v>
      </c>
      <c r="AT42" s="37">
        <f t="shared" si="10"/>
        <v>0</v>
      </c>
      <c r="AU42" s="37">
        <f t="shared" si="10"/>
        <v>0</v>
      </c>
      <c r="AV42" s="37">
        <f t="shared" si="10"/>
        <v>5.1314880807221952</v>
      </c>
      <c r="AW42" s="37">
        <f t="shared" si="10"/>
        <v>7.3552785663431514E-2</v>
      </c>
      <c r="AX42" s="37">
        <f t="shared" si="10"/>
        <v>0</v>
      </c>
      <c r="AY42" s="37">
        <f t="shared" si="10"/>
        <v>0</v>
      </c>
      <c r="AZ42" s="37">
        <f t="shared" si="10"/>
        <v>1.0374710685330999</v>
      </c>
      <c r="BA42" s="37">
        <f t="shared" si="10"/>
        <v>0</v>
      </c>
      <c r="BB42" s="37">
        <f t="shared" si="10"/>
        <v>0</v>
      </c>
      <c r="BC42" s="37">
        <f t="shared" si="10"/>
        <v>0</v>
      </c>
      <c r="BD42" s="37">
        <f t="shared" si="10"/>
        <v>0</v>
      </c>
      <c r="BE42" s="37">
        <f t="shared" si="10"/>
        <v>0</v>
      </c>
      <c r="BF42" s="37">
        <f t="shared" si="10"/>
        <v>4.4699336193895958</v>
      </c>
      <c r="BG42" s="37">
        <f t="shared" si="10"/>
        <v>1.92871237999E-2</v>
      </c>
      <c r="BH42" s="37">
        <f t="shared" si="10"/>
        <v>0</v>
      </c>
      <c r="BI42" s="37">
        <f t="shared" si="10"/>
        <v>0</v>
      </c>
      <c r="BJ42" s="37">
        <f t="shared" si="10"/>
        <v>0.32014092089970003</v>
      </c>
      <c r="BK42" s="37">
        <f>BK41</f>
        <v>41.217625645266722</v>
      </c>
      <c r="BL42" s="40"/>
    </row>
    <row r="43" spans="1:65" x14ac:dyDescent="0.2">
      <c r="A43" s="15" t="s">
        <v>43</v>
      </c>
      <c r="B43" s="29" t="s">
        <v>16</v>
      </c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41"/>
    </row>
    <row r="44" spans="1:65" x14ac:dyDescent="0.2">
      <c r="A44" s="15"/>
      <c r="B44" s="29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</row>
    <row r="45" spans="1:65" ht="25.5" x14ac:dyDescent="0.2">
      <c r="A45" s="15"/>
      <c r="B45" s="31" t="s">
        <v>76</v>
      </c>
      <c r="C45" s="22">
        <v>0</v>
      </c>
      <c r="D45" s="22">
        <v>0.33109809690000003</v>
      </c>
      <c r="E45" s="22">
        <v>0</v>
      </c>
      <c r="F45" s="22">
        <v>0</v>
      </c>
      <c r="G45" s="22">
        <v>0</v>
      </c>
      <c r="H45" s="22">
        <v>4.9414707099799997E-2</v>
      </c>
      <c r="I45" s="22">
        <v>0</v>
      </c>
      <c r="J45" s="22">
        <v>0</v>
      </c>
      <c r="K45" s="22">
        <v>0</v>
      </c>
      <c r="L45" s="22">
        <v>1.8286363329999999E-4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0.16546330123279998</v>
      </c>
      <c r="S45" s="22">
        <v>0</v>
      </c>
      <c r="T45" s="22">
        <v>0</v>
      </c>
      <c r="U45" s="22">
        <v>0</v>
      </c>
      <c r="V45" s="22">
        <v>2.85908918666E-2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11.999942469731401</v>
      </c>
      <c r="AC45" s="22">
        <v>1.6283492210331001</v>
      </c>
      <c r="AD45" s="22">
        <v>0</v>
      </c>
      <c r="AE45" s="22">
        <v>0</v>
      </c>
      <c r="AF45" s="22">
        <v>0.90021647076630018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19.067229798830898</v>
      </c>
      <c r="AM45" s="22">
        <v>0.95935514209969974</v>
      </c>
      <c r="AN45" s="22">
        <v>0.14677532099999999</v>
      </c>
      <c r="AO45" s="22">
        <v>0</v>
      </c>
      <c r="AP45" s="22">
        <v>0.37228236846640006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0.4873388622098726</v>
      </c>
      <c r="AW45" s="22">
        <v>6.5577726659999996E-4</v>
      </c>
      <c r="AX45" s="22">
        <v>0</v>
      </c>
      <c r="AY45" s="22">
        <v>0</v>
      </c>
      <c r="AZ45" s="22">
        <v>0.38451805666649996</v>
      </c>
      <c r="BA45" s="22">
        <v>0</v>
      </c>
      <c r="BB45" s="22">
        <v>0</v>
      </c>
      <c r="BC45" s="22">
        <v>0</v>
      </c>
      <c r="BD45" s="22">
        <v>0</v>
      </c>
      <c r="BE45" s="22">
        <v>0</v>
      </c>
      <c r="BF45" s="22">
        <v>0.8503088568302003</v>
      </c>
      <c r="BG45" s="22">
        <v>0</v>
      </c>
      <c r="BH45" s="22">
        <v>0</v>
      </c>
      <c r="BI45" s="22">
        <v>0</v>
      </c>
      <c r="BJ45" s="22">
        <v>10.3007251930332</v>
      </c>
      <c r="BK45" s="22">
        <v>47.672447398666684</v>
      </c>
    </row>
    <row r="46" spans="1:65" x14ac:dyDescent="0.2">
      <c r="A46" s="15"/>
      <c r="B46" s="31" t="s">
        <v>77</v>
      </c>
      <c r="C46" s="22">
        <v>0</v>
      </c>
      <c r="D46" s="22">
        <v>0.4921690604333</v>
      </c>
      <c r="E46" s="22">
        <v>16.949494949399998</v>
      </c>
      <c r="F46" s="22">
        <v>0</v>
      </c>
      <c r="G46" s="22">
        <v>0</v>
      </c>
      <c r="H46" s="22">
        <v>0.74814337183230006</v>
      </c>
      <c r="I46" s="22">
        <v>8.3604257463665004</v>
      </c>
      <c r="J46" s="22">
        <v>0</v>
      </c>
      <c r="K46" s="22">
        <v>0</v>
      </c>
      <c r="L46" s="22">
        <v>0.18500702449970002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0.94462068219890005</v>
      </c>
      <c r="S46" s="22">
        <v>0.27653332993320001</v>
      </c>
      <c r="T46" s="22">
        <v>0</v>
      </c>
      <c r="U46" s="22">
        <v>0</v>
      </c>
      <c r="V46" s="22">
        <v>0.18565350223319999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48.448277249510987</v>
      </c>
      <c r="AC46" s="22">
        <v>6.4325273084325998</v>
      </c>
      <c r="AD46" s="22">
        <v>0</v>
      </c>
      <c r="AE46" s="22">
        <v>0</v>
      </c>
      <c r="AF46" s="22">
        <v>7.8307576006991999</v>
      </c>
      <c r="AG46" s="22">
        <v>0</v>
      </c>
      <c r="AH46" s="22">
        <v>0</v>
      </c>
      <c r="AI46" s="22">
        <v>0</v>
      </c>
      <c r="AJ46" s="22">
        <v>0</v>
      </c>
      <c r="AK46" s="22">
        <v>0</v>
      </c>
      <c r="AL46" s="22">
        <v>101.85060652079599</v>
      </c>
      <c r="AM46" s="22">
        <v>0.46277530966620001</v>
      </c>
      <c r="AN46" s="22">
        <v>0</v>
      </c>
      <c r="AO46" s="22">
        <v>0</v>
      </c>
      <c r="AP46" s="22">
        <v>7.1485120890994018</v>
      </c>
      <c r="AQ46" s="22">
        <v>0</v>
      </c>
      <c r="AR46" s="22">
        <v>0</v>
      </c>
      <c r="AS46" s="22">
        <v>0</v>
      </c>
      <c r="AT46" s="22">
        <v>0</v>
      </c>
      <c r="AU46" s="22">
        <v>0</v>
      </c>
      <c r="AV46" s="22">
        <v>14.015224455482681</v>
      </c>
      <c r="AW46" s="22">
        <v>5.3593553708665</v>
      </c>
      <c r="AX46" s="22">
        <v>0</v>
      </c>
      <c r="AY46" s="22">
        <v>0</v>
      </c>
      <c r="AZ46" s="22">
        <v>2.9787119425991007</v>
      </c>
      <c r="BA46" s="22">
        <v>0</v>
      </c>
      <c r="BB46" s="22">
        <v>0</v>
      </c>
      <c r="BC46" s="22">
        <v>0</v>
      </c>
      <c r="BD46" s="22">
        <v>0</v>
      </c>
      <c r="BE46" s="22">
        <v>0</v>
      </c>
      <c r="BF46" s="22">
        <v>17.069456536584266</v>
      </c>
      <c r="BG46" s="22">
        <v>0.48533681283330005</v>
      </c>
      <c r="BH46" s="22">
        <v>0</v>
      </c>
      <c r="BI46" s="22">
        <v>0</v>
      </c>
      <c r="BJ46" s="22">
        <v>3.3336840635990987</v>
      </c>
      <c r="BK46" s="22">
        <v>243.55727292706644</v>
      </c>
    </row>
    <row r="47" spans="1:65" x14ac:dyDescent="0.2">
      <c r="A47" s="15"/>
      <c r="B47" s="31" t="s">
        <v>78</v>
      </c>
      <c r="C47" s="22">
        <v>0</v>
      </c>
      <c r="D47" s="22">
        <v>0.2162278282666</v>
      </c>
      <c r="E47" s="22">
        <v>0</v>
      </c>
      <c r="F47" s="22">
        <v>0</v>
      </c>
      <c r="G47" s="22">
        <v>0</v>
      </c>
      <c r="H47" s="22">
        <v>1.8492980099700001E-2</v>
      </c>
      <c r="I47" s="22">
        <v>0</v>
      </c>
      <c r="J47" s="22">
        <v>0</v>
      </c>
      <c r="K47" s="22">
        <v>0</v>
      </c>
      <c r="L47" s="22">
        <v>1.8230873329999999E-4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7.9733129633100003E-2</v>
      </c>
      <c r="S47" s="22">
        <v>0</v>
      </c>
      <c r="T47" s="22">
        <v>0</v>
      </c>
      <c r="U47" s="22">
        <v>0</v>
      </c>
      <c r="V47" s="22">
        <v>2.303855679603397E-3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7.0268787037643978</v>
      </c>
      <c r="AC47" s="22">
        <v>0.73117817163290011</v>
      </c>
      <c r="AD47" s="22">
        <v>0</v>
      </c>
      <c r="AE47" s="22">
        <v>0</v>
      </c>
      <c r="AF47" s="22">
        <v>1.6933079703329996</v>
      </c>
      <c r="AG47" s="22">
        <v>0</v>
      </c>
      <c r="AH47" s="22">
        <v>0</v>
      </c>
      <c r="AI47" s="22">
        <v>0</v>
      </c>
      <c r="AJ47" s="22">
        <v>0</v>
      </c>
      <c r="AK47" s="22">
        <v>0</v>
      </c>
      <c r="AL47" s="22">
        <v>7.1346683224970988</v>
      </c>
      <c r="AM47" s="22">
        <v>0.23235629483299999</v>
      </c>
      <c r="AN47" s="22">
        <v>0</v>
      </c>
      <c r="AO47" s="22">
        <v>0</v>
      </c>
      <c r="AP47" s="22">
        <v>0.41452838849969997</v>
      </c>
      <c r="AQ47" s="22">
        <v>0</v>
      </c>
      <c r="AR47" s="22">
        <v>0</v>
      </c>
      <c r="AS47" s="22">
        <v>0</v>
      </c>
      <c r="AT47" s="22">
        <v>0</v>
      </c>
      <c r="AU47" s="22">
        <v>0</v>
      </c>
      <c r="AV47" s="22">
        <v>0.44734552586379983</v>
      </c>
      <c r="AW47" s="22">
        <v>6.4767356659999997E-4</v>
      </c>
      <c r="AX47" s="22">
        <v>0</v>
      </c>
      <c r="AY47" s="22">
        <v>0</v>
      </c>
      <c r="AZ47" s="22">
        <v>2.2352162799899999E-2</v>
      </c>
      <c r="BA47" s="22">
        <v>0</v>
      </c>
      <c r="BB47" s="22">
        <v>0</v>
      </c>
      <c r="BC47" s="22">
        <v>0</v>
      </c>
      <c r="BD47" s="22">
        <v>0</v>
      </c>
      <c r="BE47" s="22">
        <v>0</v>
      </c>
      <c r="BF47" s="22">
        <v>0.31424110823069989</v>
      </c>
      <c r="BG47" s="22">
        <v>0.26153181400000003</v>
      </c>
      <c r="BH47" s="22">
        <v>0</v>
      </c>
      <c r="BI47" s="22">
        <v>0</v>
      </c>
      <c r="BJ47" s="22">
        <v>0.21768648066659999</v>
      </c>
      <c r="BK47" s="22">
        <v>18.813662719100002</v>
      </c>
    </row>
    <row r="48" spans="1:65" x14ac:dyDescent="0.2">
      <c r="A48" s="15"/>
      <c r="B48" s="31" t="s">
        <v>79</v>
      </c>
      <c r="C48" s="22">
        <v>0</v>
      </c>
      <c r="D48" s="22">
        <v>0.44810379223330005</v>
      </c>
      <c r="E48" s="22">
        <v>0</v>
      </c>
      <c r="F48" s="22">
        <v>0</v>
      </c>
      <c r="G48" s="22">
        <v>0</v>
      </c>
      <c r="H48" s="22">
        <v>8.77839185997E-2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2.4274987620324685E-2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6.7978129615313998</v>
      </c>
      <c r="AC48" s="22">
        <v>5.1025262279988004</v>
      </c>
      <c r="AD48" s="22">
        <v>3.6631666666599998E-2</v>
      </c>
      <c r="AE48" s="22">
        <v>0</v>
      </c>
      <c r="AF48" s="22">
        <v>1.9791912931327</v>
      </c>
      <c r="AG48" s="22">
        <v>0</v>
      </c>
      <c r="AH48" s="22">
        <v>0</v>
      </c>
      <c r="AI48" s="22">
        <v>0</v>
      </c>
      <c r="AJ48" s="22">
        <v>0</v>
      </c>
      <c r="AK48" s="22">
        <v>0</v>
      </c>
      <c r="AL48" s="22">
        <v>5.7418635801642024</v>
      </c>
      <c r="AM48" s="22">
        <v>1.1800082411324002</v>
      </c>
      <c r="AN48" s="22">
        <v>0</v>
      </c>
      <c r="AO48" s="22">
        <v>0</v>
      </c>
      <c r="AP48" s="22">
        <v>0.89577918903309994</v>
      </c>
      <c r="AQ48" s="22">
        <v>0</v>
      </c>
      <c r="AR48" s="22">
        <v>0</v>
      </c>
      <c r="AS48" s="22">
        <v>0</v>
      </c>
      <c r="AT48" s="22">
        <v>0</v>
      </c>
      <c r="AU48" s="22">
        <v>0</v>
      </c>
      <c r="AV48" s="22">
        <v>1.8050410517269999</v>
      </c>
      <c r="AW48" s="22">
        <v>1.4355355868333</v>
      </c>
      <c r="AX48" s="22">
        <v>2.5642166666664998</v>
      </c>
      <c r="AY48" s="22">
        <v>0</v>
      </c>
      <c r="AZ48" s="22">
        <v>1.1771564142997</v>
      </c>
      <c r="BA48" s="22">
        <v>0</v>
      </c>
      <c r="BB48" s="22">
        <v>0</v>
      </c>
      <c r="BC48" s="22">
        <v>0</v>
      </c>
      <c r="BD48" s="22">
        <v>0</v>
      </c>
      <c r="BE48" s="22">
        <v>0</v>
      </c>
      <c r="BF48" s="22">
        <v>0.70163533926120003</v>
      </c>
      <c r="BG48" s="22">
        <v>4.1735575799999994E-2</v>
      </c>
      <c r="BH48" s="22">
        <v>7.3263333333299999E-2</v>
      </c>
      <c r="BI48" s="22">
        <v>0</v>
      </c>
      <c r="BJ48" s="22">
        <v>7.6507168533199998E-2</v>
      </c>
      <c r="BK48" s="22">
        <v>30.169066994566727</v>
      </c>
    </row>
    <row r="49" spans="1:63" x14ac:dyDescent="0.2">
      <c r="A49" s="15"/>
      <c r="B49" s="31" t="s">
        <v>81</v>
      </c>
      <c r="C49" s="22">
        <v>0</v>
      </c>
      <c r="D49" s="22">
        <v>0</v>
      </c>
      <c r="E49" s="22">
        <v>5.0943333333333003</v>
      </c>
      <c r="F49" s="22">
        <v>0</v>
      </c>
      <c r="G49" s="22">
        <v>0</v>
      </c>
      <c r="H49" s="22">
        <v>0.2747602340327</v>
      </c>
      <c r="I49" s="22">
        <v>2.03773333333E-2</v>
      </c>
      <c r="J49" s="22">
        <v>0</v>
      </c>
      <c r="K49" s="22">
        <v>0</v>
      </c>
      <c r="L49" s="22">
        <v>1.8512807333332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0.52119620456599991</v>
      </c>
      <c r="S49" s="22">
        <v>6.1131999999900002E-2</v>
      </c>
      <c r="T49" s="22">
        <v>0</v>
      </c>
      <c r="U49" s="22">
        <v>0</v>
      </c>
      <c r="V49" s="22">
        <v>0.17292446209980003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4.3923056072989999</v>
      </c>
      <c r="AC49" s="22">
        <v>3.1707952519331002</v>
      </c>
      <c r="AD49" s="22">
        <v>0</v>
      </c>
      <c r="AE49" s="22">
        <v>0</v>
      </c>
      <c r="AF49" s="22">
        <v>6.6809616779991998</v>
      </c>
      <c r="AG49" s="22">
        <v>0</v>
      </c>
      <c r="AH49" s="22">
        <v>0</v>
      </c>
      <c r="AI49" s="22">
        <v>0</v>
      </c>
      <c r="AJ49" s="22">
        <v>0</v>
      </c>
      <c r="AK49" s="22">
        <v>0</v>
      </c>
      <c r="AL49" s="22">
        <v>6.1683690459320992</v>
      </c>
      <c r="AM49" s="22">
        <v>1.2378897666599999E-2</v>
      </c>
      <c r="AN49" s="22">
        <v>0</v>
      </c>
      <c r="AO49" s="22">
        <v>0</v>
      </c>
      <c r="AP49" s="22">
        <v>4.5314459157995994</v>
      </c>
      <c r="AQ49" s="22">
        <v>0</v>
      </c>
      <c r="AR49" s="22">
        <v>0</v>
      </c>
      <c r="AS49" s="22">
        <v>0</v>
      </c>
      <c r="AT49" s="22">
        <v>0</v>
      </c>
      <c r="AU49" s="22">
        <v>0</v>
      </c>
      <c r="AV49" s="22">
        <v>6.867289500548762</v>
      </c>
      <c r="AW49" s="22">
        <v>0.96452331999980001</v>
      </c>
      <c r="AX49" s="22">
        <v>0</v>
      </c>
      <c r="AY49" s="22">
        <v>0</v>
      </c>
      <c r="AZ49" s="22">
        <v>11.489694151064501</v>
      </c>
      <c r="BA49" s="22">
        <v>0</v>
      </c>
      <c r="BB49" s="22">
        <v>0</v>
      </c>
      <c r="BC49" s="22">
        <v>0</v>
      </c>
      <c r="BD49" s="22">
        <v>0</v>
      </c>
      <c r="BE49" s="22">
        <v>0</v>
      </c>
      <c r="BF49" s="22">
        <v>3.346265545359699</v>
      </c>
      <c r="BG49" s="22">
        <v>0.15108499999989999</v>
      </c>
      <c r="BH49" s="22">
        <v>0</v>
      </c>
      <c r="BI49" s="22">
        <v>0</v>
      </c>
      <c r="BJ49" s="22">
        <v>6.7229058994327993</v>
      </c>
      <c r="BK49" s="22">
        <v>62.494024113733261</v>
      </c>
    </row>
    <row r="50" spans="1:63" x14ac:dyDescent="0.2">
      <c r="A50" s="15"/>
      <c r="B50" s="27" t="s">
        <v>52</v>
      </c>
      <c r="C50" s="25">
        <f>SUM(C45:C49)</f>
        <v>0</v>
      </c>
      <c r="D50" s="25">
        <f t="shared" ref="D50:BK50" si="11">SUM(D45:D49)</f>
        <v>1.4875987778332</v>
      </c>
      <c r="E50" s="25">
        <f t="shared" si="11"/>
        <v>22.043828282733298</v>
      </c>
      <c r="F50" s="25">
        <f t="shared" si="11"/>
        <v>0</v>
      </c>
      <c r="G50" s="25">
        <f t="shared" si="11"/>
        <v>0</v>
      </c>
      <c r="H50" s="25">
        <f t="shared" si="11"/>
        <v>1.1785952116642</v>
      </c>
      <c r="I50" s="25">
        <f t="shared" si="11"/>
        <v>8.3808030796998008</v>
      </c>
      <c r="J50" s="25">
        <f t="shared" si="11"/>
        <v>0</v>
      </c>
      <c r="K50" s="25">
        <f t="shared" si="11"/>
        <v>0</v>
      </c>
      <c r="L50" s="25">
        <f t="shared" si="11"/>
        <v>2.0366529301994998</v>
      </c>
      <c r="M50" s="25">
        <f t="shared" si="11"/>
        <v>0</v>
      </c>
      <c r="N50" s="25">
        <f t="shared" si="11"/>
        <v>0</v>
      </c>
      <c r="O50" s="25">
        <f t="shared" si="11"/>
        <v>0</v>
      </c>
      <c r="P50" s="25">
        <f t="shared" si="11"/>
        <v>0</v>
      </c>
      <c r="Q50" s="25">
        <f t="shared" si="11"/>
        <v>0</v>
      </c>
      <c r="R50" s="25">
        <f t="shared" si="11"/>
        <v>1.7352883052511248</v>
      </c>
      <c r="S50" s="25">
        <f t="shared" si="11"/>
        <v>0.3376653299331</v>
      </c>
      <c r="T50" s="25">
        <f t="shared" si="11"/>
        <v>0</v>
      </c>
      <c r="U50" s="25">
        <f t="shared" si="11"/>
        <v>0</v>
      </c>
      <c r="V50" s="25">
        <f t="shared" si="11"/>
        <v>0.3894727118792034</v>
      </c>
      <c r="W50" s="25">
        <f t="shared" si="11"/>
        <v>0</v>
      </c>
      <c r="X50" s="25">
        <f t="shared" si="11"/>
        <v>0</v>
      </c>
      <c r="Y50" s="25">
        <f t="shared" si="11"/>
        <v>0</v>
      </c>
      <c r="Z50" s="25">
        <f t="shared" si="11"/>
        <v>0</v>
      </c>
      <c r="AA50" s="25">
        <f t="shared" si="11"/>
        <v>0</v>
      </c>
      <c r="AB50" s="25">
        <f t="shared" si="11"/>
        <v>78.665216991837184</v>
      </c>
      <c r="AC50" s="25">
        <f t="shared" si="11"/>
        <v>17.065376181030501</v>
      </c>
      <c r="AD50" s="25">
        <f t="shared" si="11"/>
        <v>3.6631666666599998E-2</v>
      </c>
      <c r="AE50" s="25">
        <f t="shared" si="11"/>
        <v>0</v>
      </c>
      <c r="AF50" s="25">
        <f t="shared" si="11"/>
        <v>19.084435012930399</v>
      </c>
      <c r="AG50" s="25">
        <f t="shared" si="11"/>
        <v>0</v>
      </c>
      <c r="AH50" s="25">
        <f t="shared" si="11"/>
        <v>0</v>
      </c>
      <c r="AI50" s="25">
        <f t="shared" si="11"/>
        <v>0</v>
      </c>
      <c r="AJ50" s="25">
        <f t="shared" si="11"/>
        <v>0</v>
      </c>
      <c r="AK50" s="25">
        <f t="shared" si="11"/>
        <v>0</v>
      </c>
      <c r="AL50" s="25">
        <f t="shared" si="11"/>
        <v>139.96273726822028</v>
      </c>
      <c r="AM50" s="25">
        <f t="shared" si="11"/>
        <v>2.8468738853978999</v>
      </c>
      <c r="AN50" s="25">
        <f t="shared" si="11"/>
        <v>0.14677532099999999</v>
      </c>
      <c r="AO50" s="25">
        <f t="shared" si="11"/>
        <v>0</v>
      </c>
      <c r="AP50" s="25">
        <f t="shared" si="11"/>
        <v>13.3625479508982</v>
      </c>
      <c r="AQ50" s="25">
        <f t="shared" si="11"/>
        <v>0</v>
      </c>
      <c r="AR50" s="25">
        <f t="shared" si="11"/>
        <v>0</v>
      </c>
      <c r="AS50" s="25">
        <f t="shared" si="11"/>
        <v>0</v>
      </c>
      <c r="AT50" s="25">
        <f t="shared" si="11"/>
        <v>0</v>
      </c>
      <c r="AU50" s="25">
        <f t="shared" si="11"/>
        <v>0</v>
      </c>
      <c r="AV50" s="25">
        <f t="shared" si="11"/>
        <v>23.622239395832114</v>
      </c>
      <c r="AW50" s="25">
        <f t="shared" si="11"/>
        <v>7.7607177285327991</v>
      </c>
      <c r="AX50" s="25">
        <f t="shared" si="11"/>
        <v>2.5642166666664998</v>
      </c>
      <c r="AY50" s="25">
        <f t="shared" si="11"/>
        <v>0</v>
      </c>
      <c r="AZ50" s="25">
        <f t="shared" si="11"/>
        <v>16.052432727429704</v>
      </c>
      <c r="BA50" s="25">
        <f t="shared" si="11"/>
        <v>0</v>
      </c>
      <c r="BB50" s="25">
        <f t="shared" si="11"/>
        <v>0</v>
      </c>
      <c r="BC50" s="25">
        <f t="shared" si="11"/>
        <v>0</v>
      </c>
      <c r="BD50" s="25">
        <f t="shared" si="11"/>
        <v>0</v>
      </c>
      <c r="BE50" s="25">
        <f t="shared" si="11"/>
        <v>0</v>
      </c>
      <c r="BF50" s="25">
        <f t="shared" si="11"/>
        <v>22.281907386266063</v>
      </c>
      <c r="BG50" s="25">
        <f t="shared" si="11"/>
        <v>0.93968920263319999</v>
      </c>
      <c r="BH50" s="25">
        <f t="shared" si="11"/>
        <v>7.3263333333299999E-2</v>
      </c>
      <c r="BI50" s="25">
        <f t="shared" si="11"/>
        <v>0</v>
      </c>
      <c r="BJ50" s="25">
        <f t="shared" si="11"/>
        <v>20.651508805264896</v>
      </c>
      <c r="BK50" s="25">
        <f t="shared" si="11"/>
        <v>402.70647415313312</v>
      </c>
    </row>
    <row r="51" spans="1:63" x14ac:dyDescent="0.2">
      <c r="A51" s="15"/>
      <c r="B51" s="28" t="s">
        <v>50</v>
      </c>
      <c r="C51" s="25">
        <f>C50+C42</f>
        <v>0</v>
      </c>
      <c r="D51" s="25">
        <f t="shared" ref="D51:BJ51" si="12">D50+D42</f>
        <v>1.7546716385665</v>
      </c>
      <c r="E51" s="25">
        <f t="shared" si="12"/>
        <v>22.043828282733298</v>
      </c>
      <c r="F51" s="25">
        <f t="shared" si="12"/>
        <v>0</v>
      </c>
      <c r="G51" s="25">
        <f t="shared" si="12"/>
        <v>0</v>
      </c>
      <c r="H51" s="25">
        <f t="shared" si="12"/>
        <v>1.3171644740302</v>
      </c>
      <c r="I51" s="25">
        <f t="shared" si="12"/>
        <v>8.3808030796998008</v>
      </c>
      <c r="J51" s="25">
        <f t="shared" si="12"/>
        <v>0</v>
      </c>
      <c r="K51" s="25">
        <f t="shared" si="12"/>
        <v>0</v>
      </c>
      <c r="L51" s="25">
        <f t="shared" si="12"/>
        <v>2.0366529301994998</v>
      </c>
      <c r="M51" s="25">
        <f t="shared" si="12"/>
        <v>0</v>
      </c>
      <c r="N51" s="25">
        <f t="shared" si="12"/>
        <v>0</v>
      </c>
      <c r="O51" s="25">
        <f t="shared" si="12"/>
        <v>0</v>
      </c>
      <c r="P51" s="25">
        <f t="shared" si="12"/>
        <v>0</v>
      </c>
      <c r="Q51" s="25">
        <f t="shared" si="12"/>
        <v>0</v>
      </c>
      <c r="R51" s="25">
        <f t="shared" si="12"/>
        <v>2.1286274910833249</v>
      </c>
      <c r="S51" s="25">
        <f t="shared" si="12"/>
        <v>0.3376653299331</v>
      </c>
      <c r="T51" s="25">
        <f t="shared" si="12"/>
        <v>0</v>
      </c>
      <c r="U51" s="25">
        <f t="shared" si="12"/>
        <v>0</v>
      </c>
      <c r="V51" s="25">
        <f t="shared" si="12"/>
        <v>0.40167571711250338</v>
      </c>
      <c r="W51" s="25">
        <f t="shared" si="12"/>
        <v>0</v>
      </c>
      <c r="X51" s="25">
        <f t="shared" si="12"/>
        <v>0</v>
      </c>
      <c r="Y51" s="25">
        <f t="shared" si="12"/>
        <v>0</v>
      </c>
      <c r="Z51" s="25">
        <f t="shared" si="12"/>
        <v>0</v>
      </c>
      <c r="AA51" s="25">
        <f t="shared" si="12"/>
        <v>0</v>
      </c>
      <c r="AB51" s="25">
        <f t="shared" si="12"/>
        <v>91.170542339534691</v>
      </c>
      <c r="AC51" s="25">
        <f t="shared" si="12"/>
        <v>17.555898635997103</v>
      </c>
      <c r="AD51" s="25">
        <f t="shared" si="12"/>
        <v>3.6631666666599998E-2</v>
      </c>
      <c r="AE51" s="25">
        <f t="shared" si="12"/>
        <v>0</v>
      </c>
      <c r="AF51" s="25">
        <f t="shared" si="12"/>
        <v>19.448825960329998</v>
      </c>
      <c r="AG51" s="25">
        <f t="shared" si="12"/>
        <v>0</v>
      </c>
      <c r="AH51" s="25">
        <f t="shared" si="12"/>
        <v>0</v>
      </c>
      <c r="AI51" s="25">
        <f t="shared" si="12"/>
        <v>0</v>
      </c>
      <c r="AJ51" s="25">
        <f t="shared" si="12"/>
        <v>0</v>
      </c>
      <c r="AK51" s="25">
        <f t="shared" si="12"/>
        <v>0</v>
      </c>
      <c r="AL51" s="25">
        <f t="shared" si="12"/>
        <v>155.56499756121767</v>
      </c>
      <c r="AM51" s="25">
        <f t="shared" si="12"/>
        <v>2.8566156020311997</v>
      </c>
      <c r="AN51" s="25">
        <f t="shared" si="12"/>
        <v>0.14677532099999999</v>
      </c>
      <c r="AO51" s="25">
        <f t="shared" si="12"/>
        <v>0</v>
      </c>
      <c r="AP51" s="25">
        <f t="shared" si="12"/>
        <v>13.7448749232978</v>
      </c>
      <c r="AQ51" s="25">
        <f t="shared" si="12"/>
        <v>0</v>
      </c>
      <c r="AR51" s="25">
        <f t="shared" si="12"/>
        <v>0</v>
      </c>
      <c r="AS51" s="25">
        <f t="shared" si="12"/>
        <v>0</v>
      </c>
      <c r="AT51" s="25">
        <f t="shared" si="12"/>
        <v>0</v>
      </c>
      <c r="AU51" s="25">
        <f t="shared" si="12"/>
        <v>0</v>
      </c>
      <c r="AV51" s="25">
        <f t="shared" si="12"/>
        <v>28.75372747655431</v>
      </c>
      <c r="AW51" s="25">
        <f t="shared" si="12"/>
        <v>7.8342705141962306</v>
      </c>
      <c r="AX51" s="25">
        <f t="shared" si="12"/>
        <v>2.5642166666664998</v>
      </c>
      <c r="AY51" s="25">
        <f t="shared" si="12"/>
        <v>0</v>
      </c>
      <c r="AZ51" s="25">
        <f t="shared" si="12"/>
        <v>17.089903795962805</v>
      </c>
      <c r="BA51" s="25">
        <f t="shared" si="12"/>
        <v>0</v>
      </c>
      <c r="BB51" s="25">
        <f t="shared" si="12"/>
        <v>0</v>
      </c>
      <c r="BC51" s="25">
        <f t="shared" si="12"/>
        <v>0</v>
      </c>
      <c r="BD51" s="25">
        <f t="shared" si="12"/>
        <v>0</v>
      </c>
      <c r="BE51" s="25">
        <f t="shared" si="12"/>
        <v>0</v>
      </c>
      <c r="BF51" s="25">
        <f t="shared" si="12"/>
        <v>26.75184100565566</v>
      </c>
      <c r="BG51" s="25">
        <f t="shared" si="12"/>
        <v>0.95897632643310005</v>
      </c>
      <c r="BH51" s="25">
        <f t="shared" si="12"/>
        <v>7.3263333333299999E-2</v>
      </c>
      <c r="BI51" s="25">
        <f t="shared" si="12"/>
        <v>0</v>
      </c>
      <c r="BJ51" s="25">
        <f t="shared" si="12"/>
        <v>20.971649726164596</v>
      </c>
      <c r="BK51" s="25">
        <f>BK50+BK42</f>
        <v>443.92409979839982</v>
      </c>
    </row>
    <row r="52" spans="1:63" ht="3" customHeight="1" x14ac:dyDescent="0.2">
      <c r="A52" s="15"/>
      <c r="B52" s="29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</row>
    <row r="53" spans="1:63" x14ac:dyDescent="0.2">
      <c r="A53" s="15" t="s">
        <v>17</v>
      </c>
      <c r="B53" s="33" t="s">
        <v>8</v>
      </c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</row>
    <row r="54" spans="1:63" x14ac:dyDescent="0.2">
      <c r="A54" s="15" t="s">
        <v>42</v>
      </c>
      <c r="B54" s="29" t="s">
        <v>18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</row>
    <row r="55" spans="1:63" x14ac:dyDescent="0.2">
      <c r="A55" s="15"/>
      <c r="B55" s="31" t="s">
        <v>80</v>
      </c>
      <c r="C55" s="22">
        <v>0</v>
      </c>
      <c r="D55" s="22">
        <v>0.20556236850000001</v>
      </c>
      <c r="E55" s="22">
        <v>0</v>
      </c>
      <c r="F55" s="22">
        <v>0</v>
      </c>
      <c r="G55" s="22">
        <v>0</v>
      </c>
      <c r="H55" s="22">
        <v>0.1678631432661</v>
      </c>
      <c r="I55" s="22">
        <v>0.24682852766659999</v>
      </c>
      <c r="J55" s="22">
        <v>0</v>
      </c>
      <c r="K55" s="22">
        <v>0</v>
      </c>
      <c r="L55" s="22">
        <v>0.15086227876659999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0.48375064096590004</v>
      </c>
      <c r="S55" s="22">
        <v>0.80266264110000007</v>
      </c>
      <c r="T55" s="22">
        <v>0</v>
      </c>
      <c r="U55" s="22">
        <v>0</v>
      </c>
      <c r="V55" s="22">
        <v>0.30108667326650002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6.682550937286603</v>
      </c>
      <c r="AC55" s="22">
        <v>1.4063565553996</v>
      </c>
      <c r="AD55" s="22">
        <v>0</v>
      </c>
      <c r="AE55" s="22">
        <v>0</v>
      </c>
      <c r="AF55" s="22">
        <v>3.8606535354327005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16.847258453964205</v>
      </c>
      <c r="AM55" s="22">
        <v>0.28100089429969999</v>
      </c>
      <c r="AN55" s="22">
        <v>0</v>
      </c>
      <c r="AO55" s="22">
        <v>0</v>
      </c>
      <c r="AP55" s="22">
        <v>2.5113295408992999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2.9152057376275007</v>
      </c>
      <c r="AW55" s="22">
        <v>297.32425886416581</v>
      </c>
      <c r="AX55" s="22">
        <v>0</v>
      </c>
      <c r="AY55" s="22">
        <v>0</v>
      </c>
      <c r="AZ55" s="22">
        <v>100.91191153763197</v>
      </c>
      <c r="BA55" s="22">
        <v>0</v>
      </c>
      <c r="BB55" s="22">
        <v>0</v>
      </c>
      <c r="BC55" s="22">
        <v>0</v>
      </c>
      <c r="BD55" s="22">
        <v>0</v>
      </c>
      <c r="BE55" s="22">
        <v>0</v>
      </c>
      <c r="BF55" s="22">
        <v>1.7041815350620002</v>
      </c>
      <c r="BG55" s="22">
        <v>10.349795056633099</v>
      </c>
      <c r="BH55" s="22">
        <v>0</v>
      </c>
      <c r="BI55" s="22">
        <v>0</v>
      </c>
      <c r="BJ55" s="22">
        <v>119.50171710713221</v>
      </c>
      <c r="BK55" s="22">
        <v>566.65483602906636</v>
      </c>
    </row>
    <row r="56" spans="1:63" x14ac:dyDescent="0.2">
      <c r="A56" s="15"/>
      <c r="B56" s="28" t="s">
        <v>49</v>
      </c>
      <c r="C56" s="37">
        <f t="shared" ref="C56:AH56" si="13">SUM(C55)</f>
        <v>0</v>
      </c>
      <c r="D56" s="37">
        <f t="shared" si="13"/>
        <v>0.20556236850000001</v>
      </c>
      <c r="E56" s="37">
        <f t="shared" si="13"/>
        <v>0</v>
      </c>
      <c r="F56" s="37">
        <f t="shared" si="13"/>
        <v>0</v>
      </c>
      <c r="G56" s="37">
        <f t="shared" si="13"/>
        <v>0</v>
      </c>
      <c r="H56" s="37">
        <f t="shared" si="13"/>
        <v>0.1678631432661</v>
      </c>
      <c r="I56" s="37">
        <f t="shared" si="13"/>
        <v>0.24682852766659999</v>
      </c>
      <c r="J56" s="37">
        <f t="shared" si="13"/>
        <v>0</v>
      </c>
      <c r="K56" s="37">
        <f t="shared" si="13"/>
        <v>0</v>
      </c>
      <c r="L56" s="37">
        <f t="shared" si="13"/>
        <v>0.15086227876659999</v>
      </c>
      <c r="M56" s="37">
        <f t="shared" si="13"/>
        <v>0</v>
      </c>
      <c r="N56" s="37">
        <f t="shared" si="13"/>
        <v>0</v>
      </c>
      <c r="O56" s="37">
        <f t="shared" si="13"/>
        <v>0</v>
      </c>
      <c r="P56" s="37">
        <f t="shared" si="13"/>
        <v>0</v>
      </c>
      <c r="Q56" s="37">
        <f t="shared" si="13"/>
        <v>0</v>
      </c>
      <c r="R56" s="37">
        <f t="shared" si="13"/>
        <v>0.48375064096590004</v>
      </c>
      <c r="S56" s="37">
        <f t="shared" si="13"/>
        <v>0.80266264110000007</v>
      </c>
      <c r="T56" s="37">
        <f t="shared" si="13"/>
        <v>0</v>
      </c>
      <c r="U56" s="37">
        <f t="shared" si="13"/>
        <v>0</v>
      </c>
      <c r="V56" s="37">
        <f t="shared" si="13"/>
        <v>0.30108667326650002</v>
      </c>
      <c r="W56" s="37">
        <f t="shared" si="13"/>
        <v>0</v>
      </c>
      <c r="X56" s="37">
        <f t="shared" si="13"/>
        <v>0</v>
      </c>
      <c r="Y56" s="37">
        <f t="shared" si="13"/>
        <v>0</v>
      </c>
      <c r="Z56" s="37">
        <f t="shared" si="13"/>
        <v>0</v>
      </c>
      <c r="AA56" s="37">
        <f t="shared" si="13"/>
        <v>0</v>
      </c>
      <c r="AB56" s="37">
        <f t="shared" si="13"/>
        <v>6.682550937286603</v>
      </c>
      <c r="AC56" s="37">
        <f t="shared" si="13"/>
        <v>1.4063565553996</v>
      </c>
      <c r="AD56" s="37">
        <f t="shared" si="13"/>
        <v>0</v>
      </c>
      <c r="AE56" s="37">
        <f t="shared" si="13"/>
        <v>0</v>
      </c>
      <c r="AF56" s="37">
        <f t="shared" si="13"/>
        <v>3.8606535354327005</v>
      </c>
      <c r="AG56" s="37">
        <f t="shared" si="13"/>
        <v>0</v>
      </c>
      <c r="AH56" s="37">
        <f t="shared" si="13"/>
        <v>0</v>
      </c>
      <c r="AI56" s="37">
        <f t="shared" ref="AI56:BJ56" si="14">SUM(AI55)</f>
        <v>0</v>
      </c>
      <c r="AJ56" s="37">
        <f t="shared" si="14"/>
        <v>0</v>
      </c>
      <c r="AK56" s="37">
        <f t="shared" si="14"/>
        <v>0</v>
      </c>
      <c r="AL56" s="37">
        <f t="shared" si="14"/>
        <v>16.847258453964205</v>
      </c>
      <c r="AM56" s="37">
        <f t="shared" si="14"/>
        <v>0.28100089429969999</v>
      </c>
      <c r="AN56" s="37">
        <f t="shared" si="14"/>
        <v>0</v>
      </c>
      <c r="AO56" s="37">
        <f t="shared" si="14"/>
        <v>0</v>
      </c>
      <c r="AP56" s="37">
        <f t="shared" si="14"/>
        <v>2.5113295408992999</v>
      </c>
      <c r="AQ56" s="37">
        <f t="shared" si="14"/>
        <v>0</v>
      </c>
      <c r="AR56" s="37">
        <f t="shared" si="14"/>
        <v>0</v>
      </c>
      <c r="AS56" s="37">
        <f t="shared" si="14"/>
        <v>0</v>
      </c>
      <c r="AT56" s="37">
        <f t="shared" si="14"/>
        <v>0</v>
      </c>
      <c r="AU56" s="37">
        <f t="shared" si="14"/>
        <v>0</v>
      </c>
      <c r="AV56" s="37">
        <f t="shared" si="14"/>
        <v>2.9152057376275007</v>
      </c>
      <c r="AW56" s="37">
        <f t="shared" si="14"/>
        <v>297.32425886416581</v>
      </c>
      <c r="AX56" s="37">
        <f t="shared" si="14"/>
        <v>0</v>
      </c>
      <c r="AY56" s="37">
        <f t="shared" si="14"/>
        <v>0</v>
      </c>
      <c r="AZ56" s="37">
        <f t="shared" si="14"/>
        <v>100.91191153763197</v>
      </c>
      <c r="BA56" s="37">
        <f t="shared" si="14"/>
        <v>0</v>
      </c>
      <c r="BB56" s="37">
        <f t="shared" si="14"/>
        <v>0</v>
      </c>
      <c r="BC56" s="37">
        <f t="shared" si="14"/>
        <v>0</v>
      </c>
      <c r="BD56" s="37">
        <f t="shared" si="14"/>
        <v>0</v>
      </c>
      <c r="BE56" s="37">
        <f t="shared" si="14"/>
        <v>0</v>
      </c>
      <c r="BF56" s="37">
        <f t="shared" si="14"/>
        <v>1.7041815350620002</v>
      </c>
      <c r="BG56" s="37">
        <f t="shared" si="14"/>
        <v>10.349795056633099</v>
      </c>
      <c r="BH56" s="37">
        <f t="shared" si="14"/>
        <v>0</v>
      </c>
      <c r="BI56" s="37">
        <f t="shared" si="14"/>
        <v>0</v>
      </c>
      <c r="BJ56" s="37">
        <f t="shared" si="14"/>
        <v>119.50171710713221</v>
      </c>
      <c r="BK56" s="37">
        <f>BK55</f>
        <v>566.65483602906636</v>
      </c>
    </row>
    <row r="57" spans="1:63" ht="2.25" customHeight="1" x14ac:dyDescent="0.2">
      <c r="A57" s="15"/>
      <c r="B57" s="29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</row>
    <row r="58" spans="1:63" x14ac:dyDescent="0.2">
      <c r="A58" s="15" t="s">
        <v>4</v>
      </c>
      <c r="B58" s="33" t="s">
        <v>9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</row>
    <row r="59" spans="1:63" x14ac:dyDescent="0.2">
      <c r="A59" s="15" t="s">
        <v>42</v>
      </c>
      <c r="B59" s="29" t="s">
        <v>19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</row>
    <row r="60" spans="1:63" x14ac:dyDescent="0.2">
      <c r="A60" s="15"/>
      <c r="B60" s="27" t="s">
        <v>39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22">
        <v>0</v>
      </c>
      <c r="AL60" s="22">
        <v>0</v>
      </c>
      <c r="AM60" s="22">
        <v>0</v>
      </c>
      <c r="AN60" s="22">
        <v>0</v>
      </c>
      <c r="AO60" s="22">
        <v>0</v>
      </c>
      <c r="AP60" s="22">
        <v>0</v>
      </c>
      <c r="AQ60" s="22">
        <v>0</v>
      </c>
      <c r="AR60" s="22">
        <v>0</v>
      </c>
      <c r="AS60" s="22">
        <v>0</v>
      </c>
      <c r="AT60" s="24">
        <v>0</v>
      </c>
      <c r="AU60" s="24">
        <v>0</v>
      </c>
      <c r="AV60" s="24">
        <v>0</v>
      </c>
      <c r="AW60" s="24">
        <v>0</v>
      </c>
      <c r="AX60" s="24">
        <v>0</v>
      </c>
      <c r="AY60" s="24">
        <v>0</v>
      </c>
      <c r="AZ60" s="24">
        <v>0</v>
      </c>
      <c r="BA60" s="24">
        <v>0</v>
      </c>
      <c r="BB60" s="24">
        <v>0</v>
      </c>
      <c r="BC60" s="24">
        <v>0</v>
      </c>
      <c r="BD60" s="24">
        <v>0</v>
      </c>
      <c r="BE60" s="24">
        <v>0</v>
      </c>
      <c r="BF60" s="24">
        <v>0</v>
      </c>
      <c r="BG60" s="24">
        <v>0</v>
      </c>
      <c r="BH60" s="24">
        <v>0</v>
      </c>
      <c r="BI60" s="24">
        <v>0</v>
      </c>
      <c r="BJ60" s="24">
        <v>0</v>
      </c>
      <c r="BK60" s="24">
        <v>0</v>
      </c>
    </row>
    <row r="61" spans="1:63" x14ac:dyDescent="0.2">
      <c r="A61" s="15"/>
      <c r="B61" s="27" t="s">
        <v>51</v>
      </c>
      <c r="C61" s="37">
        <f t="shared" ref="C61:AH61" si="15">SUM(C60)</f>
        <v>0</v>
      </c>
      <c r="D61" s="37">
        <f t="shared" si="15"/>
        <v>0</v>
      </c>
      <c r="E61" s="37">
        <f t="shared" si="15"/>
        <v>0</v>
      </c>
      <c r="F61" s="37">
        <f t="shared" si="15"/>
        <v>0</v>
      </c>
      <c r="G61" s="37">
        <f t="shared" si="15"/>
        <v>0</v>
      </c>
      <c r="H61" s="37">
        <f t="shared" si="15"/>
        <v>0</v>
      </c>
      <c r="I61" s="37">
        <f t="shared" si="15"/>
        <v>0</v>
      </c>
      <c r="J61" s="37">
        <f t="shared" si="15"/>
        <v>0</v>
      </c>
      <c r="K61" s="37">
        <f t="shared" si="15"/>
        <v>0</v>
      </c>
      <c r="L61" s="37">
        <f t="shared" si="15"/>
        <v>0</v>
      </c>
      <c r="M61" s="37">
        <f t="shared" si="15"/>
        <v>0</v>
      </c>
      <c r="N61" s="37">
        <f t="shared" si="15"/>
        <v>0</v>
      </c>
      <c r="O61" s="37">
        <f t="shared" si="15"/>
        <v>0</v>
      </c>
      <c r="P61" s="37">
        <f t="shared" si="15"/>
        <v>0</v>
      </c>
      <c r="Q61" s="37">
        <f t="shared" si="15"/>
        <v>0</v>
      </c>
      <c r="R61" s="37">
        <f t="shared" si="15"/>
        <v>0</v>
      </c>
      <c r="S61" s="37">
        <f t="shared" si="15"/>
        <v>0</v>
      </c>
      <c r="T61" s="37">
        <f t="shared" si="15"/>
        <v>0</v>
      </c>
      <c r="U61" s="37">
        <f t="shared" si="15"/>
        <v>0</v>
      </c>
      <c r="V61" s="37">
        <f t="shared" si="15"/>
        <v>0</v>
      </c>
      <c r="W61" s="37">
        <f t="shared" si="15"/>
        <v>0</v>
      </c>
      <c r="X61" s="37">
        <f t="shared" si="15"/>
        <v>0</v>
      </c>
      <c r="Y61" s="37">
        <f t="shared" si="15"/>
        <v>0</v>
      </c>
      <c r="Z61" s="37">
        <f t="shared" si="15"/>
        <v>0</v>
      </c>
      <c r="AA61" s="37">
        <f t="shared" si="15"/>
        <v>0</v>
      </c>
      <c r="AB61" s="37">
        <f t="shared" si="15"/>
        <v>0</v>
      </c>
      <c r="AC61" s="37">
        <f t="shared" si="15"/>
        <v>0</v>
      </c>
      <c r="AD61" s="37">
        <f t="shared" si="15"/>
        <v>0</v>
      </c>
      <c r="AE61" s="37">
        <f t="shared" si="15"/>
        <v>0</v>
      </c>
      <c r="AF61" s="37">
        <f t="shared" si="15"/>
        <v>0</v>
      </c>
      <c r="AG61" s="37">
        <f t="shared" si="15"/>
        <v>0</v>
      </c>
      <c r="AH61" s="37">
        <f t="shared" si="15"/>
        <v>0</v>
      </c>
      <c r="AI61" s="37">
        <f t="shared" ref="AI61:BK61" si="16">SUM(AI60)</f>
        <v>0</v>
      </c>
      <c r="AJ61" s="37">
        <f t="shared" si="16"/>
        <v>0</v>
      </c>
      <c r="AK61" s="37">
        <f t="shared" si="16"/>
        <v>0</v>
      </c>
      <c r="AL61" s="37">
        <f t="shared" si="16"/>
        <v>0</v>
      </c>
      <c r="AM61" s="37">
        <f t="shared" si="16"/>
        <v>0</v>
      </c>
      <c r="AN61" s="37">
        <f t="shared" si="16"/>
        <v>0</v>
      </c>
      <c r="AO61" s="37">
        <f t="shared" si="16"/>
        <v>0</v>
      </c>
      <c r="AP61" s="37">
        <f t="shared" si="16"/>
        <v>0</v>
      </c>
      <c r="AQ61" s="37">
        <f t="shared" si="16"/>
        <v>0</v>
      </c>
      <c r="AR61" s="37">
        <f t="shared" si="16"/>
        <v>0</v>
      </c>
      <c r="AS61" s="37">
        <f t="shared" si="16"/>
        <v>0</v>
      </c>
      <c r="AT61" s="37">
        <f t="shared" si="16"/>
        <v>0</v>
      </c>
      <c r="AU61" s="37">
        <f t="shared" si="16"/>
        <v>0</v>
      </c>
      <c r="AV61" s="37">
        <f t="shared" si="16"/>
        <v>0</v>
      </c>
      <c r="AW61" s="37">
        <f t="shared" si="16"/>
        <v>0</v>
      </c>
      <c r="AX61" s="37">
        <f t="shared" si="16"/>
        <v>0</v>
      </c>
      <c r="AY61" s="37">
        <f t="shared" si="16"/>
        <v>0</v>
      </c>
      <c r="AZ61" s="37">
        <f t="shared" si="16"/>
        <v>0</v>
      </c>
      <c r="BA61" s="37">
        <f t="shared" si="16"/>
        <v>0</v>
      </c>
      <c r="BB61" s="37">
        <f t="shared" si="16"/>
        <v>0</v>
      </c>
      <c r="BC61" s="37">
        <f t="shared" si="16"/>
        <v>0</v>
      </c>
      <c r="BD61" s="37">
        <f t="shared" si="16"/>
        <v>0</v>
      </c>
      <c r="BE61" s="37">
        <f t="shared" si="16"/>
        <v>0</v>
      </c>
      <c r="BF61" s="37">
        <f t="shared" si="16"/>
        <v>0</v>
      </c>
      <c r="BG61" s="37">
        <f t="shared" si="16"/>
        <v>0</v>
      </c>
      <c r="BH61" s="37">
        <f t="shared" si="16"/>
        <v>0</v>
      </c>
      <c r="BI61" s="37">
        <f t="shared" si="16"/>
        <v>0</v>
      </c>
      <c r="BJ61" s="37">
        <f t="shared" si="16"/>
        <v>0</v>
      </c>
      <c r="BK61" s="37">
        <f t="shared" si="16"/>
        <v>0</v>
      </c>
    </row>
    <row r="62" spans="1:63" x14ac:dyDescent="0.2">
      <c r="A62" s="15" t="s">
        <v>43</v>
      </c>
      <c r="B62" s="29" t="s">
        <v>20</v>
      </c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</row>
    <row r="63" spans="1:63" x14ac:dyDescent="0.2">
      <c r="A63" s="15"/>
      <c r="B63" s="27" t="s">
        <v>39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22">
        <v>0</v>
      </c>
      <c r="AL63" s="22">
        <v>0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4">
        <v>0</v>
      </c>
      <c r="AU63" s="24">
        <v>0</v>
      </c>
      <c r="AV63" s="24">
        <v>0</v>
      </c>
      <c r="AW63" s="24">
        <v>0</v>
      </c>
      <c r="AX63" s="24">
        <v>0</v>
      </c>
      <c r="AY63" s="24">
        <v>0</v>
      </c>
      <c r="AZ63" s="24">
        <v>0</v>
      </c>
      <c r="BA63" s="24">
        <v>0</v>
      </c>
      <c r="BB63" s="24">
        <v>0</v>
      </c>
      <c r="BC63" s="24">
        <v>0</v>
      </c>
      <c r="BD63" s="24">
        <v>0</v>
      </c>
      <c r="BE63" s="24">
        <v>0</v>
      </c>
      <c r="BF63" s="24">
        <v>0</v>
      </c>
      <c r="BG63" s="24">
        <v>0</v>
      </c>
      <c r="BH63" s="24">
        <v>0</v>
      </c>
      <c r="BI63" s="24">
        <v>0</v>
      </c>
      <c r="BJ63" s="24">
        <v>0</v>
      </c>
      <c r="BK63" s="24">
        <v>0</v>
      </c>
    </row>
    <row r="64" spans="1:63" x14ac:dyDescent="0.2">
      <c r="A64" s="15"/>
      <c r="B64" s="27" t="s">
        <v>52</v>
      </c>
      <c r="C64" s="37">
        <f t="shared" ref="C64:AH64" si="17">SUM(C63)</f>
        <v>0</v>
      </c>
      <c r="D64" s="37">
        <f t="shared" si="17"/>
        <v>0</v>
      </c>
      <c r="E64" s="37">
        <f t="shared" si="17"/>
        <v>0</v>
      </c>
      <c r="F64" s="37">
        <f t="shared" si="17"/>
        <v>0</v>
      </c>
      <c r="G64" s="37">
        <f t="shared" si="17"/>
        <v>0</v>
      </c>
      <c r="H64" s="37">
        <f t="shared" si="17"/>
        <v>0</v>
      </c>
      <c r="I64" s="37">
        <f t="shared" si="17"/>
        <v>0</v>
      </c>
      <c r="J64" s="37">
        <f t="shared" si="17"/>
        <v>0</v>
      </c>
      <c r="K64" s="37">
        <f t="shared" si="17"/>
        <v>0</v>
      </c>
      <c r="L64" s="37">
        <f t="shared" si="17"/>
        <v>0</v>
      </c>
      <c r="M64" s="37">
        <f t="shared" si="17"/>
        <v>0</v>
      </c>
      <c r="N64" s="37">
        <f t="shared" si="17"/>
        <v>0</v>
      </c>
      <c r="O64" s="37">
        <f t="shared" si="17"/>
        <v>0</v>
      </c>
      <c r="P64" s="37">
        <f t="shared" si="17"/>
        <v>0</v>
      </c>
      <c r="Q64" s="37">
        <f t="shared" si="17"/>
        <v>0</v>
      </c>
      <c r="R64" s="37">
        <f t="shared" si="17"/>
        <v>0</v>
      </c>
      <c r="S64" s="37">
        <f t="shared" si="17"/>
        <v>0</v>
      </c>
      <c r="T64" s="37">
        <f t="shared" si="17"/>
        <v>0</v>
      </c>
      <c r="U64" s="37">
        <f t="shared" si="17"/>
        <v>0</v>
      </c>
      <c r="V64" s="37">
        <f t="shared" si="17"/>
        <v>0</v>
      </c>
      <c r="W64" s="37">
        <f t="shared" si="17"/>
        <v>0</v>
      </c>
      <c r="X64" s="37">
        <f t="shared" si="17"/>
        <v>0</v>
      </c>
      <c r="Y64" s="37">
        <f t="shared" si="17"/>
        <v>0</v>
      </c>
      <c r="Z64" s="37">
        <f t="shared" si="17"/>
        <v>0</v>
      </c>
      <c r="AA64" s="37">
        <f t="shared" si="17"/>
        <v>0</v>
      </c>
      <c r="AB64" s="37">
        <f t="shared" si="17"/>
        <v>0</v>
      </c>
      <c r="AC64" s="37">
        <f t="shared" si="17"/>
        <v>0</v>
      </c>
      <c r="AD64" s="37">
        <f t="shared" si="17"/>
        <v>0</v>
      </c>
      <c r="AE64" s="37">
        <f t="shared" si="17"/>
        <v>0</v>
      </c>
      <c r="AF64" s="37">
        <f t="shared" si="17"/>
        <v>0</v>
      </c>
      <c r="AG64" s="37">
        <f t="shared" si="17"/>
        <v>0</v>
      </c>
      <c r="AH64" s="37">
        <f t="shared" si="17"/>
        <v>0</v>
      </c>
      <c r="AI64" s="37">
        <f t="shared" ref="AI64:BK64" si="18">SUM(AI63)</f>
        <v>0</v>
      </c>
      <c r="AJ64" s="37">
        <f t="shared" si="18"/>
        <v>0</v>
      </c>
      <c r="AK64" s="37">
        <f t="shared" si="18"/>
        <v>0</v>
      </c>
      <c r="AL64" s="37">
        <f t="shared" si="18"/>
        <v>0</v>
      </c>
      <c r="AM64" s="37">
        <f t="shared" si="18"/>
        <v>0</v>
      </c>
      <c r="AN64" s="37">
        <f t="shared" si="18"/>
        <v>0</v>
      </c>
      <c r="AO64" s="37">
        <f t="shared" si="18"/>
        <v>0</v>
      </c>
      <c r="AP64" s="37">
        <f t="shared" si="18"/>
        <v>0</v>
      </c>
      <c r="AQ64" s="37">
        <f t="shared" si="18"/>
        <v>0</v>
      </c>
      <c r="AR64" s="37">
        <f t="shared" si="18"/>
        <v>0</v>
      </c>
      <c r="AS64" s="37">
        <f t="shared" si="18"/>
        <v>0</v>
      </c>
      <c r="AT64" s="37">
        <f t="shared" si="18"/>
        <v>0</v>
      </c>
      <c r="AU64" s="37">
        <f t="shared" si="18"/>
        <v>0</v>
      </c>
      <c r="AV64" s="37">
        <f t="shared" si="18"/>
        <v>0</v>
      </c>
      <c r="AW64" s="37">
        <f t="shared" si="18"/>
        <v>0</v>
      </c>
      <c r="AX64" s="37">
        <f t="shared" si="18"/>
        <v>0</v>
      </c>
      <c r="AY64" s="37">
        <f t="shared" si="18"/>
        <v>0</v>
      </c>
      <c r="AZ64" s="37">
        <f t="shared" si="18"/>
        <v>0</v>
      </c>
      <c r="BA64" s="37">
        <f t="shared" si="18"/>
        <v>0</v>
      </c>
      <c r="BB64" s="37">
        <f t="shared" si="18"/>
        <v>0</v>
      </c>
      <c r="BC64" s="37">
        <f t="shared" si="18"/>
        <v>0</v>
      </c>
      <c r="BD64" s="37">
        <f t="shared" si="18"/>
        <v>0</v>
      </c>
      <c r="BE64" s="37">
        <f t="shared" si="18"/>
        <v>0</v>
      </c>
      <c r="BF64" s="37">
        <f t="shared" si="18"/>
        <v>0</v>
      </c>
      <c r="BG64" s="37">
        <f t="shared" si="18"/>
        <v>0</v>
      </c>
      <c r="BH64" s="37">
        <f t="shared" si="18"/>
        <v>0</v>
      </c>
      <c r="BI64" s="37">
        <f t="shared" si="18"/>
        <v>0</v>
      </c>
      <c r="BJ64" s="37">
        <f t="shared" si="18"/>
        <v>0</v>
      </c>
      <c r="BK64" s="37">
        <f t="shared" si="18"/>
        <v>0</v>
      </c>
    </row>
    <row r="65" spans="1:66" x14ac:dyDescent="0.2">
      <c r="A65" s="15"/>
      <c r="B65" s="28" t="s">
        <v>50</v>
      </c>
      <c r="C65" s="38">
        <f>C61+C64</f>
        <v>0</v>
      </c>
      <c r="D65" s="38">
        <f t="shared" ref="D65:BK65" si="19">D61+D64</f>
        <v>0</v>
      </c>
      <c r="E65" s="38">
        <f t="shared" si="19"/>
        <v>0</v>
      </c>
      <c r="F65" s="38">
        <f t="shared" si="19"/>
        <v>0</v>
      </c>
      <c r="G65" s="38">
        <f t="shared" si="19"/>
        <v>0</v>
      </c>
      <c r="H65" s="38">
        <f t="shared" si="19"/>
        <v>0</v>
      </c>
      <c r="I65" s="38">
        <f t="shared" si="19"/>
        <v>0</v>
      </c>
      <c r="J65" s="38">
        <f t="shared" si="19"/>
        <v>0</v>
      </c>
      <c r="K65" s="38">
        <f t="shared" si="19"/>
        <v>0</v>
      </c>
      <c r="L65" s="38">
        <f t="shared" si="19"/>
        <v>0</v>
      </c>
      <c r="M65" s="38">
        <f t="shared" si="19"/>
        <v>0</v>
      </c>
      <c r="N65" s="38">
        <f t="shared" si="19"/>
        <v>0</v>
      </c>
      <c r="O65" s="38">
        <f t="shared" si="19"/>
        <v>0</v>
      </c>
      <c r="P65" s="38">
        <f t="shared" si="19"/>
        <v>0</v>
      </c>
      <c r="Q65" s="38">
        <f t="shared" si="19"/>
        <v>0</v>
      </c>
      <c r="R65" s="38">
        <f t="shared" si="19"/>
        <v>0</v>
      </c>
      <c r="S65" s="38">
        <f t="shared" si="19"/>
        <v>0</v>
      </c>
      <c r="T65" s="38">
        <f t="shared" si="19"/>
        <v>0</v>
      </c>
      <c r="U65" s="38">
        <f t="shared" si="19"/>
        <v>0</v>
      </c>
      <c r="V65" s="38">
        <f t="shared" si="19"/>
        <v>0</v>
      </c>
      <c r="W65" s="38">
        <f t="shared" si="19"/>
        <v>0</v>
      </c>
      <c r="X65" s="38">
        <f t="shared" si="19"/>
        <v>0</v>
      </c>
      <c r="Y65" s="38">
        <f t="shared" si="19"/>
        <v>0</v>
      </c>
      <c r="Z65" s="38">
        <f t="shared" si="19"/>
        <v>0</v>
      </c>
      <c r="AA65" s="38">
        <f t="shared" si="19"/>
        <v>0</v>
      </c>
      <c r="AB65" s="38">
        <f t="shared" si="19"/>
        <v>0</v>
      </c>
      <c r="AC65" s="38">
        <f t="shared" si="19"/>
        <v>0</v>
      </c>
      <c r="AD65" s="38">
        <f t="shared" si="19"/>
        <v>0</v>
      </c>
      <c r="AE65" s="38">
        <f t="shared" si="19"/>
        <v>0</v>
      </c>
      <c r="AF65" s="38">
        <f t="shared" si="19"/>
        <v>0</v>
      </c>
      <c r="AG65" s="38">
        <f t="shared" si="19"/>
        <v>0</v>
      </c>
      <c r="AH65" s="38">
        <f t="shared" si="19"/>
        <v>0</v>
      </c>
      <c r="AI65" s="38">
        <f t="shared" si="19"/>
        <v>0</v>
      </c>
      <c r="AJ65" s="38">
        <f t="shared" si="19"/>
        <v>0</v>
      </c>
      <c r="AK65" s="38">
        <f t="shared" si="19"/>
        <v>0</v>
      </c>
      <c r="AL65" s="38">
        <f t="shared" si="19"/>
        <v>0</v>
      </c>
      <c r="AM65" s="38">
        <f t="shared" si="19"/>
        <v>0</v>
      </c>
      <c r="AN65" s="38">
        <f t="shared" si="19"/>
        <v>0</v>
      </c>
      <c r="AO65" s="38">
        <f t="shared" si="19"/>
        <v>0</v>
      </c>
      <c r="AP65" s="38">
        <f t="shared" si="19"/>
        <v>0</v>
      </c>
      <c r="AQ65" s="38">
        <f t="shared" si="19"/>
        <v>0</v>
      </c>
      <c r="AR65" s="38">
        <f t="shared" si="19"/>
        <v>0</v>
      </c>
      <c r="AS65" s="38">
        <f t="shared" si="19"/>
        <v>0</v>
      </c>
      <c r="AT65" s="38">
        <f t="shared" si="19"/>
        <v>0</v>
      </c>
      <c r="AU65" s="38">
        <f t="shared" si="19"/>
        <v>0</v>
      </c>
      <c r="AV65" s="38">
        <f t="shared" si="19"/>
        <v>0</v>
      </c>
      <c r="AW65" s="38">
        <f t="shared" si="19"/>
        <v>0</v>
      </c>
      <c r="AX65" s="38">
        <f t="shared" si="19"/>
        <v>0</v>
      </c>
      <c r="AY65" s="38">
        <f t="shared" si="19"/>
        <v>0</v>
      </c>
      <c r="AZ65" s="38">
        <f t="shared" si="19"/>
        <v>0</v>
      </c>
      <c r="BA65" s="38">
        <f t="shared" si="19"/>
        <v>0</v>
      </c>
      <c r="BB65" s="38">
        <f t="shared" si="19"/>
        <v>0</v>
      </c>
      <c r="BC65" s="38">
        <f t="shared" si="19"/>
        <v>0</v>
      </c>
      <c r="BD65" s="38">
        <f t="shared" si="19"/>
        <v>0</v>
      </c>
      <c r="BE65" s="38">
        <f t="shared" si="19"/>
        <v>0</v>
      </c>
      <c r="BF65" s="38">
        <f t="shared" si="19"/>
        <v>0</v>
      </c>
      <c r="BG65" s="38">
        <f t="shared" si="19"/>
        <v>0</v>
      </c>
      <c r="BH65" s="38">
        <f t="shared" si="19"/>
        <v>0</v>
      </c>
      <c r="BI65" s="38">
        <f t="shared" si="19"/>
        <v>0</v>
      </c>
      <c r="BJ65" s="38">
        <f t="shared" si="19"/>
        <v>0</v>
      </c>
      <c r="BK65" s="38">
        <f t="shared" si="19"/>
        <v>0</v>
      </c>
    </row>
    <row r="66" spans="1:66" ht="4.5" customHeight="1" x14ac:dyDescent="0.2">
      <c r="A66" s="15"/>
      <c r="B66" s="29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</row>
    <row r="67" spans="1:66" x14ac:dyDescent="0.2">
      <c r="A67" s="15" t="s">
        <v>21</v>
      </c>
      <c r="B67" s="33" t="s">
        <v>22</v>
      </c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</row>
    <row r="68" spans="1:66" x14ac:dyDescent="0.2">
      <c r="A68" s="15" t="s">
        <v>42</v>
      </c>
      <c r="B68" s="29" t="s">
        <v>23</v>
      </c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</row>
    <row r="69" spans="1:66" x14ac:dyDescent="0.2">
      <c r="A69" s="15"/>
      <c r="B69" s="27" t="s">
        <v>39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0</v>
      </c>
      <c r="AF69" s="22">
        <v>0</v>
      </c>
      <c r="AG69" s="22">
        <v>0</v>
      </c>
      <c r="AH69" s="22">
        <v>0</v>
      </c>
      <c r="AI69" s="22">
        <v>0</v>
      </c>
      <c r="AJ69" s="22">
        <v>0</v>
      </c>
      <c r="AK69" s="22">
        <v>0</v>
      </c>
      <c r="AL69" s="22">
        <v>0</v>
      </c>
      <c r="AM69" s="22">
        <v>0</v>
      </c>
      <c r="AN69" s="22">
        <v>0</v>
      </c>
      <c r="AO69" s="22">
        <v>0</v>
      </c>
      <c r="AP69" s="22">
        <v>0</v>
      </c>
      <c r="AQ69" s="22">
        <v>0</v>
      </c>
      <c r="AR69" s="22">
        <v>0</v>
      </c>
      <c r="AS69" s="22">
        <v>0</v>
      </c>
      <c r="AT69" s="24">
        <v>0</v>
      </c>
      <c r="AU69" s="24">
        <v>0</v>
      </c>
      <c r="AV69" s="24">
        <v>0</v>
      </c>
      <c r="AW69" s="24">
        <v>0</v>
      </c>
      <c r="AX69" s="24">
        <v>0</v>
      </c>
      <c r="AY69" s="24">
        <v>0</v>
      </c>
      <c r="AZ69" s="24">
        <v>0</v>
      </c>
      <c r="BA69" s="24">
        <v>0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</row>
    <row r="70" spans="1:66" x14ac:dyDescent="0.2">
      <c r="A70" s="15"/>
      <c r="B70" s="28" t="s">
        <v>49</v>
      </c>
      <c r="C70" s="37">
        <f t="shared" ref="C70:AH70" si="20">SUM(C69)</f>
        <v>0</v>
      </c>
      <c r="D70" s="37">
        <f t="shared" si="20"/>
        <v>0</v>
      </c>
      <c r="E70" s="37">
        <f t="shared" si="20"/>
        <v>0</v>
      </c>
      <c r="F70" s="37">
        <f t="shared" si="20"/>
        <v>0</v>
      </c>
      <c r="G70" s="37">
        <f t="shared" si="20"/>
        <v>0</v>
      </c>
      <c r="H70" s="37">
        <f t="shared" si="20"/>
        <v>0</v>
      </c>
      <c r="I70" s="37">
        <f t="shared" si="20"/>
        <v>0</v>
      </c>
      <c r="J70" s="37">
        <f t="shared" si="20"/>
        <v>0</v>
      </c>
      <c r="K70" s="37">
        <f t="shared" si="20"/>
        <v>0</v>
      </c>
      <c r="L70" s="37">
        <f t="shared" si="20"/>
        <v>0</v>
      </c>
      <c r="M70" s="37">
        <f t="shared" si="20"/>
        <v>0</v>
      </c>
      <c r="N70" s="37">
        <f t="shared" si="20"/>
        <v>0</v>
      </c>
      <c r="O70" s="37">
        <f t="shared" si="20"/>
        <v>0</v>
      </c>
      <c r="P70" s="37">
        <f t="shared" si="20"/>
        <v>0</v>
      </c>
      <c r="Q70" s="37">
        <f t="shared" si="20"/>
        <v>0</v>
      </c>
      <c r="R70" s="37">
        <f t="shared" si="20"/>
        <v>0</v>
      </c>
      <c r="S70" s="37">
        <f t="shared" si="20"/>
        <v>0</v>
      </c>
      <c r="T70" s="37">
        <f t="shared" si="20"/>
        <v>0</v>
      </c>
      <c r="U70" s="37">
        <f t="shared" si="20"/>
        <v>0</v>
      </c>
      <c r="V70" s="37">
        <f t="shared" si="20"/>
        <v>0</v>
      </c>
      <c r="W70" s="37">
        <f t="shared" si="20"/>
        <v>0</v>
      </c>
      <c r="X70" s="37">
        <f t="shared" si="20"/>
        <v>0</v>
      </c>
      <c r="Y70" s="37">
        <f t="shared" si="20"/>
        <v>0</v>
      </c>
      <c r="Z70" s="37">
        <f t="shared" si="20"/>
        <v>0</v>
      </c>
      <c r="AA70" s="37">
        <f t="shared" si="20"/>
        <v>0</v>
      </c>
      <c r="AB70" s="37">
        <f t="shared" si="20"/>
        <v>0</v>
      </c>
      <c r="AC70" s="37">
        <f t="shared" si="20"/>
        <v>0</v>
      </c>
      <c r="AD70" s="37">
        <f t="shared" si="20"/>
        <v>0</v>
      </c>
      <c r="AE70" s="37">
        <f t="shared" si="20"/>
        <v>0</v>
      </c>
      <c r="AF70" s="37">
        <f t="shared" si="20"/>
        <v>0</v>
      </c>
      <c r="AG70" s="37">
        <f t="shared" si="20"/>
        <v>0</v>
      </c>
      <c r="AH70" s="37">
        <f t="shared" si="20"/>
        <v>0</v>
      </c>
      <c r="AI70" s="37">
        <f t="shared" ref="AI70:BK70" si="21">SUM(AI69)</f>
        <v>0</v>
      </c>
      <c r="AJ70" s="37">
        <f t="shared" si="21"/>
        <v>0</v>
      </c>
      <c r="AK70" s="37">
        <f t="shared" si="21"/>
        <v>0</v>
      </c>
      <c r="AL70" s="37">
        <f t="shared" si="21"/>
        <v>0</v>
      </c>
      <c r="AM70" s="37">
        <f t="shared" si="21"/>
        <v>0</v>
      </c>
      <c r="AN70" s="37">
        <f t="shared" si="21"/>
        <v>0</v>
      </c>
      <c r="AO70" s="37">
        <f t="shared" si="21"/>
        <v>0</v>
      </c>
      <c r="AP70" s="37">
        <f t="shared" si="21"/>
        <v>0</v>
      </c>
      <c r="AQ70" s="37">
        <f t="shared" si="21"/>
        <v>0</v>
      </c>
      <c r="AR70" s="37">
        <f t="shared" si="21"/>
        <v>0</v>
      </c>
      <c r="AS70" s="37">
        <f t="shared" si="21"/>
        <v>0</v>
      </c>
      <c r="AT70" s="37">
        <f t="shared" si="21"/>
        <v>0</v>
      </c>
      <c r="AU70" s="37">
        <f t="shared" si="21"/>
        <v>0</v>
      </c>
      <c r="AV70" s="37">
        <f t="shared" si="21"/>
        <v>0</v>
      </c>
      <c r="AW70" s="37">
        <f t="shared" si="21"/>
        <v>0</v>
      </c>
      <c r="AX70" s="37">
        <f t="shared" si="21"/>
        <v>0</v>
      </c>
      <c r="AY70" s="37">
        <f t="shared" si="21"/>
        <v>0</v>
      </c>
      <c r="AZ70" s="37">
        <f t="shared" si="21"/>
        <v>0</v>
      </c>
      <c r="BA70" s="37">
        <f t="shared" si="21"/>
        <v>0</v>
      </c>
      <c r="BB70" s="37">
        <f t="shared" si="21"/>
        <v>0</v>
      </c>
      <c r="BC70" s="37">
        <f t="shared" si="21"/>
        <v>0</v>
      </c>
      <c r="BD70" s="37">
        <f t="shared" si="21"/>
        <v>0</v>
      </c>
      <c r="BE70" s="37">
        <f t="shared" si="21"/>
        <v>0</v>
      </c>
      <c r="BF70" s="37">
        <f t="shared" si="21"/>
        <v>0</v>
      </c>
      <c r="BG70" s="37">
        <f t="shared" si="21"/>
        <v>0</v>
      </c>
      <c r="BH70" s="37">
        <f t="shared" si="21"/>
        <v>0</v>
      </c>
      <c r="BI70" s="37">
        <f t="shared" si="21"/>
        <v>0</v>
      </c>
      <c r="BJ70" s="37">
        <f t="shared" si="21"/>
        <v>0</v>
      </c>
      <c r="BK70" s="37">
        <f t="shared" si="21"/>
        <v>0</v>
      </c>
    </row>
    <row r="71" spans="1:66" ht="4.5" customHeight="1" x14ac:dyDescent="0.2">
      <c r="A71" s="15"/>
      <c r="B71" s="34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</row>
    <row r="72" spans="1:66" s="4" customFormat="1" x14ac:dyDescent="0.2">
      <c r="A72" s="15"/>
      <c r="B72" s="35" t="s">
        <v>59</v>
      </c>
      <c r="C72" s="26">
        <f>C37+C51+C56+C65</f>
        <v>0</v>
      </c>
      <c r="D72" s="26">
        <f t="shared" ref="D72:BJ72" si="22">D37+D51+D56+D65</f>
        <v>21.439912865266301</v>
      </c>
      <c r="E72" s="26">
        <f t="shared" si="22"/>
        <v>412.77222622439916</v>
      </c>
      <c r="F72" s="26">
        <f t="shared" si="22"/>
        <v>0</v>
      </c>
      <c r="G72" s="26">
        <f t="shared" si="22"/>
        <v>0</v>
      </c>
      <c r="H72" s="26">
        <f t="shared" si="22"/>
        <v>5.5097665448327895</v>
      </c>
      <c r="I72" s="26">
        <f t="shared" si="22"/>
        <v>1964.0435850336305</v>
      </c>
      <c r="J72" s="26">
        <f t="shared" si="22"/>
        <v>1912.3189913278256</v>
      </c>
      <c r="K72" s="26">
        <f t="shared" si="22"/>
        <v>61.692152216233303</v>
      </c>
      <c r="L72" s="26">
        <f t="shared" si="22"/>
        <v>70.225580564800225</v>
      </c>
      <c r="M72" s="26">
        <f t="shared" si="22"/>
        <v>0</v>
      </c>
      <c r="N72" s="26">
        <f t="shared" si="22"/>
        <v>0</v>
      </c>
      <c r="O72" s="26">
        <f t="shared" si="22"/>
        <v>5.7030483333333004</v>
      </c>
      <c r="P72" s="26">
        <f t="shared" si="22"/>
        <v>0</v>
      </c>
      <c r="Q72" s="26">
        <f t="shared" si="22"/>
        <v>0</v>
      </c>
      <c r="R72" s="26">
        <f t="shared" si="22"/>
        <v>6.5184109457622483</v>
      </c>
      <c r="S72" s="26">
        <f t="shared" si="22"/>
        <v>193.66499324906562</v>
      </c>
      <c r="T72" s="26">
        <f t="shared" si="22"/>
        <v>335.02527960616624</v>
      </c>
      <c r="U72" s="26">
        <f t="shared" si="22"/>
        <v>0</v>
      </c>
      <c r="V72" s="26">
        <f t="shared" si="22"/>
        <v>60.214529864853141</v>
      </c>
      <c r="W72" s="26">
        <f t="shared" si="22"/>
        <v>0</v>
      </c>
      <c r="X72" s="26">
        <f t="shared" si="22"/>
        <v>0.34433558409999998</v>
      </c>
      <c r="Y72" s="26">
        <f t="shared" si="22"/>
        <v>0</v>
      </c>
      <c r="Z72" s="26">
        <f t="shared" si="22"/>
        <v>0</v>
      </c>
      <c r="AA72" s="26">
        <f t="shared" si="22"/>
        <v>0</v>
      </c>
      <c r="AB72" s="26">
        <f t="shared" si="22"/>
        <v>130.01227735691029</v>
      </c>
      <c r="AC72" s="26">
        <f t="shared" si="22"/>
        <v>199.35904101669371</v>
      </c>
      <c r="AD72" s="26">
        <f t="shared" si="22"/>
        <v>2.0552216373665999</v>
      </c>
      <c r="AE72" s="26">
        <f t="shared" si="22"/>
        <v>0</v>
      </c>
      <c r="AF72" s="26">
        <f t="shared" si="22"/>
        <v>115.8040720426913</v>
      </c>
      <c r="AG72" s="26">
        <f t="shared" si="22"/>
        <v>0</v>
      </c>
      <c r="AH72" s="26">
        <f t="shared" si="22"/>
        <v>0</v>
      </c>
      <c r="AI72" s="26">
        <f t="shared" si="22"/>
        <v>1.0500966228333</v>
      </c>
      <c r="AJ72" s="26">
        <f t="shared" si="22"/>
        <v>0</v>
      </c>
      <c r="AK72" s="26">
        <f t="shared" si="22"/>
        <v>0</v>
      </c>
      <c r="AL72" s="26">
        <f t="shared" si="22"/>
        <v>236.41277873225428</v>
      </c>
      <c r="AM72" s="26">
        <f t="shared" si="22"/>
        <v>50.822562475128706</v>
      </c>
      <c r="AN72" s="26">
        <f t="shared" si="22"/>
        <v>10.179950672228712</v>
      </c>
      <c r="AO72" s="26">
        <f t="shared" si="22"/>
        <v>0</v>
      </c>
      <c r="AP72" s="26">
        <f t="shared" si="22"/>
        <v>75.537146702826391</v>
      </c>
      <c r="AQ72" s="26">
        <f t="shared" si="22"/>
        <v>0</v>
      </c>
      <c r="AR72" s="26">
        <f t="shared" si="22"/>
        <v>0</v>
      </c>
      <c r="AS72" s="26">
        <f t="shared" si="22"/>
        <v>0</v>
      </c>
      <c r="AT72" s="26">
        <f t="shared" si="22"/>
        <v>0</v>
      </c>
      <c r="AU72" s="26">
        <f t="shared" si="22"/>
        <v>0</v>
      </c>
      <c r="AV72" s="26">
        <f t="shared" si="22"/>
        <v>44.38431434843131</v>
      </c>
      <c r="AW72" s="26">
        <f t="shared" si="22"/>
        <v>1909.5806704579559</v>
      </c>
      <c r="AX72" s="26">
        <f t="shared" si="22"/>
        <v>306.75218597746567</v>
      </c>
      <c r="AY72" s="26">
        <f t="shared" si="22"/>
        <v>0</v>
      </c>
      <c r="AZ72" s="26">
        <f t="shared" si="22"/>
        <v>374.61718201138609</v>
      </c>
      <c r="BA72" s="26">
        <f t="shared" si="22"/>
        <v>0</v>
      </c>
      <c r="BB72" s="26">
        <f t="shared" si="22"/>
        <v>0</v>
      </c>
      <c r="BC72" s="26">
        <f t="shared" si="22"/>
        <v>0</v>
      </c>
      <c r="BD72" s="26">
        <f t="shared" si="22"/>
        <v>0</v>
      </c>
      <c r="BE72" s="26">
        <f t="shared" si="22"/>
        <v>0</v>
      </c>
      <c r="BF72" s="26">
        <f t="shared" si="22"/>
        <v>34.32452678241625</v>
      </c>
      <c r="BG72" s="26">
        <f t="shared" si="22"/>
        <v>299.65767443426455</v>
      </c>
      <c r="BH72" s="26">
        <f t="shared" si="22"/>
        <v>0.28142527883320001</v>
      </c>
      <c r="BI72" s="26">
        <f t="shared" si="22"/>
        <v>0</v>
      </c>
      <c r="BJ72" s="26">
        <f t="shared" si="22"/>
        <v>361.66383241722741</v>
      </c>
      <c r="BK72" s="26">
        <f>BK56+BK51+BK37</f>
        <v>9201.9677713271831</v>
      </c>
      <c r="BM72" s="45"/>
      <c r="BN72" s="47"/>
    </row>
    <row r="73" spans="1:66" ht="4.5" customHeight="1" x14ac:dyDescent="0.2">
      <c r="A73" s="15"/>
      <c r="B73" s="3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</row>
    <row r="74" spans="1:66" ht="14.25" customHeight="1" x14ac:dyDescent="0.3">
      <c r="A74" s="15" t="s">
        <v>5</v>
      </c>
      <c r="B74" s="36" t="s">
        <v>25</v>
      </c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</row>
    <row r="75" spans="1:66" x14ac:dyDescent="0.2">
      <c r="A75" s="15"/>
      <c r="B75" s="27" t="s">
        <v>39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  <c r="AD75" s="22">
        <v>0</v>
      </c>
      <c r="AE75" s="22">
        <v>0</v>
      </c>
      <c r="AF75" s="22">
        <v>0</v>
      </c>
      <c r="AG75" s="22">
        <v>0</v>
      </c>
      <c r="AH75" s="22">
        <v>0</v>
      </c>
      <c r="AI75" s="22">
        <v>0</v>
      </c>
      <c r="AJ75" s="22">
        <v>0</v>
      </c>
      <c r="AK75" s="22">
        <v>0</v>
      </c>
      <c r="AL75" s="22">
        <v>0</v>
      </c>
      <c r="AM75" s="22">
        <v>0</v>
      </c>
      <c r="AN75" s="22">
        <v>0</v>
      </c>
      <c r="AO75" s="22">
        <v>0</v>
      </c>
      <c r="AP75" s="22">
        <v>0</v>
      </c>
      <c r="AQ75" s="22">
        <v>0</v>
      </c>
      <c r="AR75" s="22">
        <v>0</v>
      </c>
      <c r="AS75" s="22">
        <v>0</v>
      </c>
      <c r="AT75" s="24">
        <v>0</v>
      </c>
      <c r="AU75" s="24">
        <v>0</v>
      </c>
      <c r="AV75" s="24">
        <v>0</v>
      </c>
      <c r="AW75" s="24">
        <v>0</v>
      </c>
      <c r="AX75" s="24">
        <v>0</v>
      </c>
      <c r="AY75" s="24">
        <v>0</v>
      </c>
      <c r="AZ75" s="24">
        <v>0</v>
      </c>
      <c r="BA75" s="24">
        <v>0</v>
      </c>
      <c r="BB75" s="24">
        <v>0</v>
      </c>
      <c r="BC75" s="24">
        <v>0</v>
      </c>
      <c r="BD75" s="24">
        <v>0</v>
      </c>
      <c r="BE75" s="24">
        <v>0</v>
      </c>
      <c r="BF75" s="24">
        <v>0</v>
      </c>
      <c r="BG75" s="24">
        <v>0</v>
      </c>
      <c r="BH75" s="24">
        <v>0</v>
      </c>
      <c r="BI75" s="24">
        <v>0</v>
      </c>
      <c r="BJ75" s="24">
        <v>0</v>
      </c>
      <c r="BK75" s="24">
        <v>0</v>
      </c>
    </row>
    <row r="76" spans="1:66" ht="13.5" thickBot="1" x14ac:dyDescent="0.25">
      <c r="A76" s="21"/>
      <c r="B76" s="28" t="s">
        <v>49</v>
      </c>
      <c r="C76" s="37">
        <f t="shared" ref="C76:AH76" si="23">SUM(C75)</f>
        <v>0</v>
      </c>
      <c r="D76" s="37">
        <f t="shared" si="23"/>
        <v>0</v>
      </c>
      <c r="E76" s="37">
        <f t="shared" si="23"/>
        <v>0</v>
      </c>
      <c r="F76" s="37">
        <f t="shared" si="23"/>
        <v>0</v>
      </c>
      <c r="G76" s="37">
        <f t="shared" si="23"/>
        <v>0</v>
      </c>
      <c r="H76" s="37">
        <f t="shared" si="23"/>
        <v>0</v>
      </c>
      <c r="I76" s="37">
        <f t="shared" si="23"/>
        <v>0</v>
      </c>
      <c r="J76" s="37">
        <f t="shared" si="23"/>
        <v>0</v>
      </c>
      <c r="K76" s="37">
        <f t="shared" si="23"/>
        <v>0</v>
      </c>
      <c r="L76" s="37">
        <f t="shared" si="23"/>
        <v>0</v>
      </c>
      <c r="M76" s="37">
        <f t="shared" si="23"/>
        <v>0</v>
      </c>
      <c r="N76" s="37">
        <f t="shared" si="23"/>
        <v>0</v>
      </c>
      <c r="O76" s="37">
        <f t="shared" si="23"/>
        <v>0</v>
      </c>
      <c r="P76" s="37">
        <f t="shared" si="23"/>
        <v>0</v>
      </c>
      <c r="Q76" s="37">
        <f t="shared" si="23"/>
        <v>0</v>
      </c>
      <c r="R76" s="37">
        <f t="shared" si="23"/>
        <v>0</v>
      </c>
      <c r="S76" s="37">
        <f t="shared" si="23"/>
        <v>0</v>
      </c>
      <c r="T76" s="37">
        <f t="shared" si="23"/>
        <v>0</v>
      </c>
      <c r="U76" s="37">
        <f t="shared" si="23"/>
        <v>0</v>
      </c>
      <c r="V76" s="37">
        <f t="shared" si="23"/>
        <v>0</v>
      </c>
      <c r="W76" s="37">
        <f t="shared" si="23"/>
        <v>0</v>
      </c>
      <c r="X76" s="37">
        <f t="shared" si="23"/>
        <v>0</v>
      </c>
      <c r="Y76" s="37">
        <f t="shared" si="23"/>
        <v>0</v>
      </c>
      <c r="Z76" s="37">
        <f t="shared" si="23"/>
        <v>0</v>
      </c>
      <c r="AA76" s="37">
        <f t="shared" si="23"/>
        <v>0</v>
      </c>
      <c r="AB76" s="37">
        <f t="shared" si="23"/>
        <v>0</v>
      </c>
      <c r="AC76" s="37">
        <f t="shared" si="23"/>
        <v>0</v>
      </c>
      <c r="AD76" s="37">
        <f t="shared" si="23"/>
        <v>0</v>
      </c>
      <c r="AE76" s="37">
        <f t="shared" si="23"/>
        <v>0</v>
      </c>
      <c r="AF76" s="37">
        <f t="shared" si="23"/>
        <v>0</v>
      </c>
      <c r="AG76" s="37">
        <f t="shared" si="23"/>
        <v>0</v>
      </c>
      <c r="AH76" s="37">
        <f t="shared" si="23"/>
        <v>0</v>
      </c>
      <c r="AI76" s="37">
        <f t="shared" ref="AI76:BK76" si="24">SUM(AI75)</f>
        <v>0</v>
      </c>
      <c r="AJ76" s="37">
        <f t="shared" si="24"/>
        <v>0</v>
      </c>
      <c r="AK76" s="37">
        <f t="shared" si="24"/>
        <v>0</v>
      </c>
      <c r="AL76" s="37">
        <f t="shared" si="24"/>
        <v>0</v>
      </c>
      <c r="AM76" s="37">
        <f t="shared" si="24"/>
        <v>0</v>
      </c>
      <c r="AN76" s="37">
        <f t="shared" si="24"/>
        <v>0</v>
      </c>
      <c r="AO76" s="37">
        <f t="shared" si="24"/>
        <v>0</v>
      </c>
      <c r="AP76" s="37">
        <f t="shared" si="24"/>
        <v>0</v>
      </c>
      <c r="AQ76" s="37">
        <f t="shared" si="24"/>
        <v>0</v>
      </c>
      <c r="AR76" s="37">
        <f t="shared" si="24"/>
        <v>0</v>
      </c>
      <c r="AS76" s="37">
        <f t="shared" si="24"/>
        <v>0</v>
      </c>
      <c r="AT76" s="37">
        <f t="shared" si="24"/>
        <v>0</v>
      </c>
      <c r="AU76" s="37">
        <f t="shared" si="24"/>
        <v>0</v>
      </c>
      <c r="AV76" s="37">
        <f t="shared" si="24"/>
        <v>0</v>
      </c>
      <c r="AW76" s="37">
        <f t="shared" si="24"/>
        <v>0</v>
      </c>
      <c r="AX76" s="37">
        <f t="shared" si="24"/>
        <v>0</v>
      </c>
      <c r="AY76" s="37">
        <f t="shared" si="24"/>
        <v>0</v>
      </c>
      <c r="AZ76" s="37">
        <f t="shared" si="24"/>
        <v>0</v>
      </c>
      <c r="BA76" s="37">
        <f t="shared" si="24"/>
        <v>0</v>
      </c>
      <c r="BB76" s="37">
        <f t="shared" si="24"/>
        <v>0</v>
      </c>
      <c r="BC76" s="37">
        <f t="shared" si="24"/>
        <v>0</v>
      </c>
      <c r="BD76" s="37">
        <f t="shared" si="24"/>
        <v>0</v>
      </c>
      <c r="BE76" s="37">
        <f t="shared" si="24"/>
        <v>0</v>
      </c>
      <c r="BF76" s="37">
        <f t="shared" si="24"/>
        <v>0</v>
      </c>
      <c r="BG76" s="37">
        <f t="shared" si="24"/>
        <v>0</v>
      </c>
      <c r="BH76" s="37">
        <f t="shared" si="24"/>
        <v>0</v>
      </c>
      <c r="BI76" s="37">
        <f t="shared" si="24"/>
        <v>0</v>
      </c>
      <c r="BJ76" s="37">
        <f t="shared" si="24"/>
        <v>0</v>
      </c>
      <c r="BK76" s="37">
        <f t="shared" si="24"/>
        <v>0</v>
      </c>
    </row>
    <row r="77" spans="1:66" ht="6" customHeight="1" x14ac:dyDescent="0.2">
      <c r="A77" s="4"/>
      <c r="B77" s="18"/>
    </row>
    <row r="78" spans="1:66" x14ac:dyDescent="0.2">
      <c r="A78" s="4"/>
      <c r="B78" s="4" t="s">
        <v>28</v>
      </c>
      <c r="L78" s="16" t="s">
        <v>40</v>
      </c>
    </row>
    <row r="79" spans="1:66" x14ac:dyDescent="0.2">
      <c r="A79" s="4"/>
      <c r="B79" s="4" t="s">
        <v>29</v>
      </c>
      <c r="L79" s="4" t="s">
        <v>32</v>
      </c>
    </row>
    <row r="80" spans="1:66" x14ac:dyDescent="0.2">
      <c r="L80" s="4" t="s">
        <v>33</v>
      </c>
    </row>
    <row r="81" spans="2:63" x14ac:dyDescent="0.2">
      <c r="B81" s="4" t="s">
        <v>35</v>
      </c>
      <c r="L81" s="4" t="s">
        <v>58</v>
      </c>
    </row>
    <row r="82" spans="2:63" x14ac:dyDescent="0.2">
      <c r="B82" s="4" t="s">
        <v>36</v>
      </c>
      <c r="L82" s="4" t="s">
        <v>60</v>
      </c>
      <c r="BK82" s="46"/>
    </row>
    <row r="83" spans="2:63" x14ac:dyDescent="0.2">
      <c r="B83" s="4"/>
      <c r="L83" s="4" t="s">
        <v>34</v>
      </c>
    </row>
    <row r="91" spans="2:63" x14ac:dyDescent="0.2">
      <c r="B91" s="4"/>
    </row>
  </sheetData>
  <mergeCells count="49">
    <mergeCell ref="C74:BK74"/>
    <mergeCell ref="C58:BK58"/>
    <mergeCell ref="C59:BK59"/>
    <mergeCell ref="C62:BK62"/>
    <mergeCell ref="C66:BK66"/>
    <mergeCell ref="C67:BK67"/>
    <mergeCell ref="C68:BK68"/>
    <mergeCell ref="C71:BK71"/>
    <mergeCell ref="C54:BK54"/>
    <mergeCell ref="C73:BK73"/>
    <mergeCell ref="C40:BK40"/>
    <mergeCell ref="C38:BK38"/>
    <mergeCell ref="C43:BK43"/>
    <mergeCell ref="C52:BK52"/>
    <mergeCell ref="C53:BK53"/>
    <mergeCell ref="C57:BK57"/>
    <mergeCell ref="C39:BK39"/>
    <mergeCell ref="C13:BK13"/>
    <mergeCell ref="C21:BK21"/>
    <mergeCell ref="C24:BK24"/>
    <mergeCell ref="C27:BK27"/>
    <mergeCell ref="A1:A5"/>
    <mergeCell ref="W4:AA4"/>
    <mergeCell ref="C1:BK1"/>
    <mergeCell ref="BA3:BJ3"/>
    <mergeCell ref="BK2:BK5"/>
    <mergeCell ref="W3:AF3"/>
    <mergeCell ref="M3:V3"/>
    <mergeCell ref="B1:B5"/>
    <mergeCell ref="C2:V2"/>
    <mergeCell ref="W2:AP2"/>
    <mergeCell ref="AQ2:BJ2"/>
    <mergeCell ref="C10:BK10"/>
    <mergeCell ref="C7:BK7"/>
    <mergeCell ref="C6:BK6"/>
    <mergeCell ref="C3:L3"/>
    <mergeCell ref="H4:L4"/>
    <mergeCell ref="R4:V4"/>
    <mergeCell ref="AG4:AK4"/>
    <mergeCell ref="AQ3:AZ3"/>
    <mergeCell ref="BF4:BJ4"/>
    <mergeCell ref="AV4:AZ4"/>
    <mergeCell ref="C4:G4"/>
    <mergeCell ref="M4:Q4"/>
    <mergeCell ref="AG3:AP3"/>
    <mergeCell ref="AL4:AP4"/>
    <mergeCell ref="AQ4:AU4"/>
    <mergeCell ref="AB4:AF4"/>
    <mergeCell ref="BA4:BE4"/>
  </mergeCells>
  <pageMargins left="0.7" right="0.7" top="0.37" bottom="0.37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6D760F11ECA4D8458BFBF09B3B930" ma:contentTypeVersion="2" ma:contentTypeDescription="Create a new document." ma:contentTypeScope="" ma:versionID="2609ad59179e8678863e91b9121ff7ac">
  <xsd:schema xmlns:xsd="http://www.w3.org/2001/XMLSchema" xmlns:xs="http://www.w3.org/2001/XMLSchema" xmlns:p="http://schemas.microsoft.com/office/2006/metadata/properties" xmlns:ns2="4cfc3341-e067-47d8-9572-ba714e8c267c" targetNamespace="http://schemas.microsoft.com/office/2006/metadata/properties" ma:root="true" ma:fieldsID="a0d18f0d83acda10c3941b00d6ff66c7" ns2:_="">
    <xsd:import namespace="4cfc3341-e067-47d8-9572-ba714e8c267c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c3341-e067-47d8-9572-ba714e8c267c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/>
      </xsd:simpleType>
    </xsd:element>
    <xsd:element name="Date" ma:index="9" nillable="true" ma:displayName="Date" ma:default="[today]" ma:description="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4cfc3341-e067-47d8-9572-ba714e8c267c">2015</Year>
    <Date xmlns="4cfc3341-e067-47d8-9572-ba714e8c267c">2015-10-11T18:30:00+00:00</Date>
  </documentManagement>
</p:properties>
</file>

<file path=customXml/itemProps1.xml><?xml version="1.0" encoding="utf-8"?>
<ds:datastoreItem xmlns:ds="http://schemas.openxmlformats.org/officeDocument/2006/customXml" ds:itemID="{9DAB9C2C-2501-4146-87B1-BCD0BEF006DA}"/>
</file>

<file path=customXml/itemProps2.xml><?xml version="1.0" encoding="utf-8"?>
<ds:datastoreItem xmlns:ds="http://schemas.openxmlformats.org/officeDocument/2006/customXml" ds:itemID="{C4A0FAD4-4F06-4CBC-8C10-35D48B3A827E}"/>
</file>

<file path=customXml/itemProps3.xml><?xml version="1.0" encoding="utf-8"?>
<ds:datastoreItem xmlns:ds="http://schemas.openxmlformats.org/officeDocument/2006/customXml" ds:itemID="{06F403AE-B0AA-47D3-BD17-FB3CD441AF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Anex A1 Frmt for AUM disclosure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Average Assets Under Management - Sep'15</dc:title>
  <dc:creator>Vimal Bhatter</dc:creator>
  <cp:lastModifiedBy>Pioneer Investments</cp:lastModifiedBy>
  <cp:lastPrinted>2014-03-24T10:58:12Z</cp:lastPrinted>
  <dcterms:created xsi:type="dcterms:W3CDTF">2014-01-06T04:43:23Z</dcterms:created>
  <dcterms:modified xsi:type="dcterms:W3CDTF">2015-10-12T03:55:37Z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0x010100E146D760F11ECA4D8458BFBF09B3B930</vt:lpwstr>
  </property>
</Properties>
</file>