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Legal &amp; Compliance\Compliance\Reports\AMFI\Monthly Reports\AUM Disclosure and AUM State  UT wise\Feb 2016\"/>
    </mc:Choice>
  </mc:AlternateContent>
  <bookViews>
    <workbookView xWindow="0" yWindow="0" windowWidth="15480" windowHeight="8190" tabRatio="675"/>
  </bookViews>
  <sheets>
    <sheet name="Anex A1 Frmt for AUM disclosure" sheetId="8" r:id="rId1"/>
  </sheets>
  <calcPr calcId="152511"/>
</workbook>
</file>

<file path=xl/calcChain.xml><?xml version="1.0" encoding="utf-8"?>
<calcChain xmlns="http://schemas.openxmlformats.org/spreadsheetml/2006/main">
  <c r="BJ36" i="8" l="1"/>
  <c r="BI36" i="8"/>
  <c r="BH36" i="8"/>
  <c r="BG36" i="8"/>
  <c r="BF36" i="8"/>
  <c r="BE36" i="8"/>
  <c r="BE37" i="8" s="1"/>
  <c r="BE72" i="8" s="1"/>
  <c r="BD36" i="8"/>
  <c r="BC36" i="8"/>
  <c r="BB36" i="8"/>
  <c r="BA36" i="8"/>
  <c r="AZ36" i="8"/>
  <c r="AY36" i="8"/>
  <c r="AX36" i="8"/>
  <c r="AW36" i="8"/>
  <c r="AW37" i="8" s="1"/>
  <c r="AW72" i="8" s="1"/>
  <c r="AV36" i="8"/>
  <c r="AU36" i="8"/>
  <c r="AT36" i="8"/>
  <c r="AS36" i="8"/>
  <c r="AR36" i="8"/>
  <c r="AQ36" i="8"/>
  <c r="AP36" i="8"/>
  <c r="AO36" i="8"/>
  <c r="AO37" i="8" s="1"/>
  <c r="AO72" i="8" s="1"/>
  <c r="AN36" i="8"/>
  <c r="AM36" i="8"/>
  <c r="AL36" i="8"/>
  <c r="AK36" i="8"/>
  <c r="AJ36" i="8"/>
  <c r="AI36" i="8"/>
  <c r="AH36" i="8"/>
  <c r="AG36" i="8"/>
  <c r="AG37" i="8" s="1"/>
  <c r="AG72" i="8" s="1"/>
  <c r="AF36" i="8"/>
  <c r="AE36" i="8"/>
  <c r="AD36" i="8"/>
  <c r="AC36" i="8"/>
  <c r="AB36" i="8"/>
  <c r="AA36" i="8"/>
  <c r="Z36" i="8"/>
  <c r="Y36" i="8"/>
  <c r="Y37" i="8" s="1"/>
  <c r="Y72" i="8" s="1"/>
  <c r="X36" i="8"/>
  <c r="W36" i="8"/>
  <c r="V36" i="8"/>
  <c r="U36" i="8"/>
  <c r="T36" i="8"/>
  <c r="S36" i="8"/>
  <c r="R36" i="8"/>
  <c r="Q36" i="8"/>
  <c r="Q37" i="8" s="1"/>
  <c r="Q72" i="8" s="1"/>
  <c r="P36" i="8"/>
  <c r="O36" i="8"/>
  <c r="N36" i="8"/>
  <c r="M36" i="8"/>
  <c r="L36" i="8"/>
  <c r="K36" i="8"/>
  <c r="J36" i="8"/>
  <c r="I36" i="8"/>
  <c r="I37" i="8" s="1"/>
  <c r="I72" i="8" s="1"/>
  <c r="H36" i="8"/>
  <c r="G36" i="8"/>
  <c r="F36" i="8"/>
  <c r="E36" i="8"/>
  <c r="D36" i="8"/>
  <c r="C36" i="8"/>
  <c r="C20" i="8"/>
  <c r="BK36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9" i="8"/>
  <c r="BK56" i="8"/>
  <c r="BK50" i="8"/>
  <c r="BK12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F37" i="8" s="1"/>
  <c r="G23" i="8"/>
  <c r="H23" i="8"/>
  <c r="I23" i="8"/>
  <c r="J23" i="8"/>
  <c r="J37" i="8" s="1"/>
  <c r="K23" i="8"/>
  <c r="L23" i="8"/>
  <c r="M23" i="8"/>
  <c r="N23" i="8"/>
  <c r="N37" i="8" s="1"/>
  <c r="O23" i="8"/>
  <c r="P23" i="8"/>
  <c r="Q23" i="8"/>
  <c r="R23" i="8"/>
  <c r="R37" i="8" s="1"/>
  <c r="S23" i="8"/>
  <c r="T23" i="8"/>
  <c r="U23" i="8"/>
  <c r="V23" i="8"/>
  <c r="V37" i="8" s="1"/>
  <c r="W23" i="8"/>
  <c r="X23" i="8"/>
  <c r="Y23" i="8"/>
  <c r="Z23" i="8"/>
  <c r="Z37" i="8" s="1"/>
  <c r="AA23" i="8"/>
  <c r="AB23" i="8"/>
  <c r="AC23" i="8"/>
  <c r="AD23" i="8"/>
  <c r="AD37" i="8" s="1"/>
  <c r="AE23" i="8"/>
  <c r="AF23" i="8"/>
  <c r="AG23" i="8"/>
  <c r="AH23" i="8"/>
  <c r="AH37" i="8" s="1"/>
  <c r="AI23" i="8"/>
  <c r="AJ23" i="8"/>
  <c r="AK23" i="8"/>
  <c r="AL23" i="8"/>
  <c r="AL37" i="8" s="1"/>
  <c r="AM23" i="8"/>
  <c r="AN23" i="8"/>
  <c r="AO23" i="8"/>
  <c r="AP23" i="8"/>
  <c r="AP37" i="8" s="1"/>
  <c r="AQ23" i="8"/>
  <c r="AR23" i="8"/>
  <c r="AS23" i="8"/>
  <c r="AT23" i="8"/>
  <c r="AT37" i="8" s="1"/>
  <c r="AU23" i="8"/>
  <c r="AV23" i="8"/>
  <c r="AW23" i="8"/>
  <c r="AX23" i="8"/>
  <c r="AX37" i="8" s="1"/>
  <c r="AY23" i="8"/>
  <c r="AZ23" i="8"/>
  <c r="BA23" i="8"/>
  <c r="BB23" i="8"/>
  <c r="BB37" i="8" s="1"/>
  <c r="BC23" i="8"/>
  <c r="BD23" i="8"/>
  <c r="BE23" i="8"/>
  <c r="BF23" i="8"/>
  <c r="BF37" i="8" s="1"/>
  <c r="BG23" i="8"/>
  <c r="BH23" i="8"/>
  <c r="BI23" i="8"/>
  <c r="BJ23" i="8"/>
  <c r="BJ37" i="8" s="1"/>
  <c r="BK23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F65" i="8" s="1"/>
  <c r="G61" i="8"/>
  <c r="H61" i="8"/>
  <c r="I61" i="8"/>
  <c r="J61" i="8"/>
  <c r="J65" i="8" s="1"/>
  <c r="K61" i="8"/>
  <c r="L61" i="8"/>
  <c r="M61" i="8"/>
  <c r="N61" i="8"/>
  <c r="N65" i="8" s="1"/>
  <c r="O61" i="8"/>
  <c r="P61" i="8"/>
  <c r="Q61" i="8"/>
  <c r="R61" i="8"/>
  <c r="R65" i="8" s="1"/>
  <c r="S61" i="8"/>
  <c r="T61" i="8"/>
  <c r="U61" i="8"/>
  <c r="V61" i="8"/>
  <c r="V65" i="8" s="1"/>
  <c r="W61" i="8"/>
  <c r="X61" i="8"/>
  <c r="Y61" i="8"/>
  <c r="Z61" i="8"/>
  <c r="Z65" i="8" s="1"/>
  <c r="AA61" i="8"/>
  <c r="AB61" i="8"/>
  <c r="AC61" i="8"/>
  <c r="AD61" i="8"/>
  <c r="AD65" i="8" s="1"/>
  <c r="AE61" i="8"/>
  <c r="AF61" i="8"/>
  <c r="AG61" i="8"/>
  <c r="AH61" i="8"/>
  <c r="AH65" i="8" s="1"/>
  <c r="AI61" i="8"/>
  <c r="AJ61" i="8"/>
  <c r="AK61" i="8"/>
  <c r="AL61" i="8"/>
  <c r="AL65" i="8" s="1"/>
  <c r="AM61" i="8"/>
  <c r="AN61" i="8"/>
  <c r="AO61" i="8"/>
  <c r="AP61" i="8"/>
  <c r="AP65" i="8" s="1"/>
  <c r="AQ61" i="8"/>
  <c r="AR61" i="8"/>
  <c r="AS61" i="8"/>
  <c r="AT61" i="8"/>
  <c r="AT65" i="8" s="1"/>
  <c r="AU61" i="8"/>
  <c r="AV61" i="8"/>
  <c r="AW61" i="8"/>
  <c r="AX61" i="8"/>
  <c r="AX65" i="8" s="1"/>
  <c r="AY61" i="8"/>
  <c r="AZ61" i="8"/>
  <c r="BA61" i="8"/>
  <c r="BB61" i="8"/>
  <c r="BB65" i="8" s="1"/>
  <c r="BC61" i="8"/>
  <c r="BD61" i="8"/>
  <c r="BE61" i="8"/>
  <c r="BF61" i="8"/>
  <c r="BF65" i="8" s="1"/>
  <c r="BG61" i="8"/>
  <c r="BH61" i="8"/>
  <c r="BI61" i="8"/>
  <c r="BJ61" i="8"/>
  <c r="BJ65" i="8" s="1"/>
  <c r="BK61" i="8"/>
  <c r="C64" i="8"/>
  <c r="C65" i="8" s="1"/>
  <c r="D64" i="8"/>
  <c r="D65" i="8"/>
  <c r="E64" i="8"/>
  <c r="F64" i="8"/>
  <c r="G64" i="8"/>
  <c r="G65" i="8" s="1"/>
  <c r="H64" i="8"/>
  <c r="H65" i="8"/>
  <c r="I64" i="8"/>
  <c r="J64" i="8"/>
  <c r="K64" i="8"/>
  <c r="K65" i="8" s="1"/>
  <c r="L64" i="8"/>
  <c r="L65" i="8"/>
  <c r="M64" i="8"/>
  <c r="N64" i="8"/>
  <c r="O64" i="8"/>
  <c r="O65" i="8" s="1"/>
  <c r="P64" i="8"/>
  <c r="P65" i="8"/>
  <c r="Q64" i="8"/>
  <c r="R64" i="8"/>
  <c r="S64" i="8"/>
  <c r="S65" i="8" s="1"/>
  <c r="T64" i="8"/>
  <c r="T65" i="8"/>
  <c r="U64" i="8"/>
  <c r="V64" i="8"/>
  <c r="W64" i="8"/>
  <c r="W65" i="8" s="1"/>
  <c r="X64" i="8"/>
  <c r="X65" i="8"/>
  <c r="Y64" i="8"/>
  <c r="Z64" i="8"/>
  <c r="AA64" i="8"/>
  <c r="AA65" i="8" s="1"/>
  <c r="AB64" i="8"/>
  <c r="AB65" i="8"/>
  <c r="AC64" i="8"/>
  <c r="AD64" i="8"/>
  <c r="AE64" i="8"/>
  <c r="AE65" i="8" s="1"/>
  <c r="AF64" i="8"/>
  <c r="AF65" i="8"/>
  <c r="AG64" i="8"/>
  <c r="AH64" i="8"/>
  <c r="AI64" i="8"/>
  <c r="AI65" i="8" s="1"/>
  <c r="AJ64" i="8"/>
  <c r="AJ65" i="8"/>
  <c r="AK64" i="8"/>
  <c r="AL64" i="8"/>
  <c r="AM64" i="8"/>
  <c r="AM65" i="8" s="1"/>
  <c r="AN64" i="8"/>
  <c r="AN65" i="8"/>
  <c r="AO64" i="8"/>
  <c r="AP64" i="8"/>
  <c r="AQ64" i="8"/>
  <c r="AQ65" i="8" s="1"/>
  <c r="AR64" i="8"/>
  <c r="AR65" i="8"/>
  <c r="AS64" i="8"/>
  <c r="AT64" i="8"/>
  <c r="AU64" i="8"/>
  <c r="AU65" i="8" s="1"/>
  <c r="AV64" i="8"/>
  <c r="AV65" i="8"/>
  <c r="AW64" i="8"/>
  <c r="AX64" i="8"/>
  <c r="AY64" i="8"/>
  <c r="AY65" i="8" s="1"/>
  <c r="AZ64" i="8"/>
  <c r="AZ65" i="8"/>
  <c r="BA64" i="8"/>
  <c r="BB64" i="8"/>
  <c r="BC64" i="8"/>
  <c r="BC65" i="8" s="1"/>
  <c r="BD64" i="8"/>
  <c r="BD65" i="8"/>
  <c r="BE64" i="8"/>
  <c r="BF64" i="8"/>
  <c r="BG64" i="8"/>
  <c r="BG65" i="8" s="1"/>
  <c r="BH64" i="8"/>
  <c r="BH65" i="8"/>
  <c r="BI64" i="8"/>
  <c r="BJ64" i="8"/>
  <c r="BK64" i="8"/>
  <c r="BK65" i="8" s="1"/>
  <c r="E65" i="8"/>
  <c r="I65" i="8"/>
  <c r="M65" i="8"/>
  <c r="Q65" i="8"/>
  <c r="U65" i="8"/>
  <c r="Y65" i="8"/>
  <c r="AC65" i="8"/>
  <c r="AG65" i="8"/>
  <c r="AK65" i="8"/>
  <c r="AO65" i="8"/>
  <c r="AS65" i="8"/>
  <c r="AW65" i="8"/>
  <c r="BA65" i="8"/>
  <c r="BE65" i="8"/>
  <c r="BI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20" i="8"/>
  <c r="BK42" i="8"/>
  <c r="BK51" i="8" s="1"/>
  <c r="BI37" i="8"/>
  <c r="BI72" i="8" s="1"/>
  <c r="BA37" i="8"/>
  <c r="BA72" i="8" s="1"/>
  <c r="AS37" i="8"/>
  <c r="AS72" i="8" s="1"/>
  <c r="AK37" i="8"/>
  <c r="AK72" i="8" s="1"/>
  <c r="AC37" i="8"/>
  <c r="AC72" i="8" s="1"/>
  <c r="U37" i="8"/>
  <c r="U72" i="8" s="1"/>
  <c r="M37" i="8"/>
  <c r="M72" i="8" s="1"/>
  <c r="E37" i="8"/>
  <c r="E72" i="8" s="1"/>
  <c r="BH37" i="8"/>
  <c r="BH72" i="8" s="1"/>
  <c r="BD37" i="8"/>
  <c r="BD72" i="8" s="1"/>
  <c r="AZ37" i="8"/>
  <c r="AZ72" i="8" s="1"/>
  <c r="AV37" i="8"/>
  <c r="AV72" i="8" s="1"/>
  <c r="AR37" i="8"/>
  <c r="AR72" i="8" s="1"/>
  <c r="AN37" i="8"/>
  <c r="AN72" i="8" s="1"/>
  <c r="AJ37" i="8"/>
  <c r="AJ72" i="8" s="1"/>
  <c r="AF37" i="8"/>
  <c r="AF72" i="8" s="1"/>
  <c r="AB37" i="8"/>
  <c r="AB72" i="8" s="1"/>
  <c r="X37" i="8"/>
  <c r="X72" i="8" s="1"/>
  <c r="T37" i="8"/>
  <c r="T72" i="8" s="1"/>
  <c r="P37" i="8"/>
  <c r="P72" i="8" s="1"/>
  <c r="L37" i="8"/>
  <c r="L72" i="8" s="1"/>
  <c r="H37" i="8"/>
  <c r="H72" i="8" s="1"/>
  <c r="D37" i="8"/>
  <c r="D72" i="8" s="1"/>
  <c r="BG37" i="8" l="1"/>
  <c r="BC37" i="8"/>
  <c r="AY37" i="8"/>
  <c r="AU37" i="8"/>
  <c r="AQ37" i="8"/>
  <c r="AM37" i="8"/>
  <c r="AI37" i="8"/>
  <c r="AE37" i="8"/>
  <c r="AA37" i="8"/>
  <c r="W37" i="8"/>
  <c r="S37" i="8"/>
  <c r="O37" i="8"/>
  <c r="K37" i="8"/>
  <c r="G37" i="8"/>
  <c r="G72" i="8" s="1"/>
  <c r="C37" i="8"/>
  <c r="F72" i="8"/>
  <c r="J72" i="8"/>
  <c r="N72" i="8"/>
  <c r="R72" i="8"/>
  <c r="V72" i="8"/>
  <c r="Z72" i="8"/>
  <c r="AD72" i="8"/>
  <c r="AH72" i="8"/>
  <c r="AL72" i="8"/>
  <c r="AP72" i="8"/>
  <c r="AT72" i="8"/>
  <c r="AX72" i="8"/>
  <c r="BB72" i="8"/>
  <c r="BF72" i="8"/>
  <c r="BJ72" i="8"/>
  <c r="C72" i="8"/>
  <c r="K72" i="8"/>
  <c r="O72" i="8"/>
  <c r="S72" i="8"/>
  <c r="W72" i="8"/>
  <c r="AA72" i="8"/>
  <c r="AE72" i="8"/>
  <c r="AI72" i="8"/>
  <c r="AM72" i="8"/>
  <c r="AQ72" i="8"/>
  <c r="AU72" i="8"/>
  <c r="AY72" i="8"/>
  <c r="BC72" i="8"/>
  <c r="BG72" i="8"/>
  <c r="BK37" i="8"/>
  <c r="BK72" i="8" s="1"/>
</calcChain>
</file>

<file path=xl/sharedStrings.xml><?xml version="1.0" encoding="utf-8"?>
<sst xmlns="http://schemas.openxmlformats.org/spreadsheetml/2006/main" count="116" uniqueCount="85">
  <si>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</si>
  <si>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</si>
  <si>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</si>
  <si>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</si>
  <si>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</si>
  <si>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</si>
  <si>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</si>
  <si>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</si>
  <si>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</si>
  <si>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</si>
  <si>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</si>
  <si>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</si>
  <si>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</si>
  <si>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</si>
  <si>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</si>
  <si>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</si>
  <si>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</si>
  <si>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</si>
  <si>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</si>
  <si>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</si>
  <si>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</si>
  <si>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</si>
  <si>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</si>
  <si>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</si>
  <si>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</si>
  <si>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</si>
  <si>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</si>
  <si>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</si>
  <si>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</si>
  <si>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</si>
  <si>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</si>
  <si>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</si>
  <si>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</si>
  <si>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</si>
  <si>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</si>
  <si>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</si>
  <si>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</si>
  <si>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</si>
  <si>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</si>
  <si>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</si>
  <si>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</si>
  <si>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</si>
  <si>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</si>
  <si>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</si>
  <si>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</si>
  <si>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</si>
  <si>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</si>
  <si>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</si>
  <si>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</si>
  <si>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</si>
  <si>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</si>
  <si>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</si>
  <si>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</si>
  <si>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>(f) Sub-Total</t>
  </si>
  <si>
    <t xml:space="preserve"> (e) Sub-Total</t>
  </si>
  <si>
    <t xml:space="preserve"> (d) Sub-Total</t>
  </si>
  <si>
    <t>(c) Sub-Total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</si>
  <si>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</si>
  <si>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</si>
  <si>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</si>
  <si>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</si>
  <si>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</si>
  <si>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</si>
  <si>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</si>
  <si>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</si>
  <si>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</si>
  <si>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</si>
  <si>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</si>
  <si>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</si>
  <si>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</si>
  <si>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</si>
  <si>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</si>
  <si>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</si>
  <si>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</si>
  <si>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</si>
  <si>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</si>
  <si>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</si>
  <si>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</si>
  <si>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</si>
  <si>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</si>
  <si>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</si>
  <si>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Equity Trigger Fund - Series I</t>
  </si>
  <si>
    <t>Baroda Pioneer Credit Opportunities Fund</t>
  </si>
  <si>
    <t>Baroda Pioneer Hybrid Fund  - Series 1</t>
  </si>
  <si>
    <t>BARODA PIONEER Mutual Fund: Net Assets Under Management (AUM) as on 31.01.2016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</si>
</sst>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8">
    <xf numFmtId="0" fontId="0" fillId="0" borderId="0" xfId="0"/>
    <xf numFmtId="43" fontId="5" fillId="0" borderId="1" xfId="1" applyFont="1" applyBorder="1"/>
    <xf numFmtId="43" fontId="5" fillId="0" borderId="1" xfId="1" applyFont="1" applyBorder="1" applyAlignment="1">
      <alignment horizontal="center"/>
    </xf>
    <xf numFmtId="43" fontId="6" fillId="0" borderId="1" xfId="0" applyNumberFormat="1" applyFont="1" applyBorder="1"/>
    <xf numFmtId="0" fontId="7" fillId="0" borderId="4" xfId="0" applyFont="1" applyBorder="1"/>
    <xf numFmtId="0" fontId="8" fillId="0" borderId="7" xfId="0" applyFont="1" applyBorder="1" applyAlignment="1">
      <alignment horizontal="right" wrapText="1"/>
    </xf>
    <xf numFmtId="43" fontId="8" fillId="0" borderId="1" xfId="1" applyFont="1" applyBorder="1"/>
    <xf numFmtId="43" fontId="8" fillId="0" borderId="1" xfId="1" applyFont="1" applyBorder="1" applyAlignment="1">
      <alignment horizontal="center"/>
    </xf>
    <xf numFmtId="0" fontId="8" fillId="0" borderId="0" xfId="0" applyFont="1" applyBorder="1"/>
    <xf numFmtId="43" fontId="7" fillId="0" borderId="1" xfId="0" applyNumberFormat="1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43" fontId="8" fillId="0" borderId="1" xfId="0" applyNumberFormat="1" applyFont="1" applyBorder="1"/>
    <xf numFmtId="43" fontId="6" fillId="0" borderId="1" xfId="0" applyNumberFormat="1" applyFont="1" applyBorder="1" applyAlignment="1">
      <alignment horizontal="center"/>
    </xf>
    <xf numFmtId="2" fontId="10" fillId="0" borderId="0" xfId="3" applyNumberFormat="1" applyFont="1"/>
    <xf numFmtId="0" fontId="10" fillId="0" borderId="0" xfId="3" applyFont="1"/>
    <xf numFmtId="2" fontId="12" fillId="0" borderId="0" xfId="3" applyNumberFormat="1" applyFont="1"/>
    <xf numFmtId="0" fontId="12" fillId="0" borderId="0" xfId="3" applyFont="1"/>
    <xf numFmtId="2" fontId="11" fillId="0" borderId="0" xfId="3" applyNumberFormat="1" applyFont="1"/>
    <xf numFmtId="0" fontId="11" fillId="0" borderId="0" xfId="3" applyFont="1"/>
    <xf numFmtId="0" fontId="13" fillId="0" borderId="2" xfId="3" applyNumberFormat="1" applyFont="1" applyFill="1" applyBorder="1" applyAlignment="1">
      <alignment horizontal="center" wrapText="1"/>
    </xf>
    <xf numFmtId="0" fontId="13" fillId="0" borderId="1" xfId="3" applyNumberFormat="1" applyFont="1" applyFill="1" applyBorder="1" applyAlignment="1">
      <alignment horizontal="center" wrapText="1"/>
    </xf>
    <xf numFmtId="0" fontId="13" fillId="0" borderId="3" xfId="3" applyNumberFormat="1" applyFont="1" applyFill="1" applyBorder="1" applyAlignment="1">
      <alignment horizontal="center" wrapText="1"/>
    </xf>
    <xf numFmtId="2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/>
    <xf numFmtId="0" fontId="7" fillId="0" borderId="5" xfId="0" applyFont="1" applyBorder="1" applyAlignment="1">
      <alignment wrapText="1"/>
    </xf>
    <xf numFmtId="0" fontId="5" fillId="0" borderId="0" xfId="0" applyFont="1" applyBorder="1"/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43" fontId="5" fillId="0" borderId="0" xfId="0" applyNumberFormat="1" applyFont="1" applyBorder="1"/>
    <xf numFmtId="0" fontId="7" fillId="0" borderId="0" xfId="0" applyFont="1" applyBorder="1"/>
    <xf numFmtId="0" fontId="5" fillId="0" borderId="7" xfId="0" applyFont="1" applyBorder="1" applyAlignment="1">
      <alignment wrapText="1"/>
    </xf>
    <xf numFmtId="43" fontId="7" fillId="0" borderId="0" xfId="0" applyNumberFormat="1" applyFont="1" applyBorder="1"/>
    <xf numFmtId="0" fontId="8" fillId="0" borderId="4" xfId="0" applyFont="1" applyBorder="1"/>
    <xf numFmtId="43" fontId="8" fillId="0" borderId="0" xfId="0" applyNumberFormat="1" applyFont="1" applyBorder="1"/>
    <xf numFmtId="0" fontId="14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right"/>
    </xf>
    <xf numFmtId="165" fontId="7" fillId="0" borderId="0" xfId="0" applyNumberFormat="1" applyFont="1" applyBorder="1"/>
    <xf numFmtId="2" fontId="13" fillId="0" borderId="7" xfId="3" applyNumberFormat="1" applyFont="1" applyFill="1" applyBorder="1"/>
    <xf numFmtId="0" fontId="7" fillId="0" borderId="6" xfId="0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  <xf numFmtId="164" fontId="5" fillId="0" borderId="0" xfId="1" applyNumberFormat="1" applyFont="1" applyBorder="1"/>
    <xf numFmtId="43" fontId="7" fillId="0" borderId="1" xfId="1" applyFont="1" applyBorder="1"/>
    <xf numFmtId="0" fontId="8" fillId="0" borderId="7" xfId="0" applyFont="1" applyBorder="1" applyAlignment="1">
      <alignment horizontal="left" wrapText="1"/>
    </xf>
    <xf numFmtId="43" fontId="7" fillId="0" borderId="0" xfId="1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4" fillId="0" borderId="4" xfId="2" applyNumberFormat="1" applyFont="1" applyFill="1" applyBorder="1" applyAlignment="1">
      <alignment horizontal="center" vertical="center" wrapText="1"/>
    </xf>
    <xf numFmtId="2" fontId="11" fillId="0" borderId="20" xfId="3" applyNumberFormat="1" applyFont="1" applyFill="1" applyBorder="1" applyAlignment="1">
      <alignment horizontal="center" vertical="top" wrapText="1"/>
    </xf>
    <xf numFmtId="2" fontId="11" fillId="0" borderId="21" xfId="3" applyNumberFormat="1" applyFont="1" applyFill="1" applyBorder="1" applyAlignment="1">
      <alignment horizontal="center" vertical="top" wrapText="1"/>
    </xf>
    <xf numFmtId="2" fontId="11" fillId="0" borderId="18" xfId="3" applyNumberFormat="1" applyFont="1" applyFill="1" applyBorder="1" applyAlignment="1">
      <alignment horizontal="center" vertical="top" wrapText="1"/>
    </xf>
    <xf numFmtId="2" fontId="9" fillId="0" borderId="9" xfId="3" applyNumberFormat="1" applyFont="1" applyFill="1" applyBorder="1" applyAlignment="1">
      <alignment horizontal="center" vertical="top" wrapText="1"/>
    </xf>
    <xf numFmtId="2" fontId="9" fillId="0" borderId="10" xfId="3" applyNumberFormat="1" applyFont="1" applyFill="1" applyBorder="1" applyAlignment="1">
      <alignment horizontal="center" vertical="top" wrapText="1"/>
    </xf>
    <xf numFmtId="2" fontId="9" fillId="0" borderId="11" xfId="3" applyNumberFormat="1" applyFont="1" applyFill="1" applyBorder="1" applyAlignment="1">
      <alignment horizontal="center" vertical="top" wrapText="1"/>
    </xf>
    <xf numFmtId="2" fontId="11" fillId="0" borderId="9" xfId="3" applyNumberFormat="1" applyFont="1" applyFill="1" applyBorder="1" applyAlignment="1">
      <alignment horizontal="center"/>
    </xf>
    <xf numFmtId="2" fontId="11" fillId="0" borderId="10" xfId="3" applyNumberFormat="1" applyFont="1" applyFill="1" applyBorder="1" applyAlignment="1">
      <alignment horizontal="center"/>
    </xf>
    <xf numFmtId="2" fontId="11" fillId="0" borderId="11" xfId="3" applyNumberFormat="1" applyFont="1" applyFill="1" applyBorder="1" applyAlignment="1">
      <alignment horizontal="center"/>
    </xf>
    <xf numFmtId="3" fontId="11" fillId="0" borderId="12" xfId="3" applyNumberFormat="1" applyFont="1" applyFill="1" applyBorder="1" applyAlignment="1">
      <alignment horizontal="center" vertical="center" wrapText="1"/>
    </xf>
    <xf numFmtId="3" fontId="11" fillId="0" borderId="13" xfId="3" applyNumberFormat="1" applyFont="1" applyFill="1" applyBorder="1" applyAlignment="1">
      <alignment horizontal="center" vertical="center" wrapText="1"/>
    </xf>
    <xf numFmtId="3" fontId="11" fillId="0" borderId="14" xfId="3" applyNumberFormat="1" applyFont="1" applyFill="1" applyBorder="1" applyAlignment="1">
      <alignment horizontal="center" vertical="center" wrapText="1"/>
    </xf>
    <xf numFmtId="49" fontId="4" fillId="0" borderId="18" xfId="2" applyNumberFormat="1" applyFont="1" applyFill="1" applyBorder="1" applyAlignment="1">
      <alignment horizontal="center" vertical="center" wrapText="1"/>
    </xf>
    <xf numFmtId="49" fontId="4" fillId="0" borderId="5" xfId="2" applyNumberFormat="1" applyFont="1" applyFill="1" applyBorder="1" applyAlignment="1">
      <alignment horizontal="center" vertical="center" wrapText="1"/>
    </xf>
    <xf numFmtId="2" fontId="11" fillId="0" borderId="9" xfId="3" applyNumberFormat="1" applyFont="1" applyFill="1" applyBorder="1" applyAlignment="1">
      <alignment horizontal="center" vertical="top" wrapText="1"/>
    </xf>
    <xf numFmtId="2" fontId="11" fillId="0" borderId="10" xfId="3" applyNumberFormat="1" applyFont="1" applyFill="1" applyBorder="1" applyAlignment="1">
      <alignment horizontal="center" vertical="top" wrapText="1"/>
    </xf>
    <xf numFmtId="2" fontId="11" fillId="0" borderId="11" xfId="3" applyNumberFormat="1" applyFont="1" applyFill="1" applyBorder="1" applyAlignment="1">
      <alignment horizontal="center" vertical="top" wrapText="1"/>
    </xf>
    <xf numFmtId="0" fontId="5" fillId="0" borderId="1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11" fillId="0" borderId="15" xfId="3" applyNumberFormat="1" applyFont="1" applyFill="1" applyBorder="1" applyAlignment="1">
      <alignment horizontal="center" vertical="top" wrapText="1"/>
    </xf>
    <xf numFmtId="2" fontId="11" fillId="0" borderId="16" xfId="3" applyNumberFormat="1" applyFont="1" applyFill="1" applyBorder="1" applyAlignment="1">
      <alignment horizontal="center" vertical="top" wrapText="1"/>
    </xf>
    <xf numFmtId="2" fontId="11" fillId="0" borderId="17" xfId="3" applyNumberFormat="1" applyFont="1" applyFill="1" applyBorder="1" applyAlignment="1">
      <alignment horizontal="center" vertical="top" wrapText="1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tabSelected="1" zoomScale="85" zoomScaleNormal="85" workbookViewId="0">
      <selection sqref="A1:A5"/>
    </sheetView>
  </sheetViews>
  <sheetFormatPr defaultRowHeight="12.75" x14ac:dyDescent="0.2"/>
  <cols>
    <col min="1" max="1" width="8.5703125" style="27" customWidth="1"/>
    <col min="2" max="2" width="42" style="27" customWidth="1"/>
    <col min="3" max="3" width="5.140625" style="27" customWidth="1"/>
    <col min="4" max="4" width="7" style="27" customWidth="1"/>
    <col min="5" max="5" width="8" style="27" customWidth="1"/>
    <col min="6" max="7" width="5.140625" style="27" customWidth="1"/>
    <col min="8" max="8" width="7" style="27" bestFit="1" customWidth="1"/>
    <col min="9" max="9" width="9.5703125" style="27" customWidth="1"/>
    <col min="10" max="10" width="9.5703125" style="27" bestFit="1" customWidth="1"/>
    <col min="11" max="11" width="8" style="27" customWidth="1"/>
    <col min="12" max="12" width="15.140625" style="27" customWidth="1"/>
    <col min="13" max="14" width="5.140625" style="27" customWidth="1"/>
    <col min="15" max="15" width="7" style="27" customWidth="1"/>
    <col min="16" max="17" width="5.140625" style="27" customWidth="1"/>
    <col min="18" max="18" width="7" style="27" bestFit="1" customWidth="1"/>
    <col min="19" max="19" width="8" style="27" customWidth="1"/>
    <col min="20" max="20" width="8" style="27" bestFit="1" customWidth="1"/>
    <col min="21" max="21" width="5.140625" style="27" customWidth="1"/>
    <col min="22" max="22" width="7" style="27" customWidth="1"/>
    <col min="23" max="23" width="5.140625" style="27" customWidth="1"/>
    <col min="24" max="24" width="6" style="27" customWidth="1"/>
    <col min="25" max="25" width="6" style="27" bestFit="1" customWidth="1"/>
    <col min="26" max="27" width="5.140625" style="27" customWidth="1"/>
    <col min="28" max="28" width="8" style="27" bestFit="1" customWidth="1"/>
    <col min="29" max="29" width="9.5703125" style="27" customWidth="1"/>
    <col min="30" max="30" width="7" style="27" customWidth="1"/>
    <col min="31" max="31" width="5.140625" style="27" customWidth="1"/>
    <col min="32" max="32" width="8" style="27" customWidth="1"/>
    <col min="33" max="33" width="6" style="27" bestFit="1" customWidth="1"/>
    <col min="34" max="34" width="5.140625" style="27" customWidth="1"/>
    <col min="35" max="35" width="6" style="27" customWidth="1"/>
    <col min="36" max="37" width="5.140625" style="27" customWidth="1"/>
    <col min="38" max="38" width="8" style="27" bestFit="1" customWidth="1"/>
    <col min="39" max="39" width="8" style="27" customWidth="1"/>
    <col min="40" max="40" width="7" style="27" customWidth="1"/>
    <col min="41" max="41" width="5.140625" style="27" customWidth="1"/>
    <col min="42" max="42" width="8" style="27" customWidth="1"/>
    <col min="43" max="43" width="5.140625" style="27" customWidth="1"/>
    <col min="44" max="44" width="5.140625" style="27" bestFit="1" customWidth="1"/>
    <col min="45" max="45" width="6" style="27" bestFit="1" customWidth="1"/>
    <col min="46" max="47" width="5.140625" style="27" customWidth="1"/>
    <col min="48" max="48" width="7" style="27" customWidth="1"/>
    <col min="49" max="49" width="9.5703125" style="27" customWidth="1"/>
    <col min="50" max="50" width="8" style="27" bestFit="1" customWidth="1"/>
    <col min="51" max="51" width="5.140625" style="27" customWidth="1"/>
    <col min="52" max="52" width="8" style="27" bestFit="1" customWidth="1"/>
    <col min="53" max="57" width="5.140625" style="27" customWidth="1"/>
    <col min="58" max="58" width="7" style="27" bestFit="1" customWidth="1"/>
    <col min="59" max="59" width="8" style="27" customWidth="1"/>
    <col min="60" max="60" width="7" style="27" bestFit="1" customWidth="1"/>
    <col min="61" max="61" width="5.140625" style="27" customWidth="1"/>
    <col min="62" max="62" width="8" style="27" customWidth="1"/>
    <col min="63" max="63" width="19" style="27" customWidth="1"/>
    <col min="64" max="64" width="9.5703125" style="27" bestFit="1" customWidth="1"/>
    <col min="65" max="65" width="9.7109375" style="27" bestFit="1" customWidth="1"/>
    <col min="66" max="66" width="15.7109375" style="27" bestFit="1" customWidth="1"/>
    <col min="67" max="16384" width="9.140625" style="27"/>
  </cols>
  <sheetData>
    <row r="1" spans="1:102" s="15" customFormat="1" ht="19.5" customHeight="1" thickBot="1" x14ac:dyDescent="0.35">
      <c r="A1" s="53" t="s">
        <v>41</v>
      </c>
      <c r="B1" s="67" t="s">
        <v>31</v>
      </c>
      <c r="C1" s="58" t="s">
        <v>84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0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</row>
    <row r="2" spans="1:102" s="17" customFormat="1" ht="18.75" thickBot="1" x14ac:dyDescent="0.4">
      <c r="A2" s="54"/>
      <c r="B2" s="68"/>
      <c r="C2" s="69" t="s">
        <v>30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  <c r="W2" s="69" t="s">
        <v>26</v>
      </c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1"/>
      <c r="AQ2" s="69" t="s">
        <v>27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1"/>
      <c r="BK2" s="64" t="s">
        <v>24</v>
      </c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</row>
    <row r="3" spans="1:102" s="19" customFormat="1" ht="18.75" thickBot="1" x14ac:dyDescent="0.4">
      <c r="A3" s="54"/>
      <c r="B3" s="68"/>
      <c r="C3" s="61" t="s">
        <v>11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12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11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12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11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12</v>
      </c>
      <c r="BB3" s="62"/>
      <c r="BC3" s="62"/>
      <c r="BD3" s="62"/>
      <c r="BE3" s="62"/>
      <c r="BF3" s="62"/>
      <c r="BG3" s="62"/>
      <c r="BH3" s="62"/>
      <c r="BI3" s="62"/>
      <c r="BJ3" s="63"/>
      <c r="BK3" s="65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1:102" s="19" customFormat="1" ht="18" x14ac:dyDescent="0.35">
      <c r="A4" s="54"/>
      <c r="B4" s="68"/>
      <c r="C4" s="55" t="s">
        <v>37</v>
      </c>
      <c r="D4" s="56"/>
      <c r="E4" s="56"/>
      <c r="F4" s="56"/>
      <c r="G4" s="57"/>
      <c r="H4" s="75" t="s">
        <v>38</v>
      </c>
      <c r="I4" s="76"/>
      <c r="J4" s="76"/>
      <c r="K4" s="76"/>
      <c r="L4" s="77"/>
      <c r="M4" s="55" t="s">
        <v>37</v>
      </c>
      <c r="N4" s="56"/>
      <c r="O4" s="56"/>
      <c r="P4" s="56"/>
      <c r="Q4" s="57"/>
      <c r="R4" s="75" t="s">
        <v>38</v>
      </c>
      <c r="S4" s="76"/>
      <c r="T4" s="76"/>
      <c r="U4" s="76"/>
      <c r="V4" s="77"/>
      <c r="W4" s="55" t="s">
        <v>37</v>
      </c>
      <c r="X4" s="56"/>
      <c r="Y4" s="56"/>
      <c r="Z4" s="56"/>
      <c r="AA4" s="57"/>
      <c r="AB4" s="75" t="s">
        <v>38</v>
      </c>
      <c r="AC4" s="76"/>
      <c r="AD4" s="76"/>
      <c r="AE4" s="76"/>
      <c r="AF4" s="77"/>
      <c r="AG4" s="55" t="s">
        <v>37</v>
      </c>
      <c r="AH4" s="56"/>
      <c r="AI4" s="56"/>
      <c r="AJ4" s="56"/>
      <c r="AK4" s="57"/>
      <c r="AL4" s="75" t="s">
        <v>38</v>
      </c>
      <c r="AM4" s="76"/>
      <c r="AN4" s="76"/>
      <c r="AO4" s="76"/>
      <c r="AP4" s="77"/>
      <c r="AQ4" s="55" t="s">
        <v>37</v>
      </c>
      <c r="AR4" s="56"/>
      <c r="AS4" s="56"/>
      <c r="AT4" s="56"/>
      <c r="AU4" s="57"/>
      <c r="AV4" s="75" t="s">
        <v>38</v>
      </c>
      <c r="AW4" s="76"/>
      <c r="AX4" s="76"/>
      <c r="AY4" s="76"/>
      <c r="AZ4" s="77"/>
      <c r="BA4" s="55" t="s">
        <v>37</v>
      </c>
      <c r="BB4" s="56"/>
      <c r="BC4" s="56"/>
      <c r="BD4" s="56"/>
      <c r="BE4" s="57"/>
      <c r="BF4" s="75" t="s">
        <v>38</v>
      </c>
      <c r="BG4" s="76"/>
      <c r="BH4" s="76"/>
      <c r="BI4" s="76"/>
      <c r="BJ4" s="77"/>
      <c r="BK4" s="65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</row>
    <row r="5" spans="1:102" s="25" customFormat="1" ht="15" customHeight="1" x14ac:dyDescent="0.3">
      <c r="A5" s="54"/>
      <c r="B5" s="68"/>
      <c r="C5" s="20">
        <v>1</v>
      </c>
      <c r="D5" s="21">
        <v>2</v>
      </c>
      <c r="E5" s="21">
        <v>3</v>
      </c>
      <c r="F5" s="21">
        <v>4</v>
      </c>
      <c r="G5" s="22">
        <v>5</v>
      </c>
      <c r="H5" s="20">
        <v>1</v>
      </c>
      <c r="I5" s="21">
        <v>2</v>
      </c>
      <c r="J5" s="21">
        <v>3</v>
      </c>
      <c r="K5" s="21">
        <v>4</v>
      </c>
      <c r="L5" s="22">
        <v>5</v>
      </c>
      <c r="M5" s="20">
        <v>1</v>
      </c>
      <c r="N5" s="21">
        <v>2</v>
      </c>
      <c r="O5" s="21">
        <v>3</v>
      </c>
      <c r="P5" s="21">
        <v>4</v>
      </c>
      <c r="Q5" s="22">
        <v>5</v>
      </c>
      <c r="R5" s="20">
        <v>1</v>
      </c>
      <c r="S5" s="21">
        <v>2</v>
      </c>
      <c r="T5" s="21">
        <v>3</v>
      </c>
      <c r="U5" s="21">
        <v>4</v>
      </c>
      <c r="V5" s="22">
        <v>5</v>
      </c>
      <c r="W5" s="20">
        <v>1</v>
      </c>
      <c r="X5" s="21">
        <v>2</v>
      </c>
      <c r="Y5" s="21">
        <v>3</v>
      </c>
      <c r="Z5" s="21">
        <v>4</v>
      </c>
      <c r="AA5" s="22">
        <v>5</v>
      </c>
      <c r="AB5" s="20">
        <v>1</v>
      </c>
      <c r="AC5" s="21">
        <v>2</v>
      </c>
      <c r="AD5" s="21">
        <v>3</v>
      </c>
      <c r="AE5" s="21">
        <v>4</v>
      </c>
      <c r="AF5" s="22">
        <v>5</v>
      </c>
      <c r="AG5" s="20">
        <v>1</v>
      </c>
      <c r="AH5" s="21">
        <v>2</v>
      </c>
      <c r="AI5" s="21">
        <v>3</v>
      </c>
      <c r="AJ5" s="21">
        <v>4</v>
      </c>
      <c r="AK5" s="22">
        <v>5</v>
      </c>
      <c r="AL5" s="20">
        <v>1</v>
      </c>
      <c r="AM5" s="21">
        <v>2</v>
      </c>
      <c r="AN5" s="21">
        <v>3</v>
      </c>
      <c r="AO5" s="21">
        <v>4</v>
      </c>
      <c r="AP5" s="22">
        <v>5</v>
      </c>
      <c r="AQ5" s="20">
        <v>1</v>
      </c>
      <c r="AR5" s="21">
        <v>2</v>
      </c>
      <c r="AS5" s="21">
        <v>3</v>
      </c>
      <c r="AT5" s="21">
        <v>4</v>
      </c>
      <c r="AU5" s="22">
        <v>5</v>
      </c>
      <c r="AV5" s="20">
        <v>1</v>
      </c>
      <c r="AW5" s="21">
        <v>2</v>
      </c>
      <c r="AX5" s="21">
        <v>3</v>
      </c>
      <c r="AY5" s="21">
        <v>4</v>
      </c>
      <c r="AZ5" s="22">
        <v>5</v>
      </c>
      <c r="BA5" s="20">
        <v>1</v>
      </c>
      <c r="BB5" s="21">
        <v>2</v>
      </c>
      <c r="BC5" s="21">
        <v>3</v>
      </c>
      <c r="BD5" s="21">
        <v>4</v>
      </c>
      <c r="BE5" s="22">
        <v>5</v>
      </c>
      <c r="BF5" s="20">
        <v>1</v>
      </c>
      <c r="BG5" s="21">
        <v>2</v>
      </c>
      <c r="BH5" s="21">
        <v>3</v>
      </c>
      <c r="BI5" s="21">
        <v>4</v>
      </c>
      <c r="BJ5" s="22">
        <v>5</v>
      </c>
      <c r="BK5" s="66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</row>
    <row r="6" spans="1:102" x14ac:dyDescent="0.2">
      <c r="A6" s="4" t="s">
        <v>0</v>
      </c>
      <c r="B6" s="26" t="s">
        <v>6</v>
      </c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102" x14ac:dyDescent="0.2">
      <c r="A7" s="4" t="s">
        <v>42</v>
      </c>
      <c r="B7" s="28" t="s">
        <v>13</v>
      </c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102" s="8" customFormat="1" x14ac:dyDescent="0.2">
      <c r="A8" s="4"/>
      <c r="B8" s="5" t="s">
        <v>61</v>
      </c>
      <c r="C8" s="6">
        <v>0</v>
      </c>
      <c r="D8" s="6">
        <v>18.086369433935399</v>
      </c>
      <c r="E8" s="6">
        <v>397.71046994325758</v>
      </c>
      <c r="F8" s="6">
        <v>0</v>
      </c>
      <c r="G8" s="6">
        <v>0</v>
      </c>
      <c r="H8" s="6">
        <v>1.1795091458051001</v>
      </c>
      <c r="I8" s="6">
        <v>1800.1009260417384</v>
      </c>
      <c r="J8" s="6">
        <v>2307.2172086608957</v>
      </c>
      <c r="K8" s="6">
        <v>0</v>
      </c>
      <c r="L8" s="6">
        <v>28.882397433128101</v>
      </c>
      <c r="M8" s="6">
        <v>0</v>
      </c>
      <c r="N8" s="6">
        <v>0</v>
      </c>
      <c r="O8" s="6">
        <v>5.8068521953548</v>
      </c>
      <c r="P8" s="6">
        <v>0</v>
      </c>
      <c r="Q8" s="6">
        <v>0</v>
      </c>
      <c r="R8" s="6">
        <v>0.95269059274100021</v>
      </c>
      <c r="S8" s="6">
        <v>172.18933109506389</v>
      </c>
      <c r="T8" s="6">
        <v>483.25298105264324</v>
      </c>
      <c r="U8" s="6">
        <v>0</v>
      </c>
      <c r="V8" s="6">
        <v>16.127817103644301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3.0157048808691997</v>
      </c>
      <c r="AC8" s="6">
        <v>65.440102267031108</v>
      </c>
      <c r="AD8" s="6">
        <v>0</v>
      </c>
      <c r="AE8" s="6">
        <v>0</v>
      </c>
      <c r="AF8" s="6">
        <v>30.286912120289202</v>
      </c>
      <c r="AG8" s="6">
        <v>0</v>
      </c>
      <c r="AH8" s="6">
        <v>0</v>
      </c>
      <c r="AI8" s="6">
        <v>0.48396609532249996</v>
      </c>
      <c r="AJ8" s="6">
        <v>0</v>
      </c>
      <c r="AK8" s="6">
        <v>0</v>
      </c>
      <c r="AL8" s="6">
        <v>5.6962272057392012</v>
      </c>
      <c r="AM8" s="6">
        <v>14.3377843973865</v>
      </c>
      <c r="AN8" s="6">
        <v>3.0689452142578002</v>
      </c>
      <c r="AO8" s="6">
        <v>0</v>
      </c>
      <c r="AP8" s="6">
        <v>23.780376218837507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2.3359654496419</v>
      </c>
      <c r="AW8" s="6">
        <v>1372.2029223761542</v>
      </c>
      <c r="AX8" s="6">
        <v>268.50334021651594</v>
      </c>
      <c r="AY8" s="6">
        <v>0</v>
      </c>
      <c r="AZ8" s="6">
        <v>21.731215454481799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0.8850918246742997</v>
      </c>
      <c r="BG8" s="6">
        <v>55.293548207580201</v>
      </c>
      <c r="BH8" s="6">
        <v>15.6611349723547</v>
      </c>
      <c r="BI8" s="6">
        <v>0</v>
      </c>
      <c r="BJ8" s="6">
        <v>12.230970230031101</v>
      </c>
      <c r="BK8" s="6">
        <v>7126.4607598293742</v>
      </c>
      <c r="BN8" s="35"/>
    </row>
    <row r="9" spans="1:102" s="31" customFormat="1" x14ac:dyDescent="0.2">
      <c r="A9" s="4"/>
      <c r="B9" s="11" t="s">
        <v>51</v>
      </c>
      <c r="C9" s="47">
        <f>SUM(C8)</f>
        <v>0</v>
      </c>
      <c r="D9" s="47">
        <f t="shared" ref="D9:BJ9" si="0">SUM(D8)</f>
        <v>18.086369433935399</v>
      </c>
      <c r="E9" s="47">
        <f t="shared" si="0"/>
        <v>397.71046994325758</v>
      </c>
      <c r="F9" s="47">
        <f t="shared" si="0"/>
        <v>0</v>
      </c>
      <c r="G9" s="47">
        <f t="shared" si="0"/>
        <v>0</v>
      </c>
      <c r="H9" s="47">
        <f t="shared" si="0"/>
        <v>1.1795091458051001</v>
      </c>
      <c r="I9" s="47">
        <f t="shared" si="0"/>
        <v>1800.1009260417384</v>
      </c>
      <c r="J9" s="47">
        <f t="shared" si="0"/>
        <v>2307.2172086608957</v>
      </c>
      <c r="K9" s="47">
        <f t="shared" si="0"/>
        <v>0</v>
      </c>
      <c r="L9" s="47">
        <f t="shared" si="0"/>
        <v>28.882397433128101</v>
      </c>
      <c r="M9" s="47">
        <f t="shared" si="0"/>
        <v>0</v>
      </c>
      <c r="N9" s="47">
        <f t="shared" si="0"/>
        <v>0</v>
      </c>
      <c r="O9" s="47">
        <f t="shared" si="0"/>
        <v>5.8068521953548</v>
      </c>
      <c r="P9" s="47">
        <f t="shared" si="0"/>
        <v>0</v>
      </c>
      <c r="Q9" s="47">
        <f t="shared" si="0"/>
        <v>0</v>
      </c>
      <c r="R9" s="47">
        <f t="shared" si="0"/>
        <v>0.95269059274100021</v>
      </c>
      <c r="S9" s="47">
        <f t="shared" si="0"/>
        <v>172.18933109506389</v>
      </c>
      <c r="T9" s="47">
        <f t="shared" si="0"/>
        <v>483.25298105264324</v>
      </c>
      <c r="U9" s="47">
        <f t="shared" si="0"/>
        <v>0</v>
      </c>
      <c r="V9" s="47">
        <f t="shared" si="0"/>
        <v>16.127817103644301</v>
      </c>
      <c r="W9" s="47">
        <f t="shared" si="0"/>
        <v>0</v>
      </c>
      <c r="X9" s="47">
        <f t="shared" si="0"/>
        <v>0</v>
      </c>
      <c r="Y9" s="47">
        <f t="shared" si="0"/>
        <v>0</v>
      </c>
      <c r="Z9" s="47">
        <f t="shared" si="0"/>
        <v>0</v>
      </c>
      <c r="AA9" s="47">
        <f t="shared" si="0"/>
        <v>0</v>
      </c>
      <c r="AB9" s="47">
        <f t="shared" si="0"/>
        <v>3.0157048808691997</v>
      </c>
      <c r="AC9" s="47">
        <f t="shared" si="0"/>
        <v>65.440102267031108</v>
      </c>
      <c r="AD9" s="47">
        <f t="shared" si="0"/>
        <v>0</v>
      </c>
      <c r="AE9" s="47">
        <f t="shared" si="0"/>
        <v>0</v>
      </c>
      <c r="AF9" s="47">
        <f t="shared" si="0"/>
        <v>30.286912120289202</v>
      </c>
      <c r="AG9" s="47">
        <f t="shared" si="0"/>
        <v>0</v>
      </c>
      <c r="AH9" s="47">
        <f t="shared" si="0"/>
        <v>0</v>
      </c>
      <c r="AI9" s="47">
        <f t="shared" si="0"/>
        <v>0.48396609532249996</v>
      </c>
      <c r="AJ9" s="47">
        <f t="shared" si="0"/>
        <v>0</v>
      </c>
      <c r="AK9" s="47">
        <f t="shared" si="0"/>
        <v>0</v>
      </c>
      <c r="AL9" s="47">
        <f t="shared" si="0"/>
        <v>5.6962272057392012</v>
      </c>
      <c r="AM9" s="47">
        <f t="shared" si="0"/>
        <v>14.3377843973865</v>
      </c>
      <c r="AN9" s="47">
        <f t="shared" si="0"/>
        <v>3.0689452142578002</v>
      </c>
      <c r="AO9" s="47">
        <f t="shared" si="0"/>
        <v>0</v>
      </c>
      <c r="AP9" s="47">
        <f t="shared" si="0"/>
        <v>23.780376218837507</v>
      </c>
      <c r="AQ9" s="47">
        <f t="shared" si="0"/>
        <v>0</v>
      </c>
      <c r="AR9" s="47">
        <f t="shared" si="0"/>
        <v>0</v>
      </c>
      <c r="AS9" s="47">
        <f t="shared" si="0"/>
        <v>0</v>
      </c>
      <c r="AT9" s="47">
        <f t="shared" si="0"/>
        <v>0</v>
      </c>
      <c r="AU9" s="47">
        <f t="shared" si="0"/>
        <v>0</v>
      </c>
      <c r="AV9" s="47">
        <f t="shared" si="0"/>
        <v>2.3359654496419</v>
      </c>
      <c r="AW9" s="47">
        <f t="shared" si="0"/>
        <v>1372.2029223761542</v>
      </c>
      <c r="AX9" s="47">
        <f t="shared" si="0"/>
        <v>268.50334021651594</v>
      </c>
      <c r="AY9" s="47">
        <f t="shared" si="0"/>
        <v>0</v>
      </c>
      <c r="AZ9" s="47">
        <f t="shared" si="0"/>
        <v>21.731215454481799</v>
      </c>
      <c r="BA9" s="47">
        <f t="shared" si="0"/>
        <v>0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0.8850918246742997</v>
      </c>
      <c r="BG9" s="47">
        <f t="shared" si="0"/>
        <v>55.293548207580201</v>
      </c>
      <c r="BH9" s="47">
        <f t="shared" si="0"/>
        <v>15.6611349723547</v>
      </c>
      <c r="BI9" s="47">
        <f t="shared" si="0"/>
        <v>0</v>
      </c>
      <c r="BJ9" s="47">
        <f t="shared" si="0"/>
        <v>12.230970230031101</v>
      </c>
      <c r="BK9" s="47">
        <f>BK8</f>
        <v>7126.4607598293742</v>
      </c>
    </row>
    <row r="10" spans="1:102" x14ac:dyDescent="0.2">
      <c r="A10" s="4" t="s">
        <v>43</v>
      </c>
      <c r="B10" s="32" t="s">
        <v>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1:102" s="8" customFormat="1" x14ac:dyDescent="0.2">
      <c r="A11" s="4"/>
      <c r="B11" s="5" t="s">
        <v>62</v>
      </c>
      <c r="C11" s="6">
        <v>0</v>
      </c>
      <c r="D11" s="6">
        <v>0.41561138461290004</v>
      </c>
      <c r="E11" s="6">
        <v>0</v>
      </c>
      <c r="F11" s="6">
        <v>0</v>
      </c>
      <c r="G11" s="6">
        <v>0</v>
      </c>
      <c r="H11" s="6">
        <v>2.0163463805900003E-2</v>
      </c>
      <c r="I11" s="6">
        <v>16.703212963999899</v>
      </c>
      <c r="J11" s="6">
        <v>0</v>
      </c>
      <c r="K11" s="6">
        <v>0</v>
      </c>
      <c r="L11" s="6">
        <v>2.3201486313870001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6.3000336709500004E-2</v>
      </c>
      <c r="S11" s="6">
        <v>4.9241205104516004</v>
      </c>
      <c r="T11" s="6">
        <v>0</v>
      </c>
      <c r="U11" s="6">
        <v>0</v>
      </c>
      <c r="V11" s="6">
        <v>5.4836403988609266E-3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7.062205025126997</v>
      </c>
      <c r="AC11" s="6">
        <v>0.30744196367730003</v>
      </c>
      <c r="AD11" s="6">
        <v>0</v>
      </c>
      <c r="AE11" s="6">
        <v>0</v>
      </c>
      <c r="AF11" s="6">
        <v>0.5952324645482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14.464840523900095</v>
      </c>
      <c r="AM11" s="6">
        <v>0.18296670154810002</v>
      </c>
      <c r="AN11" s="6">
        <v>0</v>
      </c>
      <c r="AO11" s="6">
        <v>0</v>
      </c>
      <c r="AP11" s="6">
        <v>1.1193416051612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0.43562827432040002</v>
      </c>
      <c r="AW11" s="6">
        <v>7.6795791222577998</v>
      </c>
      <c r="AX11" s="6">
        <v>1.0443390938709001</v>
      </c>
      <c r="AY11" s="6">
        <v>0</v>
      </c>
      <c r="AZ11" s="6">
        <v>0.8355235222256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0.25134145770750005</v>
      </c>
      <c r="BG11" s="6">
        <v>0.38827085774190001</v>
      </c>
      <c r="BH11" s="6">
        <v>0</v>
      </c>
      <c r="BI11" s="6">
        <v>0</v>
      </c>
      <c r="BJ11" s="6">
        <v>0</v>
      </c>
      <c r="BK11" s="6">
        <v>58.818451543451651</v>
      </c>
      <c r="BL11" s="35"/>
    </row>
    <row r="12" spans="1:102" s="31" customFormat="1" x14ac:dyDescent="0.2">
      <c r="A12" s="4"/>
      <c r="B12" s="11" t="s">
        <v>52</v>
      </c>
      <c r="C12" s="47">
        <f t="shared" ref="C12:AH12" si="1">SUM(C11)</f>
        <v>0</v>
      </c>
      <c r="D12" s="47">
        <f t="shared" si="1"/>
        <v>0.41561138461290004</v>
      </c>
      <c r="E12" s="47">
        <f t="shared" si="1"/>
        <v>0</v>
      </c>
      <c r="F12" s="47">
        <f t="shared" si="1"/>
        <v>0</v>
      </c>
      <c r="G12" s="47">
        <f t="shared" si="1"/>
        <v>0</v>
      </c>
      <c r="H12" s="47">
        <f t="shared" si="1"/>
        <v>2.0163463805900003E-2</v>
      </c>
      <c r="I12" s="47">
        <f t="shared" si="1"/>
        <v>16.703212963999899</v>
      </c>
      <c r="J12" s="47">
        <f t="shared" si="1"/>
        <v>0</v>
      </c>
      <c r="K12" s="47">
        <f t="shared" si="1"/>
        <v>0</v>
      </c>
      <c r="L12" s="47">
        <f t="shared" si="1"/>
        <v>2.3201486313870001</v>
      </c>
      <c r="M12" s="47">
        <f t="shared" si="1"/>
        <v>0</v>
      </c>
      <c r="N12" s="47">
        <f t="shared" si="1"/>
        <v>0</v>
      </c>
      <c r="O12" s="47">
        <f t="shared" si="1"/>
        <v>0</v>
      </c>
      <c r="P12" s="47">
        <f t="shared" si="1"/>
        <v>0</v>
      </c>
      <c r="Q12" s="47">
        <f t="shared" si="1"/>
        <v>0</v>
      </c>
      <c r="R12" s="47">
        <f t="shared" si="1"/>
        <v>6.3000336709500004E-2</v>
      </c>
      <c r="S12" s="47">
        <f t="shared" si="1"/>
        <v>4.9241205104516004</v>
      </c>
      <c r="T12" s="47">
        <f t="shared" si="1"/>
        <v>0</v>
      </c>
      <c r="U12" s="47">
        <f t="shared" si="1"/>
        <v>0</v>
      </c>
      <c r="V12" s="47">
        <f t="shared" si="1"/>
        <v>5.4836403988609266E-3</v>
      </c>
      <c r="W12" s="47">
        <f t="shared" si="1"/>
        <v>0</v>
      </c>
      <c r="X12" s="47">
        <f t="shared" si="1"/>
        <v>0</v>
      </c>
      <c r="Y12" s="47">
        <f t="shared" si="1"/>
        <v>0</v>
      </c>
      <c r="Z12" s="47">
        <f t="shared" si="1"/>
        <v>0</v>
      </c>
      <c r="AA12" s="47">
        <f t="shared" si="1"/>
        <v>0</v>
      </c>
      <c r="AB12" s="47">
        <f t="shared" si="1"/>
        <v>7.062205025126997</v>
      </c>
      <c r="AC12" s="47">
        <f t="shared" si="1"/>
        <v>0.30744196367730003</v>
      </c>
      <c r="AD12" s="47">
        <f t="shared" si="1"/>
        <v>0</v>
      </c>
      <c r="AE12" s="47">
        <f t="shared" si="1"/>
        <v>0</v>
      </c>
      <c r="AF12" s="47">
        <f t="shared" si="1"/>
        <v>0.5952324645482</v>
      </c>
      <c r="AG12" s="47">
        <f t="shared" si="1"/>
        <v>0</v>
      </c>
      <c r="AH12" s="47">
        <f t="shared" si="1"/>
        <v>0</v>
      </c>
      <c r="AI12" s="47">
        <f t="shared" ref="AI12:BJ12" si="2">SUM(AI11)</f>
        <v>0</v>
      </c>
      <c r="AJ12" s="47">
        <f t="shared" si="2"/>
        <v>0</v>
      </c>
      <c r="AK12" s="47">
        <f t="shared" si="2"/>
        <v>0</v>
      </c>
      <c r="AL12" s="47">
        <f t="shared" si="2"/>
        <v>14.464840523900095</v>
      </c>
      <c r="AM12" s="47">
        <f t="shared" si="2"/>
        <v>0.18296670154810002</v>
      </c>
      <c r="AN12" s="47">
        <f t="shared" si="2"/>
        <v>0</v>
      </c>
      <c r="AO12" s="47">
        <f t="shared" si="2"/>
        <v>0</v>
      </c>
      <c r="AP12" s="47">
        <f t="shared" si="2"/>
        <v>1.1193416051612</v>
      </c>
      <c r="AQ12" s="47">
        <f t="shared" si="2"/>
        <v>0</v>
      </c>
      <c r="AR12" s="47">
        <f t="shared" si="2"/>
        <v>0</v>
      </c>
      <c r="AS12" s="47">
        <f t="shared" si="2"/>
        <v>0</v>
      </c>
      <c r="AT12" s="47">
        <f t="shared" si="2"/>
        <v>0</v>
      </c>
      <c r="AU12" s="47">
        <f t="shared" si="2"/>
        <v>0</v>
      </c>
      <c r="AV12" s="47">
        <f t="shared" si="2"/>
        <v>0.43562827432040002</v>
      </c>
      <c r="AW12" s="47">
        <f t="shared" si="2"/>
        <v>7.6795791222577998</v>
      </c>
      <c r="AX12" s="47">
        <f t="shared" si="2"/>
        <v>1.0443390938709001</v>
      </c>
      <c r="AY12" s="47">
        <f t="shared" si="2"/>
        <v>0</v>
      </c>
      <c r="AZ12" s="47">
        <f t="shared" si="2"/>
        <v>0.8355235222256</v>
      </c>
      <c r="BA12" s="47">
        <f t="shared" si="2"/>
        <v>0</v>
      </c>
      <c r="BB12" s="47">
        <f t="shared" si="2"/>
        <v>0</v>
      </c>
      <c r="BC12" s="47">
        <f t="shared" si="2"/>
        <v>0</v>
      </c>
      <c r="BD12" s="47">
        <f t="shared" si="2"/>
        <v>0</v>
      </c>
      <c r="BE12" s="47">
        <f t="shared" si="2"/>
        <v>0</v>
      </c>
      <c r="BF12" s="47">
        <f t="shared" si="2"/>
        <v>0.25134145770750005</v>
      </c>
      <c r="BG12" s="47">
        <f t="shared" si="2"/>
        <v>0.38827085774190001</v>
      </c>
      <c r="BH12" s="47">
        <f t="shared" si="2"/>
        <v>0</v>
      </c>
      <c r="BI12" s="47">
        <f t="shared" si="2"/>
        <v>0</v>
      </c>
      <c r="BJ12" s="47">
        <f t="shared" si="2"/>
        <v>0</v>
      </c>
      <c r="BK12" s="47">
        <f>BK11</f>
        <v>58.818451543451651</v>
      </c>
      <c r="BL12" s="33"/>
    </row>
    <row r="13" spans="1:102" x14ac:dyDescent="0.2">
      <c r="A13" s="4" t="s">
        <v>44</v>
      </c>
      <c r="B13" s="32" t="s">
        <v>10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</row>
    <row r="14" spans="1:102" s="8" customFormat="1" x14ac:dyDescent="0.2">
      <c r="A14" s="34"/>
      <c r="B14" s="6" t="s">
        <v>63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4.6106233870799998E-2</v>
      </c>
      <c r="I14" s="6">
        <v>24.640011369128903</v>
      </c>
      <c r="J14" s="6">
        <v>0</v>
      </c>
      <c r="K14" s="6">
        <v>0</v>
      </c>
      <c r="L14" s="6">
        <v>0.23951290322580002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23.981945874839706</v>
      </c>
      <c r="T14" s="6">
        <v>0</v>
      </c>
      <c r="U14" s="6">
        <v>0</v>
      </c>
      <c r="V14" s="6">
        <v>18.205089151515899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1.79211011612E-2</v>
      </c>
      <c r="AC14" s="6">
        <v>0</v>
      </c>
      <c r="AD14" s="6">
        <v>0</v>
      </c>
      <c r="AE14" s="6">
        <v>0</v>
      </c>
      <c r="AF14" s="6">
        <v>2.7816869062579004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1.2147763220000001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5.9722419354000002E-3</v>
      </c>
      <c r="AW14" s="6">
        <v>0</v>
      </c>
      <c r="AX14" s="6">
        <v>0</v>
      </c>
      <c r="AY14" s="6">
        <v>0</v>
      </c>
      <c r="AZ14" s="6">
        <v>1.3855601290321999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72.518582232967816</v>
      </c>
      <c r="BL14" s="35"/>
    </row>
    <row r="15" spans="1:102" s="8" customFormat="1" x14ac:dyDescent="0.2">
      <c r="A15" s="34"/>
      <c r="B15" s="6" t="s">
        <v>64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102" s="8" customFormat="1" x14ac:dyDescent="0.2">
      <c r="A16" s="34"/>
      <c r="B16" s="6" t="s">
        <v>65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</row>
    <row r="17" spans="1:65" s="8" customFormat="1" x14ac:dyDescent="0.2">
      <c r="A17" s="34"/>
      <c r="B17" s="6" t="s">
        <v>66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4.2413047096699998E-2</v>
      </c>
      <c r="I17" s="6">
        <v>0</v>
      </c>
      <c r="J17" s="6">
        <v>2.3240025806451001</v>
      </c>
      <c r="K17" s="6">
        <v>0</v>
      </c>
      <c r="L17" s="6">
        <v>2.0916023225806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1.1308742614587213E-2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0.13149294709670001</v>
      </c>
      <c r="AC17" s="6">
        <v>0.43028138793539999</v>
      </c>
      <c r="AD17" s="6">
        <v>0</v>
      </c>
      <c r="AE17" s="6">
        <v>0</v>
      </c>
      <c r="AF17" s="6">
        <v>1.7381883870967001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1.6450215967699997E-2</v>
      </c>
      <c r="AM17" s="6">
        <v>2.9015683096699999E-2</v>
      </c>
      <c r="AN17" s="6">
        <v>0</v>
      </c>
      <c r="AO17" s="6">
        <v>0</v>
      </c>
      <c r="AP17" s="6">
        <v>0.58436448787079998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0.5371453012577001</v>
      </c>
      <c r="AW17" s="6">
        <v>4.0010400925805998</v>
      </c>
      <c r="AX17" s="6">
        <v>0</v>
      </c>
      <c r="AY17" s="6">
        <v>0</v>
      </c>
      <c r="AZ17" s="6">
        <v>17.080374587386697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2.3175845161200002E-2</v>
      </c>
      <c r="BG17" s="6">
        <v>0</v>
      </c>
      <c r="BH17" s="6">
        <v>0</v>
      </c>
      <c r="BI17" s="6">
        <v>0</v>
      </c>
      <c r="BJ17" s="6">
        <v>0.17381883870959999</v>
      </c>
      <c r="BK17" s="6">
        <v>29.214674467096788</v>
      </c>
    </row>
    <row r="18" spans="1:65" s="8" customFormat="1" x14ac:dyDescent="0.2">
      <c r="A18" s="34"/>
      <c r="B18" s="6" t="s">
        <v>67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0.10403677451599999</v>
      </c>
      <c r="I18" s="6">
        <v>0</v>
      </c>
      <c r="J18" s="6">
        <v>0</v>
      </c>
      <c r="K18" s="6">
        <v>0</v>
      </c>
      <c r="L18" s="6">
        <v>0.46357741745149994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6.2575306450999993E-3</v>
      </c>
      <c r="S18" s="6">
        <v>0</v>
      </c>
      <c r="T18" s="6">
        <v>0</v>
      </c>
      <c r="U18" s="6">
        <v>0</v>
      </c>
      <c r="V18" s="6">
        <v>7.0307622818707003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0.23606868428989999</v>
      </c>
      <c r="AC18" s="6">
        <v>0</v>
      </c>
      <c r="AD18" s="6">
        <v>0</v>
      </c>
      <c r="AE18" s="6">
        <v>0</v>
      </c>
      <c r="AF18" s="6">
        <v>1.3120150455160999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0.29218900874179998</v>
      </c>
      <c r="AM18" s="6">
        <v>6.4505134902579</v>
      </c>
      <c r="AN18" s="6">
        <v>0</v>
      </c>
      <c r="AO18" s="6">
        <v>0</v>
      </c>
      <c r="AP18" s="6">
        <v>1.7640771803546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0.1587869720642</v>
      </c>
      <c r="AW18" s="6">
        <v>6.3746104754837996</v>
      </c>
      <c r="AX18" s="6">
        <v>0</v>
      </c>
      <c r="AY18" s="6">
        <v>0</v>
      </c>
      <c r="AZ18" s="6">
        <v>3.3936384510020461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3.1254106580600002E-2</v>
      </c>
      <c r="BG18" s="6">
        <v>1.2897126724193</v>
      </c>
      <c r="BH18" s="6">
        <v>0</v>
      </c>
      <c r="BI18" s="6">
        <v>0</v>
      </c>
      <c r="BJ18" s="6">
        <v>0.33632070967740002</v>
      </c>
      <c r="BK18" s="6">
        <v>29.243820800870946</v>
      </c>
    </row>
    <row r="19" spans="1:65" s="8" customFormat="1" x14ac:dyDescent="0.2">
      <c r="A19" s="34"/>
      <c r="B19" s="6" t="s">
        <v>68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0.10596007009920914</v>
      </c>
      <c r="I19" s="6">
        <v>23.229486190322401</v>
      </c>
      <c r="J19" s="6">
        <v>0</v>
      </c>
      <c r="K19" s="6">
        <v>0</v>
      </c>
      <c r="L19" s="6">
        <v>3.5777939699353003</v>
      </c>
      <c r="M19" s="6">
        <v>0</v>
      </c>
      <c r="N19" s="6">
        <v>0</v>
      </c>
      <c r="O19" s="6">
        <v>5.8645677419354003</v>
      </c>
      <c r="P19" s="6">
        <v>0</v>
      </c>
      <c r="Q19" s="6">
        <v>0</v>
      </c>
      <c r="R19" s="6">
        <v>3.6020292322499994E-2</v>
      </c>
      <c r="S19" s="6">
        <v>14.9956410915806</v>
      </c>
      <c r="T19" s="6">
        <v>0</v>
      </c>
      <c r="U19" s="6">
        <v>0</v>
      </c>
      <c r="V19" s="6">
        <v>0.52628630916120001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0.1320788716772</v>
      </c>
      <c r="AC19" s="6">
        <v>0</v>
      </c>
      <c r="AD19" s="6">
        <v>0</v>
      </c>
      <c r="AE19" s="6">
        <v>0</v>
      </c>
      <c r="AF19" s="6">
        <v>0.99346018006449988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0.34586957174169997</v>
      </c>
      <c r="AM19" s="6">
        <v>0</v>
      </c>
      <c r="AN19" s="6">
        <v>0</v>
      </c>
      <c r="AO19" s="6">
        <v>0</v>
      </c>
      <c r="AP19" s="6">
        <v>1.1761603493223001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0.95789550512880017</v>
      </c>
      <c r="AW19" s="6">
        <v>1.4609004032257</v>
      </c>
      <c r="AX19" s="6">
        <v>0</v>
      </c>
      <c r="AY19" s="6">
        <v>0</v>
      </c>
      <c r="AZ19" s="6">
        <v>3.2454978965478003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2.3374406451600001E-2</v>
      </c>
      <c r="BG19" s="6">
        <v>0</v>
      </c>
      <c r="BH19" s="6">
        <v>0</v>
      </c>
      <c r="BI19" s="6">
        <v>0</v>
      </c>
      <c r="BJ19" s="6">
        <v>0.116872032258</v>
      </c>
      <c r="BK19" s="6">
        <v>56.787864881774226</v>
      </c>
    </row>
    <row r="20" spans="1:65" s="31" customFormat="1" x14ac:dyDescent="0.2">
      <c r="A20" s="4"/>
      <c r="B20" s="11" t="s">
        <v>56</v>
      </c>
      <c r="C20" s="47">
        <f>SUM(C14:C19)</f>
        <v>0</v>
      </c>
      <c r="D20" s="47">
        <f t="shared" ref="D20:BJ20" si="3">SUM(D14:D19)</f>
        <v>0</v>
      </c>
      <c r="E20" s="47">
        <f t="shared" si="3"/>
        <v>0</v>
      </c>
      <c r="F20" s="47">
        <f t="shared" si="3"/>
        <v>0</v>
      </c>
      <c r="G20" s="47">
        <f t="shared" si="3"/>
        <v>0</v>
      </c>
      <c r="H20" s="47">
        <f t="shared" si="3"/>
        <v>0.29851612558270912</v>
      </c>
      <c r="I20" s="47">
        <f t="shared" si="3"/>
        <v>47.869497559451304</v>
      </c>
      <c r="J20" s="47">
        <f t="shared" si="3"/>
        <v>2.3240025806451001</v>
      </c>
      <c r="K20" s="47">
        <f t="shared" si="3"/>
        <v>0</v>
      </c>
      <c r="L20" s="47">
        <f t="shared" si="3"/>
        <v>6.3724866131931996</v>
      </c>
      <c r="M20" s="47">
        <f t="shared" si="3"/>
        <v>0</v>
      </c>
      <c r="N20" s="47">
        <f t="shared" si="3"/>
        <v>0</v>
      </c>
      <c r="O20" s="47">
        <f t="shared" si="3"/>
        <v>5.8645677419354003</v>
      </c>
      <c r="P20" s="47">
        <f t="shared" si="3"/>
        <v>0</v>
      </c>
      <c r="Q20" s="47">
        <f t="shared" si="3"/>
        <v>0</v>
      </c>
      <c r="R20" s="47">
        <f t="shared" si="3"/>
        <v>5.3586565582187204E-2</v>
      </c>
      <c r="S20" s="47">
        <f t="shared" si="3"/>
        <v>38.977586966420304</v>
      </c>
      <c r="T20" s="47">
        <f t="shared" si="3"/>
        <v>0</v>
      </c>
      <c r="U20" s="47">
        <f t="shared" si="3"/>
        <v>0</v>
      </c>
      <c r="V20" s="47">
        <f t="shared" si="3"/>
        <v>25.7621377425478</v>
      </c>
      <c r="W20" s="47">
        <f t="shared" si="3"/>
        <v>0</v>
      </c>
      <c r="X20" s="47">
        <f t="shared" si="3"/>
        <v>0</v>
      </c>
      <c r="Y20" s="47">
        <f t="shared" si="3"/>
        <v>0</v>
      </c>
      <c r="Z20" s="47">
        <f t="shared" si="3"/>
        <v>0</v>
      </c>
      <c r="AA20" s="47">
        <f t="shared" si="3"/>
        <v>0</v>
      </c>
      <c r="AB20" s="47">
        <f t="shared" si="3"/>
        <v>0.51756160422499997</v>
      </c>
      <c r="AC20" s="47">
        <f t="shared" si="3"/>
        <v>0.43028138793539999</v>
      </c>
      <c r="AD20" s="47">
        <f t="shared" si="3"/>
        <v>0</v>
      </c>
      <c r="AE20" s="47">
        <f t="shared" si="3"/>
        <v>0</v>
      </c>
      <c r="AF20" s="47">
        <f t="shared" si="3"/>
        <v>6.8253505189352</v>
      </c>
      <c r="AG20" s="47">
        <f t="shared" si="3"/>
        <v>0</v>
      </c>
      <c r="AH20" s="47">
        <f t="shared" si="3"/>
        <v>0</v>
      </c>
      <c r="AI20" s="47">
        <f t="shared" si="3"/>
        <v>0</v>
      </c>
      <c r="AJ20" s="47">
        <f t="shared" si="3"/>
        <v>0</v>
      </c>
      <c r="AK20" s="47">
        <f t="shared" si="3"/>
        <v>0</v>
      </c>
      <c r="AL20" s="47">
        <f t="shared" si="3"/>
        <v>0.65450879645119997</v>
      </c>
      <c r="AM20" s="47">
        <f t="shared" si="3"/>
        <v>6.4795291733546003</v>
      </c>
      <c r="AN20" s="47">
        <f t="shared" si="3"/>
        <v>0</v>
      </c>
      <c r="AO20" s="47">
        <f t="shared" si="3"/>
        <v>0</v>
      </c>
      <c r="AP20" s="47">
        <f t="shared" si="3"/>
        <v>4.7393783395477005</v>
      </c>
      <c r="AQ20" s="47">
        <f t="shared" si="3"/>
        <v>0</v>
      </c>
      <c r="AR20" s="47">
        <f t="shared" si="3"/>
        <v>0</v>
      </c>
      <c r="AS20" s="47">
        <f t="shared" si="3"/>
        <v>0</v>
      </c>
      <c r="AT20" s="47">
        <f t="shared" si="3"/>
        <v>0</v>
      </c>
      <c r="AU20" s="47">
        <f t="shared" si="3"/>
        <v>0</v>
      </c>
      <c r="AV20" s="47">
        <f t="shared" si="3"/>
        <v>1.6598000203861003</v>
      </c>
      <c r="AW20" s="47">
        <f t="shared" si="3"/>
        <v>11.8365509712901</v>
      </c>
      <c r="AX20" s="47">
        <f t="shared" si="3"/>
        <v>0</v>
      </c>
      <c r="AY20" s="47">
        <f t="shared" si="3"/>
        <v>0</v>
      </c>
      <c r="AZ20" s="47">
        <f t="shared" si="3"/>
        <v>25.105071063968744</v>
      </c>
      <c r="BA20" s="47">
        <f t="shared" si="3"/>
        <v>0</v>
      </c>
      <c r="BB20" s="47">
        <f t="shared" si="3"/>
        <v>0</v>
      </c>
      <c r="BC20" s="47">
        <f t="shared" si="3"/>
        <v>0</v>
      </c>
      <c r="BD20" s="47">
        <f t="shared" si="3"/>
        <v>0</v>
      </c>
      <c r="BE20" s="47">
        <f t="shared" si="3"/>
        <v>0</v>
      </c>
      <c r="BF20" s="47">
        <f t="shared" si="3"/>
        <v>7.7804358193400008E-2</v>
      </c>
      <c r="BG20" s="47">
        <f t="shared" si="3"/>
        <v>1.2897126724193</v>
      </c>
      <c r="BH20" s="47">
        <f t="shared" si="3"/>
        <v>0</v>
      </c>
      <c r="BI20" s="47">
        <f t="shared" si="3"/>
        <v>0</v>
      </c>
      <c r="BJ20" s="47">
        <f t="shared" si="3"/>
        <v>0.62701158064500007</v>
      </c>
      <c r="BK20" s="47">
        <f>SUM(BK14:BK19)</f>
        <v>187.76494238270976</v>
      </c>
      <c r="BM20" s="33"/>
    </row>
    <row r="21" spans="1:65" x14ac:dyDescent="0.2">
      <c r="A21" s="4" t="s">
        <v>45</v>
      </c>
      <c r="B21" s="32" t="s">
        <v>14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</row>
    <row r="22" spans="1:65" s="8" customFormat="1" x14ac:dyDescent="0.2">
      <c r="A22" s="4"/>
      <c r="B22" s="48"/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35"/>
    </row>
    <row r="23" spans="1:65" s="31" customFormat="1" x14ac:dyDescent="0.2">
      <c r="A23" s="4"/>
      <c r="B23" s="11" t="s">
        <v>55</v>
      </c>
      <c r="C23" s="47">
        <f t="shared" ref="C23:AH23" si="4">SUM(C22:C22)</f>
        <v>0</v>
      </c>
      <c r="D23" s="47">
        <f t="shared" si="4"/>
        <v>0</v>
      </c>
      <c r="E23" s="47">
        <f t="shared" si="4"/>
        <v>0</v>
      </c>
      <c r="F23" s="47">
        <f t="shared" si="4"/>
        <v>0</v>
      </c>
      <c r="G23" s="47">
        <f t="shared" si="4"/>
        <v>0</v>
      </c>
      <c r="H23" s="47">
        <f t="shared" si="4"/>
        <v>0</v>
      </c>
      <c r="I23" s="47">
        <f t="shared" si="4"/>
        <v>0</v>
      </c>
      <c r="J23" s="47">
        <f t="shared" si="4"/>
        <v>0</v>
      </c>
      <c r="K23" s="47">
        <f t="shared" si="4"/>
        <v>0</v>
      </c>
      <c r="L23" s="47">
        <f t="shared" si="4"/>
        <v>0</v>
      </c>
      <c r="M23" s="47">
        <f t="shared" si="4"/>
        <v>0</v>
      </c>
      <c r="N23" s="47">
        <f t="shared" si="4"/>
        <v>0</v>
      </c>
      <c r="O23" s="47">
        <f t="shared" si="4"/>
        <v>0</v>
      </c>
      <c r="P23" s="47">
        <f t="shared" si="4"/>
        <v>0</v>
      </c>
      <c r="Q23" s="47">
        <f t="shared" si="4"/>
        <v>0</v>
      </c>
      <c r="R23" s="47">
        <f t="shared" si="4"/>
        <v>0</v>
      </c>
      <c r="S23" s="47">
        <f t="shared" si="4"/>
        <v>0</v>
      </c>
      <c r="T23" s="47">
        <f t="shared" si="4"/>
        <v>0</v>
      </c>
      <c r="U23" s="47">
        <f t="shared" si="4"/>
        <v>0</v>
      </c>
      <c r="V23" s="47">
        <f t="shared" si="4"/>
        <v>0</v>
      </c>
      <c r="W23" s="47">
        <f t="shared" si="4"/>
        <v>0</v>
      </c>
      <c r="X23" s="47">
        <f t="shared" si="4"/>
        <v>0</v>
      </c>
      <c r="Y23" s="47">
        <f t="shared" si="4"/>
        <v>0</v>
      </c>
      <c r="Z23" s="47">
        <f t="shared" si="4"/>
        <v>0</v>
      </c>
      <c r="AA23" s="47">
        <f t="shared" si="4"/>
        <v>0</v>
      </c>
      <c r="AB23" s="47">
        <f t="shared" si="4"/>
        <v>0</v>
      </c>
      <c r="AC23" s="47">
        <f t="shared" si="4"/>
        <v>0</v>
      </c>
      <c r="AD23" s="47">
        <f t="shared" si="4"/>
        <v>0</v>
      </c>
      <c r="AE23" s="47">
        <f t="shared" si="4"/>
        <v>0</v>
      </c>
      <c r="AF23" s="47">
        <f t="shared" si="4"/>
        <v>0</v>
      </c>
      <c r="AG23" s="47">
        <f t="shared" si="4"/>
        <v>0</v>
      </c>
      <c r="AH23" s="47">
        <f t="shared" si="4"/>
        <v>0</v>
      </c>
      <c r="AI23" s="47">
        <f t="shared" ref="AI23:BK23" si="5">SUM(AI22:AI22)</f>
        <v>0</v>
      </c>
      <c r="AJ23" s="47">
        <f t="shared" si="5"/>
        <v>0</v>
      </c>
      <c r="AK23" s="47">
        <f t="shared" si="5"/>
        <v>0</v>
      </c>
      <c r="AL23" s="47">
        <f t="shared" si="5"/>
        <v>0</v>
      </c>
      <c r="AM23" s="47">
        <f t="shared" si="5"/>
        <v>0</v>
      </c>
      <c r="AN23" s="47">
        <f t="shared" si="5"/>
        <v>0</v>
      </c>
      <c r="AO23" s="47">
        <f t="shared" si="5"/>
        <v>0</v>
      </c>
      <c r="AP23" s="47">
        <f t="shared" si="5"/>
        <v>0</v>
      </c>
      <c r="AQ23" s="47">
        <f t="shared" si="5"/>
        <v>0</v>
      </c>
      <c r="AR23" s="47">
        <f t="shared" si="5"/>
        <v>0</v>
      </c>
      <c r="AS23" s="47">
        <f t="shared" si="5"/>
        <v>0</v>
      </c>
      <c r="AT23" s="47">
        <f t="shared" si="5"/>
        <v>0</v>
      </c>
      <c r="AU23" s="47">
        <f t="shared" si="5"/>
        <v>0</v>
      </c>
      <c r="AV23" s="47">
        <f t="shared" si="5"/>
        <v>0</v>
      </c>
      <c r="AW23" s="47">
        <f t="shared" si="5"/>
        <v>0</v>
      </c>
      <c r="AX23" s="47">
        <f t="shared" si="5"/>
        <v>0</v>
      </c>
      <c r="AY23" s="47">
        <f t="shared" si="5"/>
        <v>0</v>
      </c>
      <c r="AZ23" s="47">
        <f t="shared" si="5"/>
        <v>0</v>
      </c>
      <c r="BA23" s="47">
        <f t="shared" si="5"/>
        <v>0</v>
      </c>
      <c r="BB23" s="47">
        <f t="shared" si="5"/>
        <v>0</v>
      </c>
      <c r="BC23" s="47">
        <f t="shared" si="5"/>
        <v>0</v>
      </c>
      <c r="BD23" s="47">
        <f t="shared" si="5"/>
        <v>0</v>
      </c>
      <c r="BE23" s="47">
        <f t="shared" si="5"/>
        <v>0</v>
      </c>
      <c r="BF23" s="47">
        <f t="shared" si="5"/>
        <v>0</v>
      </c>
      <c r="BG23" s="47">
        <f t="shared" si="5"/>
        <v>0</v>
      </c>
      <c r="BH23" s="47">
        <f t="shared" si="5"/>
        <v>0</v>
      </c>
      <c r="BI23" s="47">
        <f t="shared" si="5"/>
        <v>0</v>
      </c>
      <c r="BJ23" s="47">
        <f t="shared" si="5"/>
        <v>0</v>
      </c>
      <c r="BK23" s="47">
        <f t="shared" si="5"/>
        <v>0</v>
      </c>
    </row>
    <row r="24" spans="1:65" s="8" customFormat="1" x14ac:dyDescent="0.2">
      <c r="A24" s="4" t="s">
        <v>47</v>
      </c>
      <c r="B24" s="10" t="s">
        <v>57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</row>
    <row r="25" spans="1:65" s="8" customFormat="1" x14ac:dyDescent="0.2">
      <c r="A25" s="4"/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</row>
    <row r="26" spans="1:65" s="31" customFormat="1" x14ac:dyDescent="0.2">
      <c r="A26" s="4"/>
      <c r="B26" s="11" t="s">
        <v>54</v>
      </c>
      <c r="C26" s="9">
        <f t="shared" ref="C26:BJ26" si="6">SUM(C25)</f>
        <v>0</v>
      </c>
      <c r="D26" s="9">
        <f t="shared" si="6"/>
        <v>0</v>
      </c>
      <c r="E26" s="9">
        <f t="shared" si="6"/>
        <v>0</v>
      </c>
      <c r="F26" s="9">
        <f t="shared" si="6"/>
        <v>0</v>
      </c>
      <c r="G26" s="9">
        <f t="shared" si="6"/>
        <v>0</v>
      </c>
      <c r="H26" s="9">
        <f t="shared" si="6"/>
        <v>0</v>
      </c>
      <c r="I26" s="9">
        <f t="shared" si="6"/>
        <v>0</v>
      </c>
      <c r="J26" s="9">
        <f t="shared" si="6"/>
        <v>0</v>
      </c>
      <c r="K26" s="9">
        <f t="shared" si="6"/>
        <v>0</v>
      </c>
      <c r="L26" s="9">
        <f t="shared" si="6"/>
        <v>0</v>
      </c>
      <c r="M26" s="9">
        <f t="shared" si="6"/>
        <v>0</v>
      </c>
      <c r="N26" s="9">
        <f t="shared" si="6"/>
        <v>0</v>
      </c>
      <c r="O26" s="9">
        <f t="shared" si="6"/>
        <v>0</v>
      </c>
      <c r="P26" s="9">
        <f t="shared" si="6"/>
        <v>0</v>
      </c>
      <c r="Q26" s="9">
        <f t="shared" si="6"/>
        <v>0</v>
      </c>
      <c r="R26" s="9">
        <f t="shared" si="6"/>
        <v>0</v>
      </c>
      <c r="S26" s="9">
        <f t="shared" si="6"/>
        <v>0</v>
      </c>
      <c r="T26" s="9">
        <f t="shared" si="6"/>
        <v>0</v>
      </c>
      <c r="U26" s="9">
        <f t="shared" si="6"/>
        <v>0</v>
      </c>
      <c r="V26" s="9">
        <f t="shared" si="6"/>
        <v>0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0</v>
      </c>
      <c r="AJ26" s="9">
        <f t="shared" si="6"/>
        <v>0</v>
      </c>
      <c r="AK26" s="9">
        <f t="shared" si="6"/>
        <v>0</v>
      </c>
      <c r="AL26" s="9">
        <f t="shared" si="6"/>
        <v>0</v>
      </c>
      <c r="AM26" s="9">
        <f t="shared" si="6"/>
        <v>0</v>
      </c>
      <c r="AN26" s="9">
        <f t="shared" si="6"/>
        <v>0</v>
      </c>
      <c r="AO26" s="9">
        <f t="shared" si="6"/>
        <v>0</v>
      </c>
      <c r="AP26" s="9">
        <f t="shared" si="6"/>
        <v>0</v>
      </c>
      <c r="AQ26" s="9">
        <f t="shared" si="6"/>
        <v>0</v>
      </c>
      <c r="AR26" s="9">
        <f t="shared" si="6"/>
        <v>0</v>
      </c>
      <c r="AS26" s="9">
        <f t="shared" si="6"/>
        <v>0</v>
      </c>
      <c r="AT26" s="9">
        <f t="shared" si="6"/>
        <v>0</v>
      </c>
      <c r="AU26" s="9">
        <f t="shared" si="6"/>
        <v>0</v>
      </c>
      <c r="AV26" s="9">
        <f t="shared" si="6"/>
        <v>0</v>
      </c>
      <c r="AW26" s="9">
        <f t="shared" si="6"/>
        <v>0</v>
      </c>
      <c r="AX26" s="9">
        <f t="shared" si="6"/>
        <v>0</v>
      </c>
      <c r="AY26" s="9">
        <f t="shared" si="6"/>
        <v>0</v>
      </c>
      <c r="AZ26" s="9">
        <f t="shared" si="6"/>
        <v>0</v>
      </c>
      <c r="BA26" s="9">
        <f t="shared" si="6"/>
        <v>0</v>
      </c>
      <c r="BB26" s="9">
        <f t="shared" si="6"/>
        <v>0</v>
      </c>
      <c r="BC26" s="9">
        <f t="shared" si="6"/>
        <v>0</v>
      </c>
      <c r="BD26" s="9">
        <f t="shared" si="6"/>
        <v>0</v>
      </c>
      <c r="BE26" s="9">
        <f t="shared" si="6"/>
        <v>0</v>
      </c>
      <c r="BF26" s="9">
        <f t="shared" si="6"/>
        <v>0</v>
      </c>
      <c r="BG26" s="9">
        <f t="shared" si="6"/>
        <v>0</v>
      </c>
      <c r="BH26" s="9">
        <f t="shared" si="6"/>
        <v>0</v>
      </c>
      <c r="BI26" s="9">
        <f t="shared" si="6"/>
        <v>0</v>
      </c>
      <c r="BJ26" s="9">
        <f t="shared" si="6"/>
        <v>0</v>
      </c>
      <c r="BK26" s="9">
        <f>SUM(BK25)</f>
        <v>0</v>
      </c>
    </row>
    <row r="27" spans="1:65" x14ac:dyDescent="0.2">
      <c r="A27" s="4" t="s">
        <v>48</v>
      </c>
      <c r="B27" s="32" t="s">
        <v>15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</row>
    <row r="28" spans="1:65" s="8" customFormat="1" ht="12.75" customHeight="1" x14ac:dyDescent="0.2">
      <c r="A28" s="4"/>
      <c r="B28" s="48" t="s">
        <v>69</v>
      </c>
      <c r="C28" s="7">
        <v>0</v>
      </c>
      <c r="D28" s="7">
        <v>0.52635003693540006</v>
      </c>
      <c r="E28" s="7">
        <v>0</v>
      </c>
      <c r="F28" s="7">
        <v>0</v>
      </c>
      <c r="G28" s="7">
        <v>0</v>
      </c>
      <c r="H28" s="7">
        <v>0.11815955407112384</v>
      </c>
      <c r="I28" s="7">
        <v>23.260557880161198</v>
      </c>
      <c r="J28" s="7">
        <v>0</v>
      </c>
      <c r="K28" s="7">
        <v>0</v>
      </c>
      <c r="L28" s="7">
        <v>0.1176109929353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8.8977496838400005E-2</v>
      </c>
      <c r="S28" s="7">
        <v>5.6136111254515999</v>
      </c>
      <c r="T28" s="7">
        <v>0</v>
      </c>
      <c r="U28" s="7">
        <v>0</v>
      </c>
      <c r="V28" s="7">
        <v>1.9894530967E-3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1.1001779245475003</v>
      </c>
      <c r="AC28" s="7">
        <v>2.3148619088063001</v>
      </c>
      <c r="AD28" s="7">
        <v>0</v>
      </c>
      <c r="AE28" s="7">
        <v>0</v>
      </c>
      <c r="AF28" s="7">
        <v>0.5429901341933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1.7295731045468001</v>
      </c>
      <c r="AM28" s="7">
        <v>0.3197680341934</v>
      </c>
      <c r="AN28" s="7">
        <v>0</v>
      </c>
      <c r="AO28" s="7">
        <v>0</v>
      </c>
      <c r="AP28" s="7">
        <v>0.78641213190299997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0.18073348057960001</v>
      </c>
      <c r="AW28" s="7">
        <v>1.118506521</v>
      </c>
      <c r="AX28" s="7">
        <v>0</v>
      </c>
      <c r="AY28" s="7">
        <v>0</v>
      </c>
      <c r="AZ28" s="7">
        <v>2.7737216565158005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0.16217315564400001</v>
      </c>
      <c r="BG28" s="7">
        <v>0</v>
      </c>
      <c r="BH28" s="7">
        <v>0</v>
      </c>
      <c r="BI28" s="7">
        <v>0</v>
      </c>
      <c r="BJ28" s="7">
        <v>0</v>
      </c>
      <c r="BK28" s="6">
        <v>40.75617459141943</v>
      </c>
    </row>
    <row r="29" spans="1:65" s="8" customFormat="1" x14ac:dyDescent="0.2">
      <c r="A29" s="4"/>
      <c r="B29" s="48" t="s">
        <v>70</v>
      </c>
      <c r="C29" s="7">
        <v>0</v>
      </c>
      <c r="D29" s="7">
        <v>0.23892601274190001</v>
      </c>
      <c r="E29" s="7">
        <v>0</v>
      </c>
      <c r="F29" s="7">
        <v>0</v>
      </c>
      <c r="G29" s="7">
        <v>0</v>
      </c>
      <c r="H29" s="7">
        <v>3.86339722256E-2</v>
      </c>
      <c r="I29" s="7">
        <v>0</v>
      </c>
      <c r="J29" s="7">
        <v>0</v>
      </c>
      <c r="K29" s="7">
        <v>0</v>
      </c>
      <c r="L29" s="7">
        <v>0.30462988056123547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8.5282502064200016E-2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2.2604284774100002E-2</v>
      </c>
      <c r="Y29" s="7">
        <v>0</v>
      </c>
      <c r="Z29" s="7">
        <v>0</v>
      </c>
      <c r="AA29" s="7">
        <v>0</v>
      </c>
      <c r="AB29" s="7">
        <v>6.2651262820299021</v>
      </c>
      <c r="AC29" s="7">
        <v>0.18702351206419995</v>
      </c>
      <c r="AD29" s="7">
        <v>0</v>
      </c>
      <c r="AE29" s="7">
        <v>0</v>
      </c>
      <c r="AF29" s="7">
        <v>0.38264680254800004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13.6394944363846</v>
      </c>
      <c r="AM29" s="7">
        <v>1.30034811611E-2</v>
      </c>
      <c r="AN29" s="7">
        <v>0</v>
      </c>
      <c r="AO29" s="7">
        <v>0</v>
      </c>
      <c r="AP29" s="7">
        <v>0.20192523377389998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0.25101787864219999</v>
      </c>
      <c r="AW29" s="7">
        <v>0.17884554961240001</v>
      </c>
      <c r="AX29" s="7">
        <v>0</v>
      </c>
      <c r="AY29" s="7">
        <v>0</v>
      </c>
      <c r="AZ29" s="7">
        <v>0.49525690619319995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0.18076346548159997</v>
      </c>
      <c r="BG29" s="7">
        <v>0</v>
      </c>
      <c r="BH29" s="7">
        <v>0</v>
      </c>
      <c r="BI29" s="7">
        <v>0</v>
      </c>
      <c r="BJ29" s="7">
        <v>1.4292292258000001E-2</v>
      </c>
      <c r="BK29" s="6">
        <v>22.499472492516137</v>
      </c>
    </row>
    <row r="30" spans="1:65" s="8" customFormat="1" x14ac:dyDescent="0.2">
      <c r="A30" s="4"/>
      <c r="B30" s="48" t="s">
        <v>71</v>
      </c>
      <c r="C30" s="7">
        <v>0</v>
      </c>
      <c r="D30" s="7">
        <v>6.7246784838700002E-2</v>
      </c>
      <c r="E30" s="7">
        <v>3.0148636577096002</v>
      </c>
      <c r="F30" s="7">
        <v>0</v>
      </c>
      <c r="G30" s="7">
        <v>0</v>
      </c>
      <c r="H30" s="7">
        <v>2.0470185096499997E-2</v>
      </c>
      <c r="I30" s="7">
        <v>0</v>
      </c>
      <c r="J30" s="7">
        <v>0</v>
      </c>
      <c r="K30" s="7">
        <v>0</v>
      </c>
      <c r="L30" s="7">
        <v>0.27437627754830002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8.8345449299654252E-2</v>
      </c>
      <c r="S30" s="7">
        <v>0</v>
      </c>
      <c r="T30" s="7">
        <v>0</v>
      </c>
      <c r="U30" s="7">
        <v>0</v>
      </c>
      <c r="V30" s="7">
        <v>5.8816986838700007E-2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3.0850117919339999</v>
      </c>
      <c r="AC30" s="7">
        <v>0.73287340641889998</v>
      </c>
      <c r="AD30" s="7">
        <v>0</v>
      </c>
      <c r="AE30" s="7">
        <v>0</v>
      </c>
      <c r="AF30" s="7">
        <v>3.6848846406442011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5.4324806127718999</v>
      </c>
      <c r="AM30" s="7">
        <v>9.2225765032100004E-2</v>
      </c>
      <c r="AN30" s="7">
        <v>0</v>
      </c>
      <c r="AO30" s="7">
        <v>0</v>
      </c>
      <c r="AP30" s="7">
        <v>2.6107143614187995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0.19667597828880001</v>
      </c>
      <c r="AW30" s="7">
        <v>0</v>
      </c>
      <c r="AX30" s="7">
        <v>1.0021324418709001</v>
      </c>
      <c r="AY30" s="7">
        <v>0</v>
      </c>
      <c r="AZ30" s="7">
        <v>7.5862694032200001E-2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0.21978427399899994</v>
      </c>
      <c r="BG30" s="7">
        <v>0.13272365122570001</v>
      </c>
      <c r="BH30" s="7">
        <v>0</v>
      </c>
      <c r="BI30" s="7">
        <v>0</v>
      </c>
      <c r="BJ30" s="7">
        <v>5.3255054655159011</v>
      </c>
      <c r="BK30" s="6">
        <v>26.114994424483854</v>
      </c>
    </row>
    <row r="31" spans="1:65" s="8" customFormat="1" x14ac:dyDescent="0.2">
      <c r="A31" s="4"/>
      <c r="B31" s="48" t="s">
        <v>72</v>
      </c>
      <c r="C31" s="7">
        <v>0</v>
      </c>
      <c r="D31" s="7">
        <v>0.49325046890319996</v>
      </c>
      <c r="E31" s="7">
        <v>0</v>
      </c>
      <c r="F31" s="7">
        <v>0</v>
      </c>
      <c r="G31" s="7">
        <v>0</v>
      </c>
      <c r="H31" s="7">
        <v>4.4667972870800002E-2</v>
      </c>
      <c r="I31" s="7">
        <v>0</v>
      </c>
      <c r="J31" s="7">
        <v>0</v>
      </c>
      <c r="K31" s="7">
        <v>0</v>
      </c>
      <c r="L31" s="7">
        <v>0.58658355093540004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1.2050572683410981E-2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0.32755643706449999</v>
      </c>
      <c r="Y31" s="7">
        <v>0</v>
      </c>
      <c r="Z31" s="7">
        <v>0</v>
      </c>
      <c r="AA31" s="7">
        <v>0</v>
      </c>
      <c r="AB31" s="7">
        <v>1.2018714647079005</v>
      </c>
      <c r="AC31" s="7">
        <v>7.6823965032099997E-2</v>
      </c>
      <c r="AD31" s="7">
        <v>0</v>
      </c>
      <c r="AE31" s="7">
        <v>0</v>
      </c>
      <c r="AF31" s="7">
        <v>0.62750629703210004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0.74708030938589987</v>
      </c>
      <c r="AM31" s="7">
        <v>1.1952258059999999E-4</v>
      </c>
      <c r="AN31" s="7">
        <v>0</v>
      </c>
      <c r="AO31" s="7">
        <v>0</v>
      </c>
      <c r="AP31" s="7">
        <v>0.24040568267729998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0.16749837516059995</v>
      </c>
      <c r="AW31" s="7">
        <v>0.53816747580629998</v>
      </c>
      <c r="AX31" s="7">
        <v>0</v>
      </c>
      <c r="AY31" s="7">
        <v>0</v>
      </c>
      <c r="AZ31" s="7">
        <v>0.37129573977390001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8.5104895611800013E-2</v>
      </c>
      <c r="BG31" s="7">
        <v>0</v>
      </c>
      <c r="BH31" s="7">
        <v>0</v>
      </c>
      <c r="BI31" s="7">
        <v>0</v>
      </c>
      <c r="BJ31" s="7">
        <v>0</v>
      </c>
      <c r="BK31" s="6">
        <v>5.5199827302258102</v>
      </c>
    </row>
    <row r="32" spans="1:65" s="8" customFormat="1" x14ac:dyDescent="0.2">
      <c r="A32" s="4"/>
      <c r="B32" s="48" t="s">
        <v>73</v>
      </c>
      <c r="C32" s="7">
        <v>0</v>
      </c>
      <c r="D32" s="7">
        <v>0.22649504390319999</v>
      </c>
      <c r="E32" s="7">
        <v>0</v>
      </c>
      <c r="F32" s="7">
        <v>0</v>
      </c>
      <c r="G32" s="7">
        <v>0</v>
      </c>
      <c r="H32" s="7">
        <v>0.34506416525769995</v>
      </c>
      <c r="I32" s="7">
        <v>7.2777813740965991</v>
      </c>
      <c r="J32" s="7">
        <v>0</v>
      </c>
      <c r="K32" s="7">
        <v>0</v>
      </c>
      <c r="L32" s="7">
        <v>0.46460428216099997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0.39352818881555612</v>
      </c>
      <c r="S32" s="7">
        <v>3.1947014449999003</v>
      </c>
      <c r="T32" s="7">
        <v>0</v>
      </c>
      <c r="U32" s="7">
        <v>0</v>
      </c>
      <c r="V32" s="7">
        <v>0.47995240093530001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1.3241632112246999</v>
      </c>
      <c r="AC32" s="7">
        <v>6.6486795215802008</v>
      </c>
      <c r="AD32" s="7">
        <v>0</v>
      </c>
      <c r="AE32" s="7">
        <v>0</v>
      </c>
      <c r="AF32" s="7">
        <v>3.8125019349350997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2.3610858831595003</v>
      </c>
      <c r="AM32" s="7">
        <v>0.17238492270939998</v>
      </c>
      <c r="AN32" s="7">
        <v>0</v>
      </c>
      <c r="AO32" s="7">
        <v>0</v>
      </c>
      <c r="AP32" s="7">
        <v>4.1552507703219002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0.32200436122459997</v>
      </c>
      <c r="AW32" s="7">
        <v>5.3731949754514003</v>
      </c>
      <c r="AX32" s="7">
        <v>0</v>
      </c>
      <c r="AY32" s="7">
        <v>0</v>
      </c>
      <c r="AZ32" s="7">
        <v>3.8435328766444994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0.28786607416029997</v>
      </c>
      <c r="BG32" s="7">
        <v>0.87875483312900005</v>
      </c>
      <c r="BH32" s="7">
        <v>0</v>
      </c>
      <c r="BI32" s="7">
        <v>0</v>
      </c>
      <c r="BJ32" s="7">
        <v>4.9636824185804995</v>
      </c>
      <c r="BK32" s="6">
        <v>46.525228683290358</v>
      </c>
    </row>
    <row r="33" spans="1:65" s="8" customFormat="1" x14ac:dyDescent="0.2">
      <c r="A33" s="4"/>
      <c r="B33" s="48" t="s">
        <v>74</v>
      </c>
      <c r="C33" s="7">
        <v>0</v>
      </c>
      <c r="D33" s="7">
        <v>0.53815869454830001</v>
      </c>
      <c r="E33" s="7">
        <v>3.3568266951612005</v>
      </c>
      <c r="F33" s="7">
        <v>0</v>
      </c>
      <c r="G33" s="7">
        <v>0</v>
      </c>
      <c r="H33" s="7">
        <v>1.9885486206760001</v>
      </c>
      <c r="I33" s="7">
        <v>485.66953922222478</v>
      </c>
      <c r="J33" s="7">
        <v>4.1533945631933999</v>
      </c>
      <c r="K33" s="7">
        <v>111.76229746745101</v>
      </c>
      <c r="L33" s="7">
        <v>25.515054331805707</v>
      </c>
      <c r="M33" s="7">
        <v>0</v>
      </c>
      <c r="N33" s="7">
        <v>0</v>
      </c>
      <c r="O33" s="7">
        <v>0.32258064519349999</v>
      </c>
      <c r="P33" s="7">
        <v>0</v>
      </c>
      <c r="Q33" s="7">
        <v>0</v>
      </c>
      <c r="R33" s="7">
        <v>1.7331336603855996</v>
      </c>
      <c r="S33" s="7">
        <v>18.891243966451</v>
      </c>
      <c r="T33" s="7">
        <v>21.581052762354602</v>
      </c>
      <c r="U33" s="7">
        <v>0</v>
      </c>
      <c r="V33" s="7">
        <v>30.062898320127903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3.0870247324814</v>
      </c>
      <c r="AC33" s="7">
        <v>56.731943882612008</v>
      </c>
      <c r="AD33" s="7">
        <v>0</v>
      </c>
      <c r="AE33" s="7">
        <v>0</v>
      </c>
      <c r="AF33" s="7">
        <v>30.0303958155143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8.5199574129757583</v>
      </c>
      <c r="AM33" s="7">
        <v>5.0714725323221002</v>
      </c>
      <c r="AN33" s="7">
        <v>0</v>
      </c>
      <c r="AO33" s="7">
        <v>0</v>
      </c>
      <c r="AP33" s="7">
        <v>16.098663770546899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3.7049907151547994</v>
      </c>
      <c r="AW33" s="7">
        <v>235.91328894454549</v>
      </c>
      <c r="AX33" s="7">
        <v>0.23084639729030001</v>
      </c>
      <c r="AY33" s="7">
        <v>0</v>
      </c>
      <c r="AZ33" s="7">
        <v>204.0081711021233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2.4936381746402998</v>
      </c>
      <c r="BG33" s="7">
        <v>55.567991150999596</v>
      </c>
      <c r="BH33" s="7">
        <v>0</v>
      </c>
      <c r="BI33" s="7">
        <v>0</v>
      </c>
      <c r="BJ33" s="7">
        <v>105.23104490438583</v>
      </c>
      <c r="BK33" s="6">
        <v>1432.2641584851654</v>
      </c>
    </row>
    <row r="34" spans="1:65" s="8" customFormat="1" x14ac:dyDescent="0.2">
      <c r="A34" s="4"/>
      <c r="B34" s="48" t="s">
        <v>82</v>
      </c>
      <c r="C34" s="7">
        <v>0</v>
      </c>
      <c r="D34" s="7">
        <v>0.3674385</v>
      </c>
      <c r="E34" s="7">
        <v>0</v>
      </c>
      <c r="F34" s="7">
        <v>0</v>
      </c>
      <c r="G34" s="7">
        <v>0</v>
      </c>
      <c r="H34" s="7">
        <v>0.28551401385420844</v>
      </c>
      <c r="I34" s="7">
        <v>3.6462738212258006</v>
      </c>
      <c r="J34" s="7">
        <v>0</v>
      </c>
      <c r="K34" s="7">
        <v>0</v>
      </c>
      <c r="L34" s="7">
        <v>2.4798951307092998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1.0223462144188999</v>
      </c>
      <c r="S34" s="7">
        <v>2.0367887517739001</v>
      </c>
      <c r="T34" s="7">
        <v>1.3258219260322002</v>
      </c>
      <c r="U34" s="7">
        <v>0</v>
      </c>
      <c r="V34" s="7">
        <v>1.8135267231610002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2.6295030042570002</v>
      </c>
      <c r="AC34" s="7">
        <v>3.601516307677</v>
      </c>
      <c r="AD34" s="7">
        <v>0</v>
      </c>
      <c r="AE34" s="7">
        <v>0</v>
      </c>
      <c r="AF34" s="7">
        <v>11.433717228612101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6.6240980771602986</v>
      </c>
      <c r="AM34" s="7">
        <v>0.28469392180629999</v>
      </c>
      <c r="AN34" s="7">
        <v>0</v>
      </c>
      <c r="AO34" s="7">
        <v>0</v>
      </c>
      <c r="AP34" s="7">
        <v>8.7637386826765002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2.9118448765125984</v>
      </c>
      <c r="AW34" s="7">
        <v>14.853506555193201</v>
      </c>
      <c r="AX34" s="7">
        <v>2.5485326158063999</v>
      </c>
      <c r="AY34" s="7">
        <v>0</v>
      </c>
      <c r="AZ34" s="7">
        <v>9.8236954785144963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1.1728631148039002</v>
      </c>
      <c r="BG34" s="7">
        <v>4.8887499643867001</v>
      </c>
      <c r="BH34" s="7">
        <v>0</v>
      </c>
      <c r="BI34" s="7">
        <v>0</v>
      </c>
      <c r="BJ34" s="7">
        <v>6.3091954289020968</v>
      </c>
      <c r="BK34" s="6">
        <v>88.823260337483902</v>
      </c>
    </row>
    <row r="35" spans="1:65" s="8" customFormat="1" x14ac:dyDescent="0.2">
      <c r="A35" s="4"/>
      <c r="B35" s="48" t="s">
        <v>83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7.9041953193099992E-2</v>
      </c>
      <c r="I35" s="7">
        <v>0</v>
      </c>
      <c r="J35" s="7">
        <v>0</v>
      </c>
      <c r="K35" s="7">
        <v>0</v>
      </c>
      <c r="L35" s="7">
        <v>0.1522397935483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3.3837193192999999E-2</v>
      </c>
      <c r="S35" s="7">
        <v>0.1902997419354</v>
      </c>
      <c r="T35" s="7">
        <v>0</v>
      </c>
      <c r="U35" s="7">
        <v>0</v>
      </c>
      <c r="V35" s="7">
        <v>0.2664196387096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2.136006579354</v>
      </c>
      <c r="AC35" s="7">
        <v>0.35631178064499996</v>
      </c>
      <c r="AD35" s="7">
        <v>0</v>
      </c>
      <c r="AE35" s="7">
        <v>0</v>
      </c>
      <c r="AF35" s="7">
        <v>3.7415010535155995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2.9067042971279005</v>
      </c>
      <c r="AM35" s="7">
        <v>0.16877926451610001</v>
      </c>
      <c r="AN35" s="7">
        <v>0</v>
      </c>
      <c r="AO35" s="7">
        <v>0</v>
      </c>
      <c r="AP35" s="7">
        <v>1.4271435451932002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1.3465875011261006</v>
      </c>
      <c r="AW35" s="7">
        <v>0.23441564516119998</v>
      </c>
      <c r="AX35" s="7">
        <v>0</v>
      </c>
      <c r="AY35" s="7">
        <v>0</v>
      </c>
      <c r="AZ35" s="7">
        <v>3.9677689363859998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1.2665896615574792</v>
      </c>
      <c r="BG35" s="7">
        <v>6.9897084897418003</v>
      </c>
      <c r="BH35" s="7">
        <v>0</v>
      </c>
      <c r="BI35" s="7">
        <v>0</v>
      </c>
      <c r="BJ35" s="7">
        <v>2.4434341273543003</v>
      </c>
      <c r="BK35" s="6">
        <v>27.706789202258079</v>
      </c>
    </row>
    <row r="36" spans="1:65" s="8" customFormat="1" x14ac:dyDescent="0.2">
      <c r="A36" s="4"/>
      <c r="B36" s="5" t="s">
        <v>53</v>
      </c>
      <c r="C36" s="47">
        <f>SUM(C28:C35)</f>
        <v>0</v>
      </c>
      <c r="D36" s="47">
        <f t="shared" ref="D36:BK36" si="7">SUM(D28:D35)</f>
        <v>2.4578655418707003</v>
      </c>
      <c r="E36" s="47">
        <f t="shared" si="7"/>
        <v>6.3716903528708002</v>
      </c>
      <c r="F36" s="47">
        <f t="shared" si="7"/>
        <v>0</v>
      </c>
      <c r="G36" s="47">
        <f t="shared" si="7"/>
        <v>0</v>
      </c>
      <c r="H36" s="47">
        <f t="shared" si="7"/>
        <v>2.9201004372450323</v>
      </c>
      <c r="I36" s="47">
        <f t="shared" si="7"/>
        <v>519.85415229770842</v>
      </c>
      <c r="J36" s="47">
        <f t="shared" si="7"/>
        <v>4.1533945631933999</v>
      </c>
      <c r="K36" s="47">
        <f t="shared" si="7"/>
        <v>111.76229746745101</v>
      </c>
      <c r="L36" s="47">
        <f t="shared" si="7"/>
        <v>29.894994240204543</v>
      </c>
      <c r="M36" s="47">
        <f t="shared" si="7"/>
        <v>0</v>
      </c>
      <c r="N36" s="47">
        <f t="shared" si="7"/>
        <v>0</v>
      </c>
      <c r="O36" s="47">
        <f t="shared" si="7"/>
        <v>0.32258064519349999</v>
      </c>
      <c r="P36" s="47">
        <f t="shared" si="7"/>
        <v>0</v>
      </c>
      <c r="Q36" s="47">
        <f t="shared" si="7"/>
        <v>0</v>
      </c>
      <c r="R36" s="47">
        <f t="shared" si="7"/>
        <v>3.4575012776987211</v>
      </c>
      <c r="S36" s="47">
        <f t="shared" si="7"/>
        <v>29.926645030611802</v>
      </c>
      <c r="T36" s="47">
        <f t="shared" si="7"/>
        <v>22.906874688386804</v>
      </c>
      <c r="U36" s="47">
        <f t="shared" si="7"/>
        <v>0</v>
      </c>
      <c r="V36" s="47">
        <f t="shared" si="7"/>
        <v>32.683603522869205</v>
      </c>
      <c r="W36" s="47">
        <f t="shared" si="7"/>
        <v>0</v>
      </c>
      <c r="X36" s="47">
        <f t="shared" si="7"/>
        <v>0.35016072183859998</v>
      </c>
      <c r="Y36" s="47">
        <f t="shared" si="7"/>
        <v>0</v>
      </c>
      <c r="Z36" s="47">
        <f t="shared" si="7"/>
        <v>0</v>
      </c>
      <c r="AA36" s="47">
        <f t="shared" si="7"/>
        <v>0</v>
      </c>
      <c r="AB36" s="47">
        <f t="shared" si="7"/>
        <v>20.828884990536405</v>
      </c>
      <c r="AC36" s="47">
        <f t="shared" si="7"/>
        <v>70.650034284835712</v>
      </c>
      <c r="AD36" s="47">
        <f t="shared" si="7"/>
        <v>0</v>
      </c>
      <c r="AE36" s="47">
        <f t="shared" si="7"/>
        <v>0</v>
      </c>
      <c r="AF36" s="47">
        <f t="shared" si="7"/>
        <v>54.256143906994701</v>
      </c>
      <c r="AG36" s="47">
        <f t="shared" si="7"/>
        <v>0</v>
      </c>
      <c r="AH36" s="47">
        <f t="shared" si="7"/>
        <v>0</v>
      </c>
      <c r="AI36" s="47">
        <f t="shared" si="7"/>
        <v>0</v>
      </c>
      <c r="AJ36" s="47">
        <f t="shared" si="7"/>
        <v>0</v>
      </c>
      <c r="AK36" s="47">
        <f t="shared" si="7"/>
        <v>0</v>
      </c>
      <c r="AL36" s="47">
        <f t="shared" si="7"/>
        <v>41.960474133512662</v>
      </c>
      <c r="AM36" s="47">
        <f t="shared" si="7"/>
        <v>6.1224474443211001</v>
      </c>
      <c r="AN36" s="47">
        <f t="shared" si="7"/>
        <v>0</v>
      </c>
      <c r="AO36" s="47">
        <f t="shared" si="7"/>
        <v>0</v>
      </c>
      <c r="AP36" s="47">
        <f t="shared" si="7"/>
        <v>34.284254178511503</v>
      </c>
      <c r="AQ36" s="47">
        <f t="shared" si="7"/>
        <v>0</v>
      </c>
      <c r="AR36" s="47">
        <f t="shared" si="7"/>
        <v>0</v>
      </c>
      <c r="AS36" s="47">
        <f t="shared" si="7"/>
        <v>0</v>
      </c>
      <c r="AT36" s="47">
        <f t="shared" si="7"/>
        <v>0</v>
      </c>
      <c r="AU36" s="47">
        <f t="shared" si="7"/>
        <v>0</v>
      </c>
      <c r="AV36" s="47">
        <f t="shared" si="7"/>
        <v>9.081353166689297</v>
      </c>
      <c r="AW36" s="47">
        <f t="shared" si="7"/>
        <v>258.20992566677</v>
      </c>
      <c r="AX36" s="47">
        <f t="shared" si="7"/>
        <v>3.7815114549676001</v>
      </c>
      <c r="AY36" s="47">
        <f t="shared" si="7"/>
        <v>0</v>
      </c>
      <c r="AZ36" s="47">
        <f t="shared" si="7"/>
        <v>225.35930539018341</v>
      </c>
      <c r="BA36" s="47">
        <f t="shared" si="7"/>
        <v>0</v>
      </c>
      <c r="BB36" s="47">
        <f t="shared" si="7"/>
        <v>0</v>
      </c>
      <c r="BC36" s="47">
        <f t="shared" si="7"/>
        <v>0</v>
      </c>
      <c r="BD36" s="47">
        <f t="shared" si="7"/>
        <v>0</v>
      </c>
      <c r="BE36" s="47">
        <f t="shared" si="7"/>
        <v>0</v>
      </c>
      <c r="BF36" s="47">
        <f t="shared" si="7"/>
        <v>5.8687828158983795</v>
      </c>
      <c r="BG36" s="47">
        <f t="shared" si="7"/>
        <v>68.457928089482792</v>
      </c>
      <c r="BH36" s="47">
        <f t="shared" si="7"/>
        <v>0</v>
      </c>
      <c r="BI36" s="47">
        <f t="shared" si="7"/>
        <v>0</v>
      </c>
      <c r="BJ36" s="47">
        <f t="shared" si="7"/>
        <v>124.28715463699662</v>
      </c>
      <c r="BK36" s="47">
        <f t="shared" si="7"/>
        <v>1690.2100609468428</v>
      </c>
    </row>
    <row r="37" spans="1:65" s="8" customFormat="1" x14ac:dyDescent="0.2">
      <c r="A37" s="4"/>
      <c r="B37" s="11" t="s">
        <v>46</v>
      </c>
      <c r="C37" s="9">
        <f>C36+C26+C23+C20+C12+C9</f>
        <v>0</v>
      </c>
      <c r="D37" s="9">
        <f t="shared" ref="D37:BK37" si="8">D36+D26+D23+D20+D12+D9</f>
        <v>20.959846360419</v>
      </c>
      <c r="E37" s="9">
        <f t="shared" si="8"/>
        <v>404.08216029612839</v>
      </c>
      <c r="F37" s="9">
        <f t="shared" si="8"/>
        <v>0</v>
      </c>
      <c r="G37" s="9">
        <f t="shared" si="8"/>
        <v>0</v>
      </c>
      <c r="H37" s="9">
        <f t="shared" si="8"/>
        <v>4.4182891724387421</v>
      </c>
      <c r="I37" s="9">
        <f t="shared" si="8"/>
        <v>2384.527788862898</v>
      </c>
      <c r="J37" s="9">
        <f t="shared" si="8"/>
        <v>2313.6946058047342</v>
      </c>
      <c r="K37" s="9">
        <f t="shared" si="8"/>
        <v>111.76229746745101</v>
      </c>
      <c r="L37" s="9">
        <f t="shared" si="8"/>
        <v>67.470026917912847</v>
      </c>
      <c r="M37" s="9">
        <f t="shared" si="8"/>
        <v>0</v>
      </c>
      <c r="N37" s="9">
        <f t="shared" si="8"/>
        <v>0</v>
      </c>
      <c r="O37" s="9">
        <f t="shared" si="8"/>
        <v>11.9940005824837</v>
      </c>
      <c r="P37" s="9">
        <f t="shared" si="8"/>
        <v>0</v>
      </c>
      <c r="Q37" s="9">
        <f t="shared" si="8"/>
        <v>0</v>
      </c>
      <c r="R37" s="9">
        <f t="shared" si="8"/>
        <v>4.5267787727314079</v>
      </c>
      <c r="S37" s="9">
        <f t="shared" si="8"/>
        <v>246.01768360254761</v>
      </c>
      <c r="T37" s="9">
        <f t="shared" si="8"/>
        <v>506.15985574103001</v>
      </c>
      <c r="U37" s="9">
        <f t="shared" si="8"/>
        <v>0</v>
      </c>
      <c r="V37" s="9">
        <f t="shared" si="8"/>
        <v>74.579042009460167</v>
      </c>
      <c r="W37" s="9">
        <f t="shared" si="8"/>
        <v>0</v>
      </c>
      <c r="X37" s="9">
        <f t="shared" si="8"/>
        <v>0.35016072183859998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31.424356500757604</v>
      </c>
      <c r="AC37" s="9">
        <f t="shared" si="8"/>
        <v>136.82785990347952</v>
      </c>
      <c r="AD37" s="9">
        <f t="shared" si="8"/>
        <v>0</v>
      </c>
      <c r="AE37" s="9">
        <f t="shared" si="8"/>
        <v>0</v>
      </c>
      <c r="AF37" s="9">
        <f t="shared" si="8"/>
        <v>91.963639010767309</v>
      </c>
      <c r="AG37" s="9">
        <f t="shared" si="8"/>
        <v>0</v>
      </c>
      <c r="AH37" s="9">
        <f t="shared" si="8"/>
        <v>0</v>
      </c>
      <c r="AI37" s="9">
        <f t="shared" si="8"/>
        <v>0.48396609532249996</v>
      </c>
      <c r="AJ37" s="9">
        <f t="shared" si="8"/>
        <v>0</v>
      </c>
      <c r="AK37" s="9">
        <f t="shared" si="8"/>
        <v>0</v>
      </c>
      <c r="AL37" s="9">
        <f t="shared" si="8"/>
        <v>62.77605065960315</v>
      </c>
      <c r="AM37" s="9">
        <f t="shared" si="8"/>
        <v>27.122727716610299</v>
      </c>
      <c r="AN37" s="9">
        <f t="shared" si="8"/>
        <v>3.0689452142578002</v>
      </c>
      <c r="AO37" s="9">
        <f t="shared" si="8"/>
        <v>0</v>
      </c>
      <c r="AP37" s="9">
        <f t="shared" si="8"/>
        <v>63.923350342057915</v>
      </c>
      <c r="AQ37" s="9">
        <f t="shared" si="8"/>
        <v>0</v>
      </c>
      <c r="AR37" s="9">
        <f t="shared" si="8"/>
        <v>0</v>
      </c>
      <c r="AS37" s="9">
        <f t="shared" si="8"/>
        <v>0</v>
      </c>
      <c r="AT37" s="9">
        <f t="shared" si="8"/>
        <v>0</v>
      </c>
      <c r="AU37" s="9">
        <f t="shared" si="8"/>
        <v>0</v>
      </c>
      <c r="AV37" s="9">
        <f t="shared" si="8"/>
        <v>13.512746911037699</v>
      </c>
      <c r="AW37" s="9">
        <f t="shared" si="8"/>
        <v>1649.9289781364721</v>
      </c>
      <c r="AX37" s="9">
        <f t="shared" si="8"/>
        <v>273.32919076535444</v>
      </c>
      <c r="AY37" s="9">
        <f t="shared" si="8"/>
        <v>0</v>
      </c>
      <c r="AZ37" s="9">
        <f t="shared" si="8"/>
        <v>273.03111543085959</v>
      </c>
      <c r="BA37" s="9">
        <f t="shared" si="8"/>
        <v>0</v>
      </c>
      <c r="BB37" s="9">
        <f t="shared" si="8"/>
        <v>0</v>
      </c>
      <c r="BC37" s="9">
        <f t="shared" si="8"/>
        <v>0</v>
      </c>
      <c r="BD37" s="9">
        <f t="shared" si="8"/>
        <v>0</v>
      </c>
      <c r="BE37" s="9">
        <f t="shared" si="8"/>
        <v>0</v>
      </c>
      <c r="BF37" s="9">
        <f t="shared" si="8"/>
        <v>7.0830204564735793</v>
      </c>
      <c r="BG37" s="9">
        <f t="shared" si="8"/>
        <v>125.42945982722419</v>
      </c>
      <c r="BH37" s="9">
        <f t="shared" si="8"/>
        <v>15.6611349723547</v>
      </c>
      <c r="BI37" s="9">
        <f t="shared" si="8"/>
        <v>0</v>
      </c>
      <c r="BJ37" s="9">
        <f t="shared" si="8"/>
        <v>137.14513644767271</v>
      </c>
      <c r="BK37" s="9">
        <f t="shared" si="8"/>
        <v>9063.2542147023778</v>
      </c>
      <c r="BM37" s="35"/>
    </row>
    <row r="38" spans="1:65" ht="3.75" customHeight="1" x14ac:dyDescent="0.2">
      <c r="A38" s="4"/>
      <c r="B38" s="36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</row>
    <row r="39" spans="1:65" s="8" customFormat="1" x14ac:dyDescent="0.2">
      <c r="A39" s="4" t="s">
        <v>1</v>
      </c>
      <c r="B39" s="37" t="s">
        <v>7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</row>
    <row r="40" spans="1:65" s="31" customFormat="1" x14ac:dyDescent="0.2">
      <c r="A40" s="4" t="s">
        <v>42</v>
      </c>
      <c r="B40" s="32" t="s">
        <v>2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</row>
    <row r="41" spans="1:65" s="31" customFormat="1" x14ac:dyDescent="0.2">
      <c r="A41" s="4"/>
      <c r="B41" s="48" t="s">
        <v>75</v>
      </c>
      <c r="C41" s="47">
        <v>0</v>
      </c>
      <c r="D41" s="47">
        <v>0.25803646261289997</v>
      </c>
      <c r="E41" s="47">
        <v>0</v>
      </c>
      <c r="F41" s="47">
        <v>0</v>
      </c>
      <c r="G41" s="47">
        <v>0</v>
      </c>
      <c r="H41" s="6">
        <v>0.15703918945040002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0.49886556162778284</v>
      </c>
      <c r="S41" s="6">
        <v>0</v>
      </c>
      <c r="T41" s="6">
        <v>0</v>
      </c>
      <c r="U41" s="6">
        <v>0</v>
      </c>
      <c r="V41" s="6">
        <v>1.3715940612900001E-2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12.318127158674402</v>
      </c>
      <c r="AC41" s="6">
        <v>0.47255811693540006</v>
      </c>
      <c r="AD41" s="6">
        <v>0</v>
      </c>
      <c r="AE41" s="6">
        <v>0</v>
      </c>
      <c r="AF41" s="6">
        <v>0.37992031264460008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15.727692340092501</v>
      </c>
      <c r="AM41" s="6">
        <v>9.3849470645000002E-3</v>
      </c>
      <c r="AN41" s="6">
        <v>0</v>
      </c>
      <c r="AO41" s="6">
        <v>0</v>
      </c>
      <c r="AP41" s="6">
        <v>0.58323638290280011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5.1887267132070045</v>
      </c>
      <c r="AW41" s="6">
        <v>1.9759718452256998</v>
      </c>
      <c r="AX41" s="6">
        <v>0</v>
      </c>
      <c r="AY41" s="6">
        <v>0</v>
      </c>
      <c r="AZ41" s="6">
        <v>1.1245435163863999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4.5524890083053027</v>
      </c>
      <c r="BG41" s="6">
        <v>1.8580773999899998E-2</v>
      </c>
      <c r="BH41" s="6">
        <v>0</v>
      </c>
      <c r="BI41" s="6">
        <v>0</v>
      </c>
      <c r="BJ41" s="6">
        <v>0.40668342503170002</v>
      </c>
      <c r="BK41" s="6">
        <v>43.685571694774197</v>
      </c>
    </row>
    <row r="42" spans="1:65" s="31" customFormat="1" x14ac:dyDescent="0.2">
      <c r="A42" s="4"/>
      <c r="B42" s="5" t="s">
        <v>51</v>
      </c>
      <c r="C42" s="9">
        <f t="shared" ref="C42:AH42" si="9">SUM(C41)</f>
        <v>0</v>
      </c>
      <c r="D42" s="9">
        <f t="shared" si="9"/>
        <v>0.25803646261289997</v>
      </c>
      <c r="E42" s="9">
        <f t="shared" si="9"/>
        <v>0</v>
      </c>
      <c r="F42" s="9">
        <f t="shared" si="9"/>
        <v>0</v>
      </c>
      <c r="G42" s="9">
        <f t="shared" si="9"/>
        <v>0</v>
      </c>
      <c r="H42" s="9">
        <f t="shared" si="9"/>
        <v>0.15703918945040002</v>
      </c>
      <c r="I42" s="9">
        <f t="shared" si="9"/>
        <v>0</v>
      </c>
      <c r="J42" s="9">
        <f t="shared" si="9"/>
        <v>0</v>
      </c>
      <c r="K42" s="9">
        <f t="shared" si="9"/>
        <v>0</v>
      </c>
      <c r="L42" s="9">
        <f t="shared" si="9"/>
        <v>0</v>
      </c>
      <c r="M42" s="9">
        <f t="shared" si="9"/>
        <v>0</v>
      </c>
      <c r="N42" s="9">
        <f t="shared" si="9"/>
        <v>0</v>
      </c>
      <c r="O42" s="9">
        <f t="shared" si="9"/>
        <v>0</v>
      </c>
      <c r="P42" s="9">
        <f t="shared" si="9"/>
        <v>0</v>
      </c>
      <c r="Q42" s="9">
        <f t="shared" si="9"/>
        <v>0</v>
      </c>
      <c r="R42" s="9">
        <f t="shared" si="9"/>
        <v>0.49886556162778284</v>
      </c>
      <c r="S42" s="9">
        <f t="shared" si="9"/>
        <v>0</v>
      </c>
      <c r="T42" s="9">
        <f t="shared" si="9"/>
        <v>0</v>
      </c>
      <c r="U42" s="9">
        <f t="shared" si="9"/>
        <v>0</v>
      </c>
      <c r="V42" s="9">
        <f t="shared" si="9"/>
        <v>1.3715940612900001E-2</v>
      </c>
      <c r="W42" s="9">
        <f t="shared" si="9"/>
        <v>0</v>
      </c>
      <c r="X42" s="9">
        <f t="shared" si="9"/>
        <v>0</v>
      </c>
      <c r="Y42" s="9">
        <f t="shared" si="9"/>
        <v>0</v>
      </c>
      <c r="Z42" s="9">
        <f t="shared" si="9"/>
        <v>0</v>
      </c>
      <c r="AA42" s="9">
        <f t="shared" si="9"/>
        <v>0</v>
      </c>
      <c r="AB42" s="9">
        <f t="shared" si="9"/>
        <v>12.318127158674402</v>
      </c>
      <c r="AC42" s="9">
        <f t="shared" si="9"/>
        <v>0.47255811693540006</v>
      </c>
      <c r="AD42" s="9">
        <f t="shared" si="9"/>
        <v>0</v>
      </c>
      <c r="AE42" s="9">
        <f t="shared" si="9"/>
        <v>0</v>
      </c>
      <c r="AF42" s="9">
        <f t="shared" si="9"/>
        <v>0.37992031264460008</v>
      </c>
      <c r="AG42" s="9">
        <f t="shared" si="9"/>
        <v>0</v>
      </c>
      <c r="AH42" s="9">
        <f t="shared" si="9"/>
        <v>0</v>
      </c>
      <c r="AI42" s="9">
        <f t="shared" ref="AI42:BJ42" si="10">SUM(AI41)</f>
        <v>0</v>
      </c>
      <c r="AJ42" s="9">
        <f t="shared" si="10"/>
        <v>0</v>
      </c>
      <c r="AK42" s="9">
        <f t="shared" si="10"/>
        <v>0</v>
      </c>
      <c r="AL42" s="9">
        <f t="shared" si="10"/>
        <v>15.727692340092501</v>
      </c>
      <c r="AM42" s="9">
        <f t="shared" si="10"/>
        <v>9.3849470645000002E-3</v>
      </c>
      <c r="AN42" s="9">
        <f t="shared" si="10"/>
        <v>0</v>
      </c>
      <c r="AO42" s="9">
        <f t="shared" si="10"/>
        <v>0</v>
      </c>
      <c r="AP42" s="9">
        <f t="shared" si="10"/>
        <v>0.58323638290280011</v>
      </c>
      <c r="AQ42" s="9">
        <f t="shared" si="10"/>
        <v>0</v>
      </c>
      <c r="AR42" s="9">
        <f t="shared" si="10"/>
        <v>0</v>
      </c>
      <c r="AS42" s="9">
        <f t="shared" si="10"/>
        <v>0</v>
      </c>
      <c r="AT42" s="9">
        <f t="shared" si="10"/>
        <v>0</v>
      </c>
      <c r="AU42" s="9">
        <f t="shared" si="10"/>
        <v>0</v>
      </c>
      <c r="AV42" s="9">
        <f t="shared" si="10"/>
        <v>5.1887267132070045</v>
      </c>
      <c r="AW42" s="9">
        <f t="shared" si="10"/>
        <v>1.9759718452256998</v>
      </c>
      <c r="AX42" s="9">
        <f t="shared" si="10"/>
        <v>0</v>
      </c>
      <c r="AY42" s="9">
        <f t="shared" si="10"/>
        <v>0</v>
      </c>
      <c r="AZ42" s="9">
        <f t="shared" si="10"/>
        <v>1.1245435163863999</v>
      </c>
      <c r="BA42" s="9">
        <f t="shared" si="10"/>
        <v>0</v>
      </c>
      <c r="BB42" s="9">
        <f t="shared" si="10"/>
        <v>0</v>
      </c>
      <c r="BC42" s="9">
        <f t="shared" si="10"/>
        <v>0</v>
      </c>
      <c r="BD42" s="9">
        <f t="shared" si="10"/>
        <v>0</v>
      </c>
      <c r="BE42" s="9">
        <f t="shared" si="10"/>
        <v>0</v>
      </c>
      <c r="BF42" s="9">
        <f t="shared" si="10"/>
        <v>4.5524890083053027</v>
      </c>
      <c r="BG42" s="9">
        <f t="shared" si="10"/>
        <v>1.8580773999899998E-2</v>
      </c>
      <c r="BH42" s="9">
        <f t="shared" si="10"/>
        <v>0</v>
      </c>
      <c r="BI42" s="9">
        <f t="shared" si="10"/>
        <v>0</v>
      </c>
      <c r="BJ42" s="9">
        <f t="shared" si="10"/>
        <v>0.40668342503170002</v>
      </c>
      <c r="BK42" s="9">
        <f>BK41</f>
        <v>43.685571694774197</v>
      </c>
      <c r="BL42" s="33"/>
    </row>
    <row r="43" spans="1:65" x14ac:dyDescent="0.2">
      <c r="A43" s="4" t="s">
        <v>43</v>
      </c>
      <c r="B43" s="32" t="s">
        <v>16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30"/>
    </row>
    <row r="44" spans="1:65" x14ac:dyDescent="0.2">
      <c r="A44" s="4"/>
      <c r="B44" s="32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</row>
    <row r="45" spans="1:65" s="8" customFormat="1" ht="25.5" x14ac:dyDescent="0.2">
      <c r="A45" s="4"/>
      <c r="B45" s="48" t="s">
        <v>76</v>
      </c>
      <c r="C45" s="6">
        <v>0</v>
      </c>
      <c r="D45" s="6">
        <v>0.30717277448379998</v>
      </c>
      <c r="E45" s="6">
        <v>0</v>
      </c>
      <c r="F45" s="6">
        <v>0</v>
      </c>
      <c r="G45" s="6">
        <v>0</v>
      </c>
      <c r="H45" s="6">
        <v>4.8553423999399999E-2</v>
      </c>
      <c r="I45" s="6">
        <v>0</v>
      </c>
      <c r="J45" s="6">
        <v>0</v>
      </c>
      <c r="K45" s="6">
        <v>0</v>
      </c>
      <c r="L45" s="6">
        <v>1.0047184322500001E-2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0.15888222648309999</v>
      </c>
      <c r="S45" s="6">
        <v>0</v>
      </c>
      <c r="T45" s="6">
        <v>0</v>
      </c>
      <c r="U45" s="6">
        <v>0</v>
      </c>
      <c r="V45" s="6">
        <v>8.4785472578999994E-3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11.002814999094099</v>
      </c>
      <c r="AC45" s="6">
        <v>1.4045246798704001</v>
      </c>
      <c r="AD45" s="6">
        <v>0</v>
      </c>
      <c r="AE45" s="6">
        <v>0</v>
      </c>
      <c r="AF45" s="6">
        <v>0.5241031760964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17.327818363931502</v>
      </c>
      <c r="AM45" s="6">
        <v>0.86727398074090012</v>
      </c>
      <c r="AN45" s="6">
        <v>0.13577996903219999</v>
      </c>
      <c r="AO45" s="6">
        <v>0</v>
      </c>
      <c r="AP45" s="6">
        <v>0.38157286732219997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0.5125195655649033</v>
      </c>
      <c r="AW45" s="6">
        <v>5.95606263548E-2</v>
      </c>
      <c r="AX45" s="6">
        <v>0</v>
      </c>
      <c r="AY45" s="6">
        <v>0</v>
      </c>
      <c r="AZ45" s="6">
        <v>0.36354142487040003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0.75556412447870036</v>
      </c>
      <c r="BG45" s="6">
        <v>0</v>
      </c>
      <c r="BH45" s="6">
        <v>0</v>
      </c>
      <c r="BI45" s="6">
        <v>0</v>
      </c>
      <c r="BJ45" s="6">
        <v>9.5041141774515996</v>
      </c>
      <c r="BK45" s="6">
        <v>43.372322111354805</v>
      </c>
    </row>
    <row r="46" spans="1:65" s="8" customFormat="1" x14ac:dyDescent="0.2">
      <c r="A46" s="4"/>
      <c r="B46" s="48" t="s">
        <v>77</v>
      </c>
      <c r="C46" s="6">
        <v>0</v>
      </c>
      <c r="D46" s="6">
        <v>0.4700425358709</v>
      </c>
      <c r="E46" s="6">
        <v>16.1886858660645</v>
      </c>
      <c r="F46" s="6">
        <v>0</v>
      </c>
      <c r="G46" s="6">
        <v>0</v>
      </c>
      <c r="H46" s="6">
        <v>0.8978044053534</v>
      </c>
      <c r="I46" s="6">
        <v>10.2045638874514</v>
      </c>
      <c r="J46" s="6">
        <v>0</v>
      </c>
      <c r="K46" s="6">
        <v>0</v>
      </c>
      <c r="L46" s="6">
        <v>0.220488944548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1.0304998848371998</v>
      </c>
      <c r="S46" s="6">
        <v>0.2641011759354</v>
      </c>
      <c r="T46" s="6">
        <v>0</v>
      </c>
      <c r="U46" s="6">
        <v>0</v>
      </c>
      <c r="V46" s="6">
        <v>0.15164750558039999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47.862627444188526</v>
      </c>
      <c r="AC46" s="6">
        <v>6.4397369310633996</v>
      </c>
      <c r="AD46" s="6">
        <v>0</v>
      </c>
      <c r="AE46" s="6">
        <v>0</v>
      </c>
      <c r="AF46" s="6">
        <v>9.0900702081602009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101.07712835070377</v>
      </c>
      <c r="AM46" s="6">
        <v>0.31859288719290002</v>
      </c>
      <c r="AN46" s="6">
        <v>0</v>
      </c>
      <c r="AO46" s="6">
        <v>0</v>
      </c>
      <c r="AP46" s="6">
        <v>7.1291018224509015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14.080144362650987</v>
      </c>
      <c r="AW46" s="6">
        <v>5.1115653527737992</v>
      </c>
      <c r="AX46" s="6">
        <v>0</v>
      </c>
      <c r="AY46" s="6">
        <v>0</v>
      </c>
      <c r="AZ46" s="6">
        <v>2.5535847984271958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16.676153518426688</v>
      </c>
      <c r="BG46" s="6">
        <v>1.174368633806</v>
      </c>
      <c r="BH46" s="6">
        <v>0</v>
      </c>
      <c r="BI46" s="6">
        <v>0</v>
      </c>
      <c r="BJ46" s="6">
        <v>3.7127213750633001</v>
      </c>
      <c r="BK46" s="6">
        <v>244.6536298905489</v>
      </c>
    </row>
    <row r="47" spans="1:65" s="8" customFormat="1" x14ac:dyDescent="0.2">
      <c r="A47" s="4"/>
      <c r="B47" s="48" t="s">
        <v>78</v>
      </c>
      <c r="C47" s="6">
        <v>0</v>
      </c>
      <c r="D47" s="6">
        <v>0.20894209432249999</v>
      </c>
      <c r="E47" s="6">
        <v>0</v>
      </c>
      <c r="F47" s="6">
        <v>0</v>
      </c>
      <c r="G47" s="6">
        <v>0</v>
      </c>
      <c r="H47" s="6">
        <v>1.48785700965E-2</v>
      </c>
      <c r="I47" s="6">
        <v>0</v>
      </c>
      <c r="J47" s="6">
        <v>0</v>
      </c>
      <c r="K47" s="6">
        <v>0</v>
      </c>
      <c r="L47" s="6">
        <v>1.761659032E-4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7.8023228870400002E-2</v>
      </c>
      <c r="S47" s="6">
        <v>0</v>
      </c>
      <c r="T47" s="6">
        <v>0</v>
      </c>
      <c r="U47" s="6">
        <v>0</v>
      </c>
      <c r="V47" s="6">
        <v>2.2272725974358159E-3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6.6149752423520027</v>
      </c>
      <c r="AC47" s="6">
        <v>0.68460232399919996</v>
      </c>
      <c r="AD47" s="6">
        <v>0</v>
      </c>
      <c r="AE47" s="6">
        <v>0</v>
      </c>
      <c r="AF47" s="6">
        <v>1.5573813014187998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6.7269435943836005</v>
      </c>
      <c r="AM47" s="6">
        <v>0.22003828719320001</v>
      </c>
      <c r="AN47" s="6">
        <v>0</v>
      </c>
      <c r="AO47" s="6">
        <v>0</v>
      </c>
      <c r="AP47" s="6">
        <v>0.35210474193520003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0.42475087102859993</v>
      </c>
      <c r="AW47" s="6">
        <v>3.0907207740999997E-3</v>
      </c>
      <c r="AX47" s="6">
        <v>0</v>
      </c>
      <c r="AY47" s="6">
        <v>0</v>
      </c>
      <c r="AZ47" s="6">
        <v>3.1267404741700006E-2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0.28899966606109984</v>
      </c>
      <c r="BG47" s="6">
        <v>0.32775443012899996</v>
      </c>
      <c r="BH47" s="6">
        <v>0</v>
      </c>
      <c r="BI47" s="6">
        <v>0</v>
      </c>
      <c r="BJ47" s="6">
        <v>0.20995939593540003</v>
      </c>
      <c r="BK47" s="6">
        <v>17.746115311741939</v>
      </c>
    </row>
    <row r="48" spans="1:65" s="8" customFormat="1" x14ac:dyDescent="0.2">
      <c r="A48" s="4"/>
      <c r="B48" s="48" t="s">
        <v>79</v>
      </c>
      <c r="C48" s="6">
        <v>0</v>
      </c>
      <c r="D48" s="6">
        <v>0.43787908041930002</v>
      </c>
      <c r="E48" s="6">
        <v>0</v>
      </c>
      <c r="F48" s="6">
        <v>0</v>
      </c>
      <c r="G48" s="6">
        <v>0</v>
      </c>
      <c r="H48" s="6">
        <v>8.7266217902700005E-2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2.2355388579016339E-2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6.4216845945129997</v>
      </c>
      <c r="AC48" s="6">
        <v>4.9045800737728991</v>
      </c>
      <c r="AD48" s="6">
        <v>3.57096774193E-2</v>
      </c>
      <c r="AE48" s="6">
        <v>0</v>
      </c>
      <c r="AF48" s="6">
        <v>1.8887370349991999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5.3292838644159977</v>
      </c>
      <c r="AM48" s="6">
        <v>1.1514338970309002</v>
      </c>
      <c r="AN48" s="6">
        <v>0</v>
      </c>
      <c r="AO48" s="6">
        <v>0</v>
      </c>
      <c r="AP48" s="6">
        <v>0.8736004179350001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1.7397837667321003</v>
      </c>
      <c r="AW48" s="6">
        <v>1.3994043240643999</v>
      </c>
      <c r="AX48" s="6">
        <v>2.4996774193546001</v>
      </c>
      <c r="AY48" s="6">
        <v>0</v>
      </c>
      <c r="AZ48" s="6">
        <v>1.0892725803866001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0.6050136853138004</v>
      </c>
      <c r="BG48" s="6">
        <v>4.0685125290300002E-2</v>
      </c>
      <c r="BH48" s="6">
        <v>7.1419354838700003E-2</v>
      </c>
      <c r="BI48" s="6">
        <v>0</v>
      </c>
      <c r="BJ48" s="6">
        <v>7.4096155258000007E-2</v>
      </c>
      <c r="BK48" s="6">
        <v>28.671882658225815</v>
      </c>
    </row>
    <row r="49" spans="1:63" s="8" customFormat="1" x14ac:dyDescent="0.2">
      <c r="A49" s="4"/>
      <c r="B49" s="48" t="s">
        <v>81</v>
      </c>
      <c r="C49" s="6">
        <v>0</v>
      </c>
      <c r="D49" s="6">
        <v>0</v>
      </c>
      <c r="E49" s="6">
        <v>4.968064516129</v>
      </c>
      <c r="F49" s="6">
        <v>0</v>
      </c>
      <c r="G49" s="6">
        <v>0</v>
      </c>
      <c r="H49" s="6">
        <v>0.25801386119269998</v>
      </c>
      <c r="I49" s="6">
        <v>1.9872258064499999E-2</v>
      </c>
      <c r="J49" s="6">
        <v>0</v>
      </c>
      <c r="K49" s="6">
        <v>0</v>
      </c>
      <c r="L49" s="6">
        <v>1.8153307741933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0.50827776596669993</v>
      </c>
      <c r="S49" s="6">
        <v>5.9616774193400002E-2</v>
      </c>
      <c r="T49" s="6">
        <v>0</v>
      </c>
      <c r="U49" s="6">
        <v>0</v>
      </c>
      <c r="V49" s="6">
        <v>0.16863833342063206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4.3182393497401987</v>
      </c>
      <c r="AC49" s="6">
        <v>3.0750106818383003</v>
      </c>
      <c r="AD49" s="6">
        <v>0</v>
      </c>
      <c r="AE49" s="6">
        <v>0</v>
      </c>
      <c r="AF49" s="6">
        <v>6.4889087502894007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5.9810558375145018</v>
      </c>
      <c r="AM49" s="6">
        <v>1.2004951290299999E-2</v>
      </c>
      <c r="AN49" s="6">
        <v>0</v>
      </c>
      <c r="AO49" s="6">
        <v>0</v>
      </c>
      <c r="AP49" s="6">
        <v>4.3945583010639009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6.5902716927275051</v>
      </c>
      <c r="AW49" s="6">
        <v>0.93538663861259996</v>
      </c>
      <c r="AX49" s="6">
        <v>0</v>
      </c>
      <c r="AY49" s="6">
        <v>0</v>
      </c>
      <c r="AZ49" s="6">
        <v>11.147678793384401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3.2422694193149</v>
      </c>
      <c r="BG49" s="6">
        <v>0.14652096774179998</v>
      </c>
      <c r="BH49" s="6">
        <v>0</v>
      </c>
      <c r="BI49" s="6">
        <v>0</v>
      </c>
      <c r="BJ49" s="6">
        <v>6.5198178404510996</v>
      </c>
      <c r="BK49" s="6">
        <v>60.649537507129139</v>
      </c>
    </row>
    <row r="50" spans="1:63" s="8" customFormat="1" x14ac:dyDescent="0.2">
      <c r="A50" s="4"/>
      <c r="B50" s="5" t="s">
        <v>52</v>
      </c>
      <c r="C50" s="47">
        <f>SUM(C45:C49)</f>
        <v>0</v>
      </c>
      <c r="D50" s="47">
        <f t="shared" ref="D50:BK50" si="11">SUM(D45:D49)</f>
        <v>1.4240364850964999</v>
      </c>
      <c r="E50" s="47">
        <f t="shared" si="11"/>
        <v>21.156750382193501</v>
      </c>
      <c r="F50" s="47">
        <f t="shared" si="11"/>
        <v>0</v>
      </c>
      <c r="G50" s="47">
        <f t="shared" si="11"/>
        <v>0</v>
      </c>
      <c r="H50" s="47">
        <f t="shared" si="11"/>
        <v>1.3065164785447001</v>
      </c>
      <c r="I50" s="47">
        <f t="shared" si="11"/>
        <v>10.224436145515901</v>
      </c>
      <c r="J50" s="47">
        <f t="shared" si="11"/>
        <v>0</v>
      </c>
      <c r="K50" s="47">
        <f t="shared" si="11"/>
        <v>0</v>
      </c>
      <c r="L50" s="47">
        <f t="shared" si="11"/>
        <v>2.0460430689670002</v>
      </c>
      <c r="M50" s="47">
        <f t="shared" si="11"/>
        <v>0</v>
      </c>
      <c r="N50" s="47">
        <f t="shared" si="11"/>
        <v>0</v>
      </c>
      <c r="O50" s="47">
        <f t="shared" si="11"/>
        <v>0</v>
      </c>
      <c r="P50" s="47">
        <f t="shared" si="11"/>
        <v>0</v>
      </c>
      <c r="Q50" s="47">
        <f t="shared" si="11"/>
        <v>0</v>
      </c>
      <c r="R50" s="47">
        <f t="shared" si="11"/>
        <v>1.7980384947364161</v>
      </c>
      <c r="S50" s="47">
        <f t="shared" si="11"/>
        <v>0.3237179501288</v>
      </c>
      <c r="T50" s="47">
        <f t="shared" si="11"/>
        <v>0</v>
      </c>
      <c r="U50" s="47">
        <f t="shared" si="11"/>
        <v>0</v>
      </c>
      <c r="V50" s="47">
        <f t="shared" si="11"/>
        <v>0.33099165885636789</v>
      </c>
      <c r="W50" s="47">
        <f t="shared" si="11"/>
        <v>0</v>
      </c>
      <c r="X50" s="47">
        <f t="shared" si="11"/>
        <v>0</v>
      </c>
      <c r="Y50" s="47">
        <f t="shared" si="11"/>
        <v>0</v>
      </c>
      <c r="Z50" s="47">
        <f t="shared" si="11"/>
        <v>0</v>
      </c>
      <c r="AA50" s="47">
        <f t="shared" si="11"/>
        <v>0</v>
      </c>
      <c r="AB50" s="47">
        <f t="shared" si="11"/>
        <v>76.220341629887812</v>
      </c>
      <c r="AC50" s="47">
        <f t="shared" si="11"/>
        <v>16.508454690544198</v>
      </c>
      <c r="AD50" s="47">
        <f t="shared" si="11"/>
        <v>3.57096774193E-2</v>
      </c>
      <c r="AE50" s="47">
        <f t="shared" si="11"/>
        <v>0</v>
      </c>
      <c r="AF50" s="47">
        <f t="shared" si="11"/>
        <v>19.549200470964003</v>
      </c>
      <c r="AG50" s="47">
        <f t="shared" si="11"/>
        <v>0</v>
      </c>
      <c r="AH50" s="47">
        <f t="shared" si="11"/>
        <v>0</v>
      </c>
      <c r="AI50" s="47">
        <f t="shared" si="11"/>
        <v>0</v>
      </c>
      <c r="AJ50" s="47">
        <f t="shared" si="11"/>
        <v>0</v>
      </c>
      <c r="AK50" s="47">
        <f t="shared" si="11"/>
        <v>0</v>
      </c>
      <c r="AL50" s="47">
        <f t="shared" si="11"/>
        <v>136.44223001094937</v>
      </c>
      <c r="AM50" s="47">
        <f t="shared" si="11"/>
        <v>2.5693440034482005</v>
      </c>
      <c r="AN50" s="47">
        <f t="shared" si="11"/>
        <v>0.13577996903219999</v>
      </c>
      <c r="AO50" s="47">
        <f t="shared" si="11"/>
        <v>0</v>
      </c>
      <c r="AP50" s="47">
        <f t="shared" si="11"/>
        <v>13.130938150707204</v>
      </c>
      <c r="AQ50" s="47">
        <f t="shared" si="11"/>
        <v>0</v>
      </c>
      <c r="AR50" s="47">
        <f t="shared" si="11"/>
        <v>0</v>
      </c>
      <c r="AS50" s="47">
        <f t="shared" si="11"/>
        <v>0</v>
      </c>
      <c r="AT50" s="47">
        <f t="shared" si="11"/>
        <v>0</v>
      </c>
      <c r="AU50" s="47">
        <f t="shared" si="11"/>
        <v>0</v>
      </c>
      <c r="AV50" s="47">
        <f t="shared" si="11"/>
        <v>23.347470258704096</v>
      </c>
      <c r="AW50" s="47">
        <f t="shared" si="11"/>
        <v>7.5090076625797</v>
      </c>
      <c r="AX50" s="47">
        <f t="shared" si="11"/>
        <v>2.4996774193546001</v>
      </c>
      <c r="AY50" s="47">
        <f t="shared" si="11"/>
        <v>0</v>
      </c>
      <c r="AZ50" s="47">
        <f t="shared" si="11"/>
        <v>15.185345001810298</v>
      </c>
      <c r="BA50" s="47">
        <f t="shared" si="11"/>
        <v>0</v>
      </c>
      <c r="BB50" s="47">
        <f t="shared" si="11"/>
        <v>0</v>
      </c>
      <c r="BC50" s="47">
        <f t="shared" si="11"/>
        <v>0</v>
      </c>
      <c r="BD50" s="47">
        <f t="shared" si="11"/>
        <v>0</v>
      </c>
      <c r="BE50" s="47">
        <f t="shared" si="11"/>
        <v>0</v>
      </c>
      <c r="BF50" s="47">
        <f t="shared" si="11"/>
        <v>21.568000413595186</v>
      </c>
      <c r="BG50" s="47">
        <f t="shared" si="11"/>
        <v>1.6893291569671001</v>
      </c>
      <c r="BH50" s="47">
        <f t="shared" si="11"/>
        <v>7.1419354838700003E-2</v>
      </c>
      <c r="BI50" s="47">
        <f t="shared" si="11"/>
        <v>0</v>
      </c>
      <c r="BJ50" s="47">
        <f t="shared" si="11"/>
        <v>20.020708944159399</v>
      </c>
      <c r="BK50" s="47">
        <f t="shared" si="11"/>
        <v>395.0934874790006</v>
      </c>
    </row>
    <row r="51" spans="1:63" s="8" customFormat="1" x14ac:dyDescent="0.2">
      <c r="A51" s="4"/>
      <c r="B51" s="11" t="s">
        <v>50</v>
      </c>
      <c r="C51" s="47">
        <f>C50+C42</f>
        <v>0</v>
      </c>
      <c r="D51" s="47">
        <f t="shared" ref="D51:BJ51" si="12">D50+D42</f>
        <v>1.6820729477093999</v>
      </c>
      <c r="E51" s="47">
        <f t="shared" si="12"/>
        <v>21.156750382193501</v>
      </c>
      <c r="F51" s="47">
        <f t="shared" si="12"/>
        <v>0</v>
      </c>
      <c r="G51" s="47">
        <f t="shared" si="12"/>
        <v>0</v>
      </c>
      <c r="H51" s="47">
        <f t="shared" si="12"/>
        <v>1.4635556679951001</v>
      </c>
      <c r="I51" s="47">
        <f t="shared" si="12"/>
        <v>10.224436145515901</v>
      </c>
      <c r="J51" s="47">
        <f t="shared" si="12"/>
        <v>0</v>
      </c>
      <c r="K51" s="47">
        <f t="shared" si="12"/>
        <v>0</v>
      </c>
      <c r="L51" s="47">
        <f t="shared" si="12"/>
        <v>2.0460430689670002</v>
      </c>
      <c r="M51" s="47">
        <f t="shared" si="12"/>
        <v>0</v>
      </c>
      <c r="N51" s="47">
        <f t="shared" si="12"/>
        <v>0</v>
      </c>
      <c r="O51" s="47">
        <f t="shared" si="12"/>
        <v>0</v>
      </c>
      <c r="P51" s="47">
        <f t="shared" si="12"/>
        <v>0</v>
      </c>
      <c r="Q51" s="47">
        <f t="shared" si="12"/>
        <v>0</v>
      </c>
      <c r="R51" s="47">
        <f t="shared" si="12"/>
        <v>2.2969040563641991</v>
      </c>
      <c r="S51" s="47">
        <f t="shared" si="12"/>
        <v>0.3237179501288</v>
      </c>
      <c r="T51" s="47">
        <f t="shared" si="12"/>
        <v>0</v>
      </c>
      <c r="U51" s="47">
        <f t="shared" si="12"/>
        <v>0</v>
      </c>
      <c r="V51" s="47">
        <f t="shared" si="12"/>
        <v>0.34470759946926788</v>
      </c>
      <c r="W51" s="47">
        <f t="shared" si="12"/>
        <v>0</v>
      </c>
      <c r="X51" s="47">
        <f t="shared" si="12"/>
        <v>0</v>
      </c>
      <c r="Y51" s="47">
        <f t="shared" si="12"/>
        <v>0</v>
      </c>
      <c r="Z51" s="47">
        <f t="shared" si="12"/>
        <v>0</v>
      </c>
      <c r="AA51" s="47">
        <f t="shared" si="12"/>
        <v>0</v>
      </c>
      <c r="AB51" s="47">
        <f t="shared" si="12"/>
        <v>88.538468788562213</v>
      </c>
      <c r="AC51" s="47">
        <f t="shared" si="12"/>
        <v>16.981012807479598</v>
      </c>
      <c r="AD51" s="47">
        <f t="shared" si="12"/>
        <v>3.57096774193E-2</v>
      </c>
      <c r="AE51" s="47">
        <f t="shared" si="12"/>
        <v>0</v>
      </c>
      <c r="AF51" s="47">
        <f t="shared" si="12"/>
        <v>19.929120783608603</v>
      </c>
      <c r="AG51" s="47">
        <f t="shared" si="12"/>
        <v>0</v>
      </c>
      <c r="AH51" s="47">
        <f t="shared" si="12"/>
        <v>0</v>
      </c>
      <c r="AI51" s="47">
        <f t="shared" si="12"/>
        <v>0</v>
      </c>
      <c r="AJ51" s="47">
        <f t="shared" si="12"/>
        <v>0</v>
      </c>
      <c r="AK51" s="47">
        <f t="shared" si="12"/>
        <v>0</v>
      </c>
      <c r="AL51" s="47">
        <f t="shared" si="12"/>
        <v>152.16992235104186</v>
      </c>
      <c r="AM51" s="47">
        <f t="shared" si="12"/>
        <v>2.5787289505127005</v>
      </c>
      <c r="AN51" s="47">
        <f t="shared" si="12"/>
        <v>0.13577996903219999</v>
      </c>
      <c r="AO51" s="47">
        <f t="shared" si="12"/>
        <v>0</v>
      </c>
      <c r="AP51" s="47">
        <f t="shared" si="12"/>
        <v>13.714174533610004</v>
      </c>
      <c r="AQ51" s="47">
        <f t="shared" si="12"/>
        <v>0</v>
      </c>
      <c r="AR51" s="47">
        <f t="shared" si="12"/>
        <v>0</v>
      </c>
      <c r="AS51" s="47">
        <f t="shared" si="12"/>
        <v>0</v>
      </c>
      <c r="AT51" s="47">
        <f t="shared" si="12"/>
        <v>0</v>
      </c>
      <c r="AU51" s="47">
        <f t="shared" si="12"/>
        <v>0</v>
      </c>
      <c r="AV51" s="47">
        <f t="shared" si="12"/>
        <v>28.536196971911099</v>
      </c>
      <c r="AW51" s="47">
        <f t="shared" si="12"/>
        <v>9.4849795078054004</v>
      </c>
      <c r="AX51" s="47">
        <f t="shared" si="12"/>
        <v>2.4996774193546001</v>
      </c>
      <c r="AY51" s="47">
        <f t="shared" si="12"/>
        <v>0</v>
      </c>
      <c r="AZ51" s="47">
        <f t="shared" si="12"/>
        <v>16.309888518196697</v>
      </c>
      <c r="BA51" s="47">
        <f t="shared" si="12"/>
        <v>0</v>
      </c>
      <c r="BB51" s="47">
        <f t="shared" si="12"/>
        <v>0</v>
      </c>
      <c r="BC51" s="47">
        <f t="shared" si="12"/>
        <v>0</v>
      </c>
      <c r="BD51" s="47">
        <f t="shared" si="12"/>
        <v>0</v>
      </c>
      <c r="BE51" s="47">
        <f t="shared" si="12"/>
        <v>0</v>
      </c>
      <c r="BF51" s="47">
        <f t="shared" si="12"/>
        <v>26.120489421900487</v>
      </c>
      <c r="BG51" s="47">
        <f t="shared" si="12"/>
        <v>1.7079099309670001</v>
      </c>
      <c r="BH51" s="47">
        <f t="shared" si="12"/>
        <v>7.1419354838700003E-2</v>
      </c>
      <c r="BI51" s="47">
        <f t="shared" si="12"/>
        <v>0</v>
      </c>
      <c r="BJ51" s="47">
        <f t="shared" si="12"/>
        <v>20.4273923691911</v>
      </c>
      <c r="BK51" s="47">
        <f>BK50+BK42</f>
        <v>438.77905917377478</v>
      </c>
    </row>
    <row r="52" spans="1:63" ht="3" customHeight="1" x14ac:dyDescent="0.2">
      <c r="A52" s="4"/>
      <c r="B52" s="32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</row>
    <row r="53" spans="1:63" x14ac:dyDescent="0.2">
      <c r="A53" s="4" t="s">
        <v>17</v>
      </c>
      <c r="B53" s="37" t="s">
        <v>8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</row>
    <row r="54" spans="1:63" x14ac:dyDescent="0.2">
      <c r="A54" s="4" t="s">
        <v>42</v>
      </c>
      <c r="B54" s="32" t="s">
        <v>18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</row>
    <row r="55" spans="1:63" s="8" customFormat="1" x14ac:dyDescent="0.2">
      <c r="A55" s="4"/>
      <c r="B55" s="48" t="s">
        <v>80</v>
      </c>
      <c r="C55" s="6">
        <v>0</v>
      </c>
      <c r="D55" s="6">
        <v>0.2007653884516</v>
      </c>
      <c r="E55" s="6">
        <v>0</v>
      </c>
      <c r="F55" s="6">
        <v>0</v>
      </c>
      <c r="G55" s="6">
        <v>0</v>
      </c>
      <c r="H55" s="6">
        <v>0.17735213167649999</v>
      </c>
      <c r="I55" s="6">
        <v>0.20497332183870001</v>
      </c>
      <c r="J55" s="6">
        <v>0</v>
      </c>
      <c r="K55" s="6">
        <v>0</v>
      </c>
      <c r="L55" s="6">
        <v>0.13519465322569998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0.44152026386990006</v>
      </c>
      <c r="S55" s="6">
        <v>1.1183930384516001</v>
      </c>
      <c r="T55" s="6">
        <v>0</v>
      </c>
      <c r="U55" s="6">
        <v>0</v>
      </c>
      <c r="V55" s="6">
        <v>0.28216516229009997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6.7738449402229008</v>
      </c>
      <c r="AC55" s="6">
        <v>1.0176010695155999</v>
      </c>
      <c r="AD55" s="6">
        <v>0</v>
      </c>
      <c r="AE55" s="6">
        <v>0</v>
      </c>
      <c r="AF55" s="6">
        <v>3.7079214446119999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16.731146589996197</v>
      </c>
      <c r="AM55" s="6">
        <v>0.18703577945130001</v>
      </c>
      <c r="AN55" s="6">
        <v>0</v>
      </c>
      <c r="AO55" s="6">
        <v>0</v>
      </c>
      <c r="AP55" s="6">
        <v>2.1318649368378999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3.5616530809248999</v>
      </c>
      <c r="AW55" s="6">
        <v>357.98057176606233</v>
      </c>
      <c r="AX55" s="6">
        <v>0</v>
      </c>
      <c r="AY55" s="6">
        <v>0</v>
      </c>
      <c r="AZ55" s="6">
        <v>235.27496700609316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2.0779428357088019</v>
      </c>
      <c r="BG55" s="6">
        <v>8.508526397257798</v>
      </c>
      <c r="BH55" s="6">
        <v>0</v>
      </c>
      <c r="BI55" s="6">
        <v>0</v>
      </c>
      <c r="BJ55" s="6">
        <v>114.41664437486999</v>
      </c>
      <c r="BK55" s="6">
        <v>754.93008418135696</v>
      </c>
    </row>
    <row r="56" spans="1:63" s="8" customFormat="1" x14ac:dyDescent="0.2">
      <c r="A56" s="4"/>
      <c r="B56" s="11" t="s">
        <v>49</v>
      </c>
      <c r="C56" s="9">
        <f t="shared" ref="C56:AH56" si="13">SUM(C55)</f>
        <v>0</v>
      </c>
      <c r="D56" s="9">
        <f t="shared" si="13"/>
        <v>0.2007653884516</v>
      </c>
      <c r="E56" s="9">
        <f t="shared" si="13"/>
        <v>0</v>
      </c>
      <c r="F56" s="9">
        <f t="shared" si="13"/>
        <v>0</v>
      </c>
      <c r="G56" s="9">
        <f t="shared" si="13"/>
        <v>0</v>
      </c>
      <c r="H56" s="9">
        <f t="shared" si="13"/>
        <v>0.17735213167649999</v>
      </c>
      <c r="I56" s="9">
        <f t="shared" si="13"/>
        <v>0.20497332183870001</v>
      </c>
      <c r="J56" s="9">
        <f t="shared" si="13"/>
        <v>0</v>
      </c>
      <c r="K56" s="9">
        <f t="shared" si="13"/>
        <v>0</v>
      </c>
      <c r="L56" s="9">
        <f t="shared" si="13"/>
        <v>0.13519465322569998</v>
      </c>
      <c r="M56" s="9">
        <f t="shared" si="13"/>
        <v>0</v>
      </c>
      <c r="N56" s="9">
        <f t="shared" si="13"/>
        <v>0</v>
      </c>
      <c r="O56" s="9">
        <f t="shared" si="13"/>
        <v>0</v>
      </c>
      <c r="P56" s="9">
        <f t="shared" si="13"/>
        <v>0</v>
      </c>
      <c r="Q56" s="9">
        <f t="shared" si="13"/>
        <v>0</v>
      </c>
      <c r="R56" s="9">
        <f t="shared" si="13"/>
        <v>0.44152026386990006</v>
      </c>
      <c r="S56" s="9">
        <f t="shared" si="13"/>
        <v>1.1183930384516001</v>
      </c>
      <c r="T56" s="9">
        <f t="shared" si="13"/>
        <v>0</v>
      </c>
      <c r="U56" s="9">
        <f t="shared" si="13"/>
        <v>0</v>
      </c>
      <c r="V56" s="9">
        <f t="shared" si="13"/>
        <v>0.28216516229009997</v>
      </c>
      <c r="W56" s="9">
        <f t="shared" si="13"/>
        <v>0</v>
      </c>
      <c r="X56" s="9">
        <f t="shared" si="13"/>
        <v>0</v>
      </c>
      <c r="Y56" s="9">
        <f t="shared" si="13"/>
        <v>0</v>
      </c>
      <c r="Z56" s="9">
        <f t="shared" si="13"/>
        <v>0</v>
      </c>
      <c r="AA56" s="9">
        <f t="shared" si="13"/>
        <v>0</v>
      </c>
      <c r="AB56" s="9">
        <f t="shared" si="13"/>
        <v>6.7738449402229008</v>
      </c>
      <c r="AC56" s="9">
        <f t="shared" si="13"/>
        <v>1.0176010695155999</v>
      </c>
      <c r="AD56" s="9">
        <f t="shared" si="13"/>
        <v>0</v>
      </c>
      <c r="AE56" s="9">
        <f t="shared" si="13"/>
        <v>0</v>
      </c>
      <c r="AF56" s="9">
        <f t="shared" si="13"/>
        <v>3.7079214446119999</v>
      </c>
      <c r="AG56" s="9">
        <f t="shared" si="13"/>
        <v>0</v>
      </c>
      <c r="AH56" s="9">
        <f t="shared" si="13"/>
        <v>0</v>
      </c>
      <c r="AI56" s="9">
        <f t="shared" ref="AI56:BJ56" si="14">SUM(AI55)</f>
        <v>0</v>
      </c>
      <c r="AJ56" s="9">
        <f t="shared" si="14"/>
        <v>0</v>
      </c>
      <c r="AK56" s="9">
        <f t="shared" si="14"/>
        <v>0</v>
      </c>
      <c r="AL56" s="9">
        <f t="shared" si="14"/>
        <v>16.731146589996197</v>
      </c>
      <c r="AM56" s="9">
        <f t="shared" si="14"/>
        <v>0.18703577945130001</v>
      </c>
      <c r="AN56" s="9">
        <f t="shared" si="14"/>
        <v>0</v>
      </c>
      <c r="AO56" s="9">
        <f t="shared" si="14"/>
        <v>0</v>
      </c>
      <c r="AP56" s="9">
        <f t="shared" si="14"/>
        <v>2.1318649368378999</v>
      </c>
      <c r="AQ56" s="9">
        <f t="shared" si="14"/>
        <v>0</v>
      </c>
      <c r="AR56" s="9">
        <f t="shared" si="14"/>
        <v>0</v>
      </c>
      <c r="AS56" s="9">
        <f t="shared" si="14"/>
        <v>0</v>
      </c>
      <c r="AT56" s="9">
        <f t="shared" si="14"/>
        <v>0</v>
      </c>
      <c r="AU56" s="9">
        <f t="shared" si="14"/>
        <v>0</v>
      </c>
      <c r="AV56" s="9">
        <f t="shared" si="14"/>
        <v>3.5616530809248999</v>
      </c>
      <c r="AW56" s="9">
        <f t="shared" si="14"/>
        <v>357.98057176606233</v>
      </c>
      <c r="AX56" s="9">
        <f t="shared" si="14"/>
        <v>0</v>
      </c>
      <c r="AY56" s="9">
        <f t="shared" si="14"/>
        <v>0</v>
      </c>
      <c r="AZ56" s="9">
        <f t="shared" si="14"/>
        <v>235.27496700609316</v>
      </c>
      <c r="BA56" s="9">
        <f t="shared" si="14"/>
        <v>0</v>
      </c>
      <c r="BB56" s="9">
        <f t="shared" si="14"/>
        <v>0</v>
      </c>
      <c r="BC56" s="9">
        <f t="shared" si="14"/>
        <v>0</v>
      </c>
      <c r="BD56" s="9">
        <f t="shared" si="14"/>
        <v>0</v>
      </c>
      <c r="BE56" s="9">
        <f t="shared" si="14"/>
        <v>0</v>
      </c>
      <c r="BF56" s="9">
        <f t="shared" si="14"/>
        <v>2.0779428357088019</v>
      </c>
      <c r="BG56" s="9">
        <f t="shared" si="14"/>
        <v>8.508526397257798</v>
      </c>
      <c r="BH56" s="9">
        <f t="shared" si="14"/>
        <v>0</v>
      </c>
      <c r="BI56" s="9">
        <f t="shared" si="14"/>
        <v>0</v>
      </c>
      <c r="BJ56" s="9">
        <f t="shared" si="14"/>
        <v>114.41664437486999</v>
      </c>
      <c r="BK56" s="9">
        <f>BK55</f>
        <v>754.93008418135696</v>
      </c>
    </row>
    <row r="57" spans="1:63" ht="2.25" customHeight="1" x14ac:dyDescent="0.2">
      <c r="A57" s="4"/>
      <c r="B57" s="32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</row>
    <row r="58" spans="1:63" x14ac:dyDescent="0.2">
      <c r="A58" s="4" t="s">
        <v>4</v>
      </c>
      <c r="B58" s="37" t="s">
        <v>9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</row>
    <row r="59" spans="1:63" x14ac:dyDescent="0.2">
      <c r="A59" s="4" t="s">
        <v>42</v>
      </c>
      <c r="B59" s="32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</row>
    <row r="60" spans="1:63" s="8" customFormat="1" x14ac:dyDescent="0.2">
      <c r="A60" s="4"/>
      <c r="B60" s="5" t="s">
        <v>39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</row>
    <row r="61" spans="1:63" s="8" customFormat="1" x14ac:dyDescent="0.2">
      <c r="A61" s="4"/>
      <c r="B61" s="5" t="s">
        <v>51</v>
      </c>
      <c r="C61" s="9">
        <f t="shared" ref="C61:AH61" si="15">SUM(C60)</f>
        <v>0</v>
      </c>
      <c r="D61" s="9">
        <f t="shared" si="15"/>
        <v>0</v>
      </c>
      <c r="E61" s="9">
        <f t="shared" si="15"/>
        <v>0</v>
      </c>
      <c r="F61" s="9">
        <f t="shared" si="15"/>
        <v>0</v>
      </c>
      <c r="G61" s="9">
        <f t="shared" si="15"/>
        <v>0</v>
      </c>
      <c r="H61" s="9">
        <f t="shared" si="15"/>
        <v>0</v>
      </c>
      <c r="I61" s="9">
        <f t="shared" si="15"/>
        <v>0</v>
      </c>
      <c r="J61" s="9">
        <f t="shared" si="15"/>
        <v>0</v>
      </c>
      <c r="K61" s="9">
        <f t="shared" si="15"/>
        <v>0</v>
      </c>
      <c r="L61" s="9">
        <f t="shared" si="15"/>
        <v>0</v>
      </c>
      <c r="M61" s="9">
        <f t="shared" si="15"/>
        <v>0</v>
      </c>
      <c r="N61" s="9">
        <f t="shared" si="15"/>
        <v>0</v>
      </c>
      <c r="O61" s="9">
        <f t="shared" si="15"/>
        <v>0</v>
      </c>
      <c r="P61" s="9">
        <f t="shared" si="15"/>
        <v>0</v>
      </c>
      <c r="Q61" s="9">
        <f t="shared" si="15"/>
        <v>0</v>
      </c>
      <c r="R61" s="9">
        <f t="shared" si="15"/>
        <v>0</v>
      </c>
      <c r="S61" s="9">
        <f t="shared" si="15"/>
        <v>0</v>
      </c>
      <c r="T61" s="9">
        <f t="shared" si="15"/>
        <v>0</v>
      </c>
      <c r="U61" s="9">
        <f t="shared" si="15"/>
        <v>0</v>
      </c>
      <c r="V61" s="9">
        <f t="shared" si="15"/>
        <v>0</v>
      </c>
      <c r="W61" s="9">
        <f t="shared" si="15"/>
        <v>0</v>
      </c>
      <c r="X61" s="9">
        <f t="shared" si="15"/>
        <v>0</v>
      </c>
      <c r="Y61" s="9">
        <f t="shared" si="15"/>
        <v>0</v>
      </c>
      <c r="Z61" s="9">
        <f t="shared" si="15"/>
        <v>0</v>
      </c>
      <c r="AA61" s="9">
        <f t="shared" si="15"/>
        <v>0</v>
      </c>
      <c r="AB61" s="9">
        <f t="shared" si="15"/>
        <v>0</v>
      </c>
      <c r="AC61" s="9">
        <f t="shared" si="15"/>
        <v>0</v>
      </c>
      <c r="AD61" s="9">
        <f t="shared" si="15"/>
        <v>0</v>
      </c>
      <c r="AE61" s="9">
        <f t="shared" si="15"/>
        <v>0</v>
      </c>
      <c r="AF61" s="9">
        <f t="shared" si="15"/>
        <v>0</v>
      </c>
      <c r="AG61" s="9">
        <f t="shared" si="15"/>
        <v>0</v>
      </c>
      <c r="AH61" s="9">
        <f t="shared" si="15"/>
        <v>0</v>
      </c>
      <c r="AI61" s="9">
        <f t="shared" ref="AI61:BK61" si="16">SUM(AI60)</f>
        <v>0</v>
      </c>
      <c r="AJ61" s="9">
        <f t="shared" si="16"/>
        <v>0</v>
      </c>
      <c r="AK61" s="9">
        <f t="shared" si="16"/>
        <v>0</v>
      </c>
      <c r="AL61" s="9">
        <f t="shared" si="16"/>
        <v>0</v>
      </c>
      <c r="AM61" s="9">
        <f t="shared" si="16"/>
        <v>0</v>
      </c>
      <c r="AN61" s="9">
        <f t="shared" si="16"/>
        <v>0</v>
      </c>
      <c r="AO61" s="9">
        <f t="shared" si="16"/>
        <v>0</v>
      </c>
      <c r="AP61" s="9">
        <f t="shared" si="16"/>
        <v>0</v>
      </c>
      <c r="AQ61" s="9">
        <f t="shared" si="16"/>
        <v>0</v>
      </c>
      <c r="AR61" s="9">
        <f t="shared" si="16"/>
        <v>0</v>
      </c>
      <c r="AS61" s="9">
        <f t="shared" si="16"/>
        <v>0</v>
      </c>
      <c r="AT61" s="9">
        <f t="shared" si="16"/>
        <v>0</v>
      </c>
      <c r="AU61" s="9">
        <f t="shared" si="16"/>
        <v>0</v>
      </c>
      <c r="AV61" s="9">
        <f t="shared" si="16"/>
        <v>0</v>
      </c>
      <c r="AW61" s="9">
        <f t="shared" si="16"/>
        <v>0</v>
      </c>
      <c r="AX61" s="9">
        <f t="shared" si="16"/>
        <v>0</v>
      </c>
      <c r="AY61" s="9">
        <f t="shared" si="16"/>
        <v>0</v>
      </c>
      <c r="AZ61" s="9">
        <f t="shared" si="16"/>
        <v>0</v>
      </c>
      <c r="BA61" s="9">
        <f t="shared" si="16"/>
        <v>0</v>
      </c>
      <c r="BB61" s="9">
        <f t="shared" si="16"/>
        <v>0</v>
      </c>
      <c r="BC61" s="9">
        <f t="shared" si="16"/>
        <v>0</v>
      </c>
      <c r="BD61" s="9">
        <f t="shared" si="16"/>
        <v>0</v>
      </c>
      <c r="BE61" s="9">
        <f t="shared" si="16"/>
        <v>0</v>
      </c>
      <c r="BF61" s="9">
        <f t="shared" si="16"/>
        <v>0</v>
      </c>
      <c r="BG61" s="9">
        <f t="shared" si="16"/>
        <v>0</v>
      </c>
      <c r="BH61" s="9">
        <f t="shared" si="16"/>
        <v>0</v>
      </c>
      <c r="BI61" s="9">
        <f t="shared" si="16"/>
        <v>0</v>
      </c>
      <c r="BJ61" s="9">
        <f t="shared" si="16"/>
        <v>0</v>
      </c>
      <c r="BK61" s="9">
        <f t="shared" si="16"/>
        <v>0</v>
      </c>
    </row>
    <row r="62" spans="1:63" s="8" customFormat="1" x14ac:dyDescent="0.2">
      <c r="A62" s="4" t="s">
        <v>43</v>
      </c>
      <c r="B62" s="10" t="s">
        <v>20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</row>
    <row r="63" spans="1:63" s="8" customFormat="1" x14ac:dyDescent="0.2">
      <c r="A63" s="4"/>
      <c r="B63" s="5" t="s">
        <v>39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</row>
    <row r="64" spans="1:63" s="8" customFormat="1" x14ac:dyDescent="0.2">
      <c r="A64" s="4"/>
      <c r="B64" s="5" t="s">
        <v>52</v>
      </c>
      <c r="C64" s="9">
        <f t="shared" ref="C64:AH64" si="17">SUM(C63)</f>
        <v>0</v>
      </c>
      <c r="D64" s="9">
        <f t="shared" si="17"/>
        <v>0</v>
      </c>
      <c r="E64" s="9">
        <f t="shared" si="17"/>
        <v>0</v>
      </c>
      <c r="F64" s="9">
        <f t="shared" si="17"/>
        <v>0</v>
      </c>
      <c r="G64" s="9">
        <f t="shared" si="17"/>
        <v>0</v>
      </c>
      <c r="H64" s="9">
        <f t="shared" si="17"/>
        <v>0</v>
      </c>
      <c r="I64" s="9">
        <f t="shared" si="17"/>
        <v>0</v>
      </c>
      <c r="J64" s="9">
        <f t="shared" si="17"/>
        <v>0</v>
      </c>
      <c r="K64" s="9">
        <f t="shared" si="17"/>
        <v>0</v>
      </c>
      <c r="L64" s="9">
        <f t="shared" si="17"/>
        <v>0</v>
      </c>
      <c r="M64" s="9">
        <f t="shared" si="17"/>
        <v>0</v>
      </c>
      <c r="N64" s="9">
        <f t="shared" si="17"/>
        <v>0</v>
      </c>
      <c r="O64" s="9">
        <f t="shared" si="17"/>
        <v>0</v>
      </c>
      <c r="P64" s="9">
        <f t="shared" si="17"/>
        <v>0</v>
      </c>
      <c r="Q64" s="9">
        <f t="shared" si="17"/>
        <v>0</v>
      </c>
      <c r="R64" s="9">
        <f t="shared" si="17"/>
        <v>0</v>
      </c>
      <c r="S64" s="9">
        <f t="shared" si="17"/>
        <v>0</v>
      </c>
      <c r="T64" s="9">
        <f t="shared" si="17"/>
        <v>0</v>
      </c>
      <c r="U64" s="9">
        <f t="shared" si="17"/>
        <v>0</v>
      </c>
      <c r="V64" s="9">
        <f t="shared" si="17"/>
        <v>0</v>
      </c>
      <c r="W64" s="9">
        <f t="shared" si="17"/>
        <v>0</v>
      </c>
      <c r="X64" s="9">
        <f t="shared" si="17"/>
        <v>0</v>
      </c>
      <c r="Y64" s="9">
        <f t="shared" si="17"/>
        <v>0</v>
      </c>
      <c r="Z64" s="9">
        <f t="shared" si="17"/>
        <v>0</v>
      </c>
      <c r="AA64" s="9">
        <f t="shared" si="17"/>
        <v>0</v>
      </c>
      <c r="AB64" s="9">
        <f t="shared" si="17"/>
        <v>0</v>
      </c>
      <c r="AC64" s="9">
        <f t="shared" si="17"/>
        <v>0</v>
      </c>
      <c r="AD64" s="9">
        <f t="shared" si="17"/>
        <v>0</v>
      </c>
      <c r="AE64" s="9">
        <f t="shared" si="17"/>
        <v>0</v>
      </c>
      <c r="AF64" s="9">
        <f t="shared" si="17"/>
        <v>0</v>
      </c>
      <c r="AG64" s="9">
        <f t="shared" si="17"/>
        <v>0</v>
      </c>
      <c r="AH64" s="9">
        <f t="shared" si="17"/>
        <v>0</v>
      </c>
      <c r="AI64" s="9">
        <f t="shared" ref="AI64:BK64" si="18">SUM(AI63)</f>
        <v>0</v>
      </c>
      <c r="AJ64" s="9">
        <f t="shared" si="18"/>
        <v>0</v>
      </c>
      <c r="AK64" s="9">
        <f t="shared" si="18"/>
        <v>0</v>
      </c>
      <c r="AL64" s="9">
        <f t="shared" si="18"/>
        <v>0</v>
      </c>
      <c r="AM64" s="9">
        <f t="shared" si="18"/>
        <v>0</v>
      </c>
      <c r="AN64" s="9">
        <f t="shared" si="18"/>
        <v>0</v>
      </c>
      <c r="AO64" s="9">
        <f t="shared" si="18"/>
        <v>0</v>
      </c>
      <c r="AP64" s="9">
        <f t="shared" si="18"/>
        <v>0</v>
      </c>
      <c r="AQ64" s="9">
        <f t="shared" si="18"/>
        <v>0</v>
      </c>
      <c r="AR64" s="9">
        <f t="shared" si="18"/>
        <v>0</v>
      </c>
      <c r="AS64" s="9">
        <f t="shared" si="18"/>
        <v>0</v>
      </c>
      <c r="AT64" s="9">
        <f t="shared" si="18"/>
        <v>0</v>
      </c>
      <c r="AU64" s="9">
        <f t="shared" si="18"/>
        <v>0</v>
      </c>
      <c r="AV64" s="9">
        <f t="shared" si="18"/>
        <v>0</v>
      </c>
      <c r="AW64" s="9">
        <f t="shared" si="18"/>
        <v>0</v>
      </c>
      <c r="AX64" s="9">
        <f t="shared" si="18"/>
        <v>0</v>
      </c>
      <c r="AY64" s="9">
        <f t="shared" si="18"/>
        <v>0</v>
      </c>
      <c r="AZ64" s="9">
        <f t="shared" si="18"/>
        <v>0</v>
      </c>
      <c r="BA64" s="9">
        <f t="shared" si="18"/>
        <v>0</v>
      </c>
      <c r="BB64" s="9">
        <f t="shared" si="18"/>
        <v>0</v>
      </c>
      <c r="BC64" s="9">
        <f t="shared" si="18"/>
        <v>0</v>
      </c>
      <c r="BD64" s="9">
        <f t="shared" si="18"/>
        <v>0</v>
      </c>
      <c r="BE64" s="9">
        <f t="shared" si="18"/>
        <v>0</v>
      </c>
      <c r="BF64" s="9">
        <f t="shared" si="18"/>
        <v>0</v>
      </c>
      <c r="BG64" s="9">
        <f t="shared" si="18"/>
        <v>0</v>
      </c>
      <c r="BH64" s="9">
        <f t="shared" si="18"/>
        <v>0</v>
      </c>
      <c r="BI64" s="9">
        <f t="shared" si="18"/>
        <v>0</v>
      </c>
      <c r="BJ64" s="9">
        <f t="shared" si="18"/>
        <v>0</v>
      </c>
      <c r="BK64" s="9">
        <f t="shared" si="18"/>
        <v>0</v>
      </c>
    </row>
    <row r="65" spans="1:67" s="8" customFormat="1" x14ac:dyDescent="0.2">
      <c r="A65" s="4"/>
      <c r="B65" s="11" t="s">
        <v>50</v>
      </c>
      <c r="C65" s="12">
        <f>C61+C64</f>
        <v>0</v>
      </c>
      <c r="D65" s="12">
        <f t="shared" ref="D65:BK65" si="19">D61+D64</f>
        <v>0</v>
      </c>
      <c r="E65" s="12">
        <f t="shared" si="19"/>
        <v>0</v>
      </c>
      <c r="F65" s="12">
        <f t="shared" si="19"/>
        <v>0</v>
      </c>
      <c r="G65" s="12">
        <f t="shared" si="19"/>
        <v>0</v>
      </c>
      <c r="H65" s="12">
        <f t="shared" si="19"/>
        <v>0</v>
      </c>
      <c r="I65" s="12">
        <f t="shared" si="19"/>
        <v>0</v>
      </c>
      <c r="J65" s="12">
        <f t="shared" si="19"/>
        <v>0</v>
      </c>
      <c r="K65" s="12">
        <f t="shared" si="19"/>
        <v>0</v>
      </c>
      <c r="L65" s="12">
        <f t="shared" si="19"/>
        <v>0</v>
      </c>
      <c r="M65" s="12">
        <f t="shared" si="19"/>
        <v>0</v>
      </c>
      <c r="N65" s="12">
        <f t="shared" si="19"/>
        <v>0</v>
      </c>
      <c r="O65" s="12">
        <f t="shared" si="19"/>
        <v>0</v>
      </c>
      <c r="P65" s="12">
        <f t="shared" si="19"/>
        <v>0</v>
      </c>
      <c r="Q65" s="12">
        <f t="shared" si="19"/>
        <v>0</v>
      </c>
      <c r="R65" s="12">
        <f t="shared" si="19"/>
        <v>0</v>
      </c>
      <c r="S65" s="12">
        <f t="shared" si="19"/>
        <v>0</v>
      </c>
      <c r="T65" s="12">
        <f t="shared" si="19"/>
        <v>0</v>
      </c>
      <c r="U65" s="12">
        <f t="shared" si="19"/>
        <v>0</v>
      </c>
      <c r="V65" s="12">
        <f t="shared" si="19"/>
        <v>0</v>
      </c>
      <c r="W65" s="12">
        <f t="shared" si="19"/>
        <v>0</v>
      </c>
      <c r="X65" s="12">
        <f t="shared" si="19"/>
        <v>0</v>
      </c>
      <c r="Y65" s="12">
        <f t="shared" si="19"/>
        <v>0</v>
      </c>
      <c r="Z65" s="12">
        <f t="shared" si="19"/>
        <v>0</v>
      </c>
      <c r="AA65" s="12">
        <f t="shared" si="19"/>
        <v>0</v>
      </c>
      <c r="AB65" s="12">
        <f t="shared" si="19"/>
        <v>0</v>
      </c>
      <c r="AC65" s="12">
        <f t="shared" si="19"/>
        <v>0</v>
      </c>
      <c r="AD65" s="12">
        <f t="shared" si="19"/>
        <v>0</v>
      </c>
      <c r="AE65" s="12">
        <f t="shared" si="19"/>
        <v>0</v>
      </c>
      <c r="AF65" s="12">
        <f t="shared" si="19"/>
        <v>0</v>
      </c>
      <c r="AG65" s="12">
        <f t="shared" si="19"/>
        <v>0</v>
      </c>
      <c r="AH65" s="12">
        <f t="shared" si="19"/>
        <v>0</v>
      </c>
      <c r="AI65" s="12">
        <f t="shared" si="19"/>
        <v>0</v>
      </c>
      <c r="AJ65" s="12">
        <f t="shared" si="19"/>
        <v>0</v>
      </c>
      <c r="AK65" s="12">
        <f t="shared" si="19"/>
        <v>0</v>
      </c>
      <c r="AL65" s="12">
        <f t="shared" si="19"/>
        <v>0</v>
      </c>
      <c r="AM65" s="12">
        <f t="shared" si="19"/>
        <v>0</v>
      </c>
      <c r="AN65" s="12">
        <f t="shared" si="19"/>
        <v>0</v>
      </c>
      <c r="AO65" s="12">
        <f t="shared" si="19"/>
        <v>0</v>
      </c>
      <c r="AP65" s="12">
        <f t="shared" si="19"/>
        <v>0</v>
      </c>
      <c r="AQ65" s="12">
        <f t="shared" si="19"/>
        <v>0</v>
      </c>
      <c r="AR65" s="12">
        <f t="shared" si="19"/>
        <v>0</v>
      </c>
      <c r="AS65" s="12">
        <f t="shared" si="19"/>
        <v>0</v>
      </c>
      <c r="AT65" s="12">
        <f t="shared" si="19"/>
        <v>0</v>
      </c>
      <c r="AU65" s="12">
        <f t="shared" si="19"/>
        <v>0</v>
      </c>
      <c r="AV65" s="12">
        <f t="shared" si="19"/>
        <v>0</v>
      </c>
      <c r="AW65" s="12">
        <f t="shared" si="19"/>
        <v>0</v>
      </c>
      <c r="AX65" s="12">
        <f t="shared" si="19"/>
        <v>0</v>
      </c>
      <c r="AY65" s="12">
        <f t="shared" si="19"/>
        <v>0</v>
      </c>
      <c r="AZ65" s="12">
        <f t="shared" si="19"/>
        <v>0</v>
      </c>
      <c r="BA65" s="12">
        <f t="shared" si="19"/>
        <v>0</v>
      </c>
      <c r="BB65" s="12">
        <f t="shared" si="19"/>
        <v>0</v>
      </c>
      <c r="BC65" s="12">
        <f t="shared" si="19"/>
        <v>0</v>
      </c>
      <c r="BD65" s="12">
        <f t="shared" si="19"/>
        <v>0</v>
      </c>
      <c r="BE65" s="12">
        <f t="shared" si="19"/>
        <v>0</v>
      </c>
      <c r="BF65" s="12">
        <f t="shared" si="19"/>
        <v>0</v>
      </c>
      <c r="BG65" s="12">
        <f t="shared" si="19"/>
        <v>0</v>
      </c>
      <c r="BH65" s="12">
        <f t="shared" si="19"/>
        <v>0</v>
      </c>
      <c r="BI65" s="12">
        <f t="shared" si="19"/>
        <v>0</v>
      </c>
      <c r="BJ65" s="12">
        <f t="shared" si="19"/>
        <v>0</v>
      </c>
      <c r="BK65" s="12">
        <f t="shared" si="19"/>
        <v>0</v>
      </c>
    </row>
    <row r="66" spans="1:67" ht="4.5" customHeight="1" x14ac:dyDescent="0.2">
      <c r="A66" s="4"/>
      <c r="B66" s="32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</row>
    <row r="67" spans="1:67" x14ac:dyDescent="0.2">
      <c r="A67" s="4" t="s">
        <v>21</v>
      </c>
      <c r="B67" s="37" t="s">
        <v>22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</row>
    <row r="68" spans="1:67" x14ac:dyDescent="0.2">
      <c r="A68" s="4" t="s">
        <v>42</v>
      </c>
      <c r="B68" s="32" t="s">
        <v>23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</row>
    <row r="69" spans="1:67" s="8" customFormat="1" x14ac:dyDescent="0.2">
      <c r="A69" s="4"/>
      <c r="B69" s="5" t="s">
        <v>39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</row>
    <row r="70" spans="1:67" s="8" customFormat="1" x14ac:dyDescent="0.2">
      <c r="A70" s="4"/>
      <c r="B70" s="11" t="s">
        <v>49</v>
      </c>
      <c r="C70" s="9">
        <f t="shared" ref="C70:AH70" si="20">SUM(C69)</f>
        <v>0</v>
      </c>
      <c r="D70" s="9">
        <f t="shared" si="20"/>
        <v>0</v>
      </c>
      <c r="E70" s="9">
        <f t="shared" si="20"/>
        <v>0</v>
      </c>
      <c r="F70" s="9">
        <f t="shared" si="20"/>
        <v>0</v>
      </c>
      <c r="G70" s="9">
        <f t="shared" si="20"/>
        <v>0</v>
      </c>
      <c r="H70" s="9">
        <f t="shared" si="20"/>
        <v>0</v>
      </c>
      <c r="I70" s="9">
        <f t="shared" si="20"/>
        <v>0</v>
      </c>
      <c r="J70" s="9">
        <f t="shared" si="20"/>
        <v>0</v>
      </c>
      <c r="K70" s="9">
        <f t="shared" si="20"/>
        <v>0</v>
      </c>
      <c r="L70" s="9">
        <f t="shared" si="20"/>
        <v>0</v>
      </c>
      <c r="M70" s="9">
        <f t="shared" si="20"/>
        <v>0</v>
      </c>
      <c r="N70" s="9">
        <f t="shared" si="20"/>
        <v>0</v>
      </c>
      <c r="O70" s="9">
        <f t="shared" si="20"/>
        <v>0</v>
      </c>
      <c r="P70" s="9">
        <f t="shared" si="20"/>
        <v>0</v>
      </c>
      <c r="Q70" s="9">
        <f t="shared" si="20"/>
        <v>0</v>
      </c>
      <c r="R70" s="9">
        <f t="shared" si="20"/>
        <v>0</v>
      </c>
      <c r="S70" s="9">
        <f t="shared" si="20"/>
        <v>0</v>
      </c>
      <c r="T70" s="9">
        <f t="shared" si="20"/>
        <v>0</v>
      </c>
      <c r="U70" s="9">
        <f t="shared" si="20"/>
        <v>0</v>
      </c>
      <c r="V70" s="9">
        <f t="shared" si="20"/>
        <v>0</v>
      </c>
      <c r="W70" s="9">
        <f t="shared" si="20"/>
        <v>0</v>
      </c>
      <c r="X70" s="9">
        <f t="shared" si="20"/>
        <v>0</v>
      </c>
      <c r="Y70" s="9">
        <f t="shared" si="20"/>
        <v>0</v>
      </c>
      <c r="Z70" s="9">
        <f t="shared" si="20"/>
        <v>0</v>
      </c>
      <c r="AA70" s="9">
        <f t="shared" si="20"/>
        <v>0</v>
      </c>
      <c r="AB70" s="9">
        <f t="shared" si="20"/>
        <v>0</v>
      </c>
      <c r="AC70" s="9">
        <f t="shared" si="20"/>
        <v>0</v>
      </c>
      <c r="AD70" s="9">
        <f t="shared" si="20"/>
        <v>0</v>
      </c>
      <c r="AE70" s="9">
        <f t="shared" si="20"/>
        <v>0</v>
      </c>
      <c r="AF70" s="9">
        <f t="shared" si="20"/>
        <v>0</v>
      </c>
      <c r="AG70" s="9">
        <f t="shared" si="20"/>
        <v>0</v>
      </c>
      <c r="AH70" s="9">
        <f t="shared" si="20"/>
        <v>0</v>
      </c>
      <c r="AI70" s="9">
        <f t="shared" ref="AI70:BK70" si="21">SUM(AI69)</f>
        <v>0</v>
      </c>
      <c r="AJ70" s="9">
        <f t="shared" si="21"/>
        <v>0</v>
      </c>
      <c r="AK70" s="9">
        <f t="shared" si="21"/>
        <v>0</v>
      </c>
      <c r="AL70" s="9">
        <f t="shared" si="21"/>
        <v>0</v>
      </c>
      <c r="AM70" s="9">
        <f t="shared" si="21"/>
        <v>0</v>
      </c>
      <c r="AN70" s="9">
        <f t="shared" si="21"/>
        <v>0</v>
      </c>
      <c r="AO70" s="9">
        <f t="shared" si="21"/>
        <v>0</v>
      </c>
      <c r="AP70" s="9">
        <f t="shared" si="21"/>
        <v>0</v>
      </c>
      <c r="AQ70" s="9">
        <f t="shared" si="21"/>
        <v>0</v>
      </c>
      <c r="AR70" s="9">
        <f t="shared" si="21"/>
        <v>0</v>
      </c>
      <c r="AS70" s="9">
        <f t="shared" si="21"/>
        <v>0</v>
      </c>
      <c r="AT70" s="9">
        <f t="shared" si="21"/>
        <v>0</v>
      </c>
      <c r="AU70" s="9">
        <f t="shared" si="21"/>
        <v>0</v>
      </c>
      <c r="AV70" s="9">
        <f t="shared" si="21"/>
        <v>0</v>
      </c>
      <c r="AW70" s="9">
        <f t="shared" si="21"/>
        <v>0</v>
      </c>
      <c r="AX70" s="9">
        <f t="shared" si="21"/>
        <v>0</v>
      </c>
      <c r="AY70" s="9">
        <f t="shared" si="21"/>
        <v>0</v>
      </c>
      <c r="AZ70" s="9">
        <f t="shared" si="21"/>
        <v>0</v>
      </c>
      <c r="BA70" s="9">
        <f t="shared" si="21"/>
        <v>0</v>
      </c>
      <c r="BB70" s="9">
        <f t="shared" si="21"/>
        <v>0</v>
      </c>
      <c r="BC70" s="9">
        <f t="shared" si="21"/>
        <v>0</v>
      </c>
      <c r="BD70" s="9">
        <f t="shared" si="21"/>
        <v>0</v>
      </c>
      <c r="BE70" s="9">
        <f t="shared" si="21"/>
        <v>0</v>
      </c>
      <c r="BF70" s="9">
        <f t="shared" si="21"/>
        <v>0</v>
      </c>
      <c r="BG70" s="9">
        <f t="shared" si="21"/>
        <v>0</v>
      </c>
      <c r="BH70" s="9">
        <f t="shared" si="21"/>
        <v>0</v>
      </c>
      <c r="BI70" s="9">
        <f t="shared" si="21"/>
        <v>0</v>
      </c>
      <c r="BJ70" s="9">
        <f t="shared" si="21"/>
        <v>0</v>
      </c>
      <c r="BK70" s="9">
        <f t="shared" si="21"/>
        <v>0</v>
      </c>
    </row>
    <row r="71" spans="1:67" ht="4.5" customHeight="1" x14ac:dyDescent="0.2">
      <c r="A71" s="4"/>
      <c r="B71" s="39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</row>
    <row r="72" spans="1:67" s="31" customFormat="1" x14ac:dyDescent="0.2">
      <c r="A72" s="4"/>
      <c r="B72" s="40" t="s">
        <v>59</v>
      </c>
      <c r="C72" s="13">
        <f>C37+C51+C56+C65</f>
        <v>0</v>
      </c>
      <c r="D72" s="13">
        <f t="shared" ref="D72:BJ72" si="22">D37+D51+D56+D65</f>
        <v>22.842684696580001</v>
      </c>
      <c r="E72" s="13">
        <f t="shared" si="22"/>
        <v>425.23891067832187</v>
      </c>
      <c r="F72" s="13">
        <f t="shared" si="22"/>
        <v>0</v>
      </c>
      <c r="G72" s="13">
        <f t="shared" si="22"/>
        <v>0</v>
      </c>
      <c r="H72" s="13">
        <f t="shared" si="22"/>
        <v>6.0591969721103425</v>
      </c>
      <c r="I72" s="13">
        <f t="shared" si="22"/>
        <v>2394.9571983302526</v>
      </c>
      <c r="J72" s="13">
        <f t="shared" si="22"/>
        <v>2313.6946058047342</v>
      </c>
      <c r="K72" s="13">
        <f t="shared" si="22"/>
        <v>111.76229746745101</v>
      </c>
      <c r="L72" s="13">
        <f t="shared" si="22"/>
        <v>69.651264640105538</v>
      </c>
      <c r="M72" s="13">
        <f t="shared" si="22"/>
        <v>0</v>
      </c>
      <c r="N72" s="13">
        <f t="shared" si="22"/>
        <v>0</v>
      </c>
      <c r="O72" s="13">
        <f t="shared" si="22"/>
        <v>11.9940005824837</v>
      </c>
      <c r="P72" s="13">
        <f t="shared" si="22"/>
        <v>0</v>
      </c>
      <c r="Q72" s="13">
        <f t="shared" si="22"/>
        <v>0</v>
      </c>
      <c r="R72" s="13">
        <f t="shared" si="22"/>
        <v>7.2652030929655069</v>
      </c>
      <c r="S72" s="13">
        <f t="shared" si="22"/>
        <v>247.459794591128</v>
      </c>
      <c r="T72" s="13">
        <f t="shared" si="22"/>
        <v>506.15985574103001</v>
      </c>
      <c r="U72" s="13">
        <f t="shared" si="22"/>
        <v>0</v>
      </c>
      <c r="V72" s="13">
        <f t="shared" si="22"/>
        <v>75.20591477121954</v>
      </c>
      <c r="W72" s="13">
        <f t="shared" si="22"/>
        <v>0</v>
      </c>
      <c r="X72" s="13">
        <f t="shared" si="22"/>
        <v>0.35016072183859998</v>
      </c>
      <c r="Y72" s="13">
        <f t="shared" si="22"/>
        <v>0</v>
      </c>
      <c r="Z72" s="13">
        <f t="shared" si="22"/>
        <v>0</v>
      </c>
      <c r="AA72" s="13">
        <f t="shared" si="22"/>
        <v>0</v>
      </c>
      <c r="AB72" s="13">
        <f t="shared" si="22"/>
        <v>126.73667022954272</v>
      </c>
      <c r="AC72" s="13">
        <f t="shared" si="22"/>
        <v>154.82647378047471</v>
      </c>
      <c r="AD72" s="13">
        <f t="shared" si="22"/>
        <v>3.57096774193E-2</v>
      </c>
      <c r="AE72" s="13">
        <f t="shared" si="22"/>
        <v>0</v>
      </c>
      <c r="AF72" s="13">
        <f t="shared" si="22"/>
        <v>115.6006812389879</v>
      </c>
      <c r="AG72" s="13">
        <f t="shared" si="22"/>
        <v>0</v>
      </c>
      <c r="AH72" s="13">
        <f t="shared" si="22"/>
        <v>0</v>
      </c>
      <c r="AI72" s="13">
        <f t="shared" si="22"/>
        <v>0.48396609532249996</v>
      </c>
      <c r="AJ72" s="13">
        <f t="shared" si="22"/>
        <v>0</v>
      </c>
      <c r="AK72" s="13">
        <f t="shared" si="22"/>
        <v>0</v>
      </c>
      <c r="AL72" s="13">
        <f t="shared" si="22"/>
        <v>231.67711960064122</v>
      </c>
      <c r="AM72" s="13">
        <f t="shared" si="22"/>
        <v>29.8884924465743</v>
      </c>
      <c r="AN72" s="13">
        <f t="shared" si="22"/>
        <v>3.2047251832900003</v>
      </c>
      <c r="AO72" s="13">
        <f t="shared" si="22"/>
        <v>0</v>
      </c>
      <c r="AP72" s="13">
        <f t="shared" si="22"/>
        <v>79.769389812505821</v>
      </c>
      <c r="AQ72" s="13">
        <f t="shared" si="22"/>
        <v>0</v>
      </c>
      <c r="AR72" s="13">
        <f t="shared" si="22"/>
        <v>0</v>
      </c>
      <c r="AS72" s="13">
        <f t="shared" si="22"/>
        <v>0</v>
      </c>
      <c r="AT72" s="13">
        <f t="shared" si="22"/>
        <v>0</v>
      </c>
      <c r="AU72" s="13">
        <f t="shared" si="22"/>
        <v>0</v>
      </c>
      <c r="AV72" s="13">
        <f t="shared" si="22"/>
        <v>45.610596963873697</v>
      </c>
      <c r="AW72" s="13">
        <f t="shared" si="22"/>
        <v>2017.3945294103396</v>
      </c>
      <c r="AX72" s="13">
        <f t="shared" si="22"/>
        <v>275.82886818470905</v>
      </c>
      <c r="AY72" s="13">
        <f t="shared" si="22"/>
        <v>0</v>
      </c>
      <c r="AZ72" s="13">
        <f t="shared" si="22"/>
        <v>524.61597095514946</v>
      </c>
      <c r="BA72" s="13">
        <f t="shared" si="22"/>
        <v>0</v>
      </c>
      <c r="BB72" s="13">
        <f t="shared" si="22"/>
        <v>0</v>
      </c>
      <c r="BC72" s="13">
        <f t="shared" si="22"/>
        <v>0</v>
      </c>
      <c r="BD72" s="13">
        <f t="shared" si="22"/>
        <v>0</v>
      </c>
      <c r="BE72" s="13">
        <f t="shared" si="22"/>
        <v>0</v>
      </c>
      <c r="BF72" s="13">
        <f t="shared" si="22"/>
        <v>35.281452714082867</v>
      </c>
      <c r="BG72" s="13">
        <f t="shared" si="22"/>
        <v>135.64589615544901</v>
      </c>
      <c r="BH72" s="13">
        <f t="shared" si="22"/>
        <v>15.7325543271934</v>
      </c>
      <c r="BI72" s="13">
        <f t="shared" si="22"/>
        <v>0</v>
      </c>
      <c r="BJ72" s="13">
        <f t="shared" si="22"/>
        <v>271.98917319173381</v>
      </c>
      <c r="BK72" s="13">
        <f>BK56+BK51+BK37</f>
        <v>10256.96335805751</v>
      </c>
      <c r="BM72" s="41"/>
      <c r="BN72" s="49"/>
      <c r="BO72" s="33"/>
    </row>
    <row r="73" spans="1:67" ht="4.5" customHeight="1" x14ac:dyDescent="0.2">
      <c r="A73" s="4"/>
      <c r="B73" s="4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</row>
    <row r="74" spans="1:67" ht="14.25" customHeight="1" x14ac:dyDescent="0.3">
      <c r="A74" s="4" t="s">
        <v>5</v>
      </c>
      <c r="B74" s="42" t="s">
        <v>25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</row>
    <row r="75" spans="1:67" x14ac:dyDescent="0.2">
      <c r="A75" s="4"/>
      <c r="B75" s="29" t="s">
        <v>39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</row>
    <row r="76" spans="1:67" ht="13.5" thickBot="1" x14ac:dyDescent="0.25">
      <c r="A76" s="43"/>
      <c r="B76" s="11" t="s">
        <v>49</v>
      </c>
      <c r="C76" s="3">
        <f t="shared" ref="C76:AH76" si="23">SUM(C75)</f>
        <v>0</v>
      </c>
      <c r="D76" s="3">
        <f t="shared" si="23"/>
        <v>0</v>
      </c>
      <c r="E76" s="3">
        <f t="shared" si="23"/>
        <v>0</v>
      </c>
      <c r="F76" s="3">
        <f t="shared" si="23"/>
        <v>0</v>
      </c>
      <c r="G76" s="3">
        <f t="shared" si="23"/>
        <v>0</v>
      </c>
      <c r="H76" s="3">
        <f t="shared" si="23"/>
        <v>0</v>
      </c>
      <c r="I76" s="3">
        <f t="shared" si="23"/>
        <v>0</v>
      </c>
      <c r="J76" s="3">
        <f t="shared" si="23"/>
        <v>0</v>
      </c>
      <c r="K76" s="3">
        <f t="shared" si="23"/>
        <v>0</v>
      </c>
      <c r="L76" s="3">
        <f t="shared" si="23"/>
        <v>0</v>
      </c>
      <c r="M76" s="3">
        <f t="shared" si="23"/>
        <v>0</v>
      </c>
      <c r="N76" s="3">
        <f t="shared" si="23"/>
        <v>0</v>
      </c>
      <c r="O76" s="3">
        <f t="shared" si="23"/>
        <v>0</v>
      </c>
      <c r="P76" s="3">
        <f t="shared" si="23"/>
        <v>0</v>
      </c>
      <c r="Q76" s="3">
        <f t="shared" si="23"/>
        <v>0</v>
      </c>
      <c r="R76" s="3">
        <f t="shared" si="23"/>
        <v>0</v>
      </c>
      <c r="S76" s="3">
        <f t="shared" si="23"/>
        <v>0</v>
      </c>
      <c r="T76" s="3">
        <f t="shared" si="23"/>
        <v>0</v>
      </c>
      <c r="U76" s="3">
        <f t="shared" si="23"/>
        <v>0</v>
      </c>
      <c r="V76" s="3">
        <f t="shared" si="23"/>
        <v>0</v>
      </c>
      <c r="W76" s="3">
        <f t="shared" si="23"/>
        <v>0</v>
      </c>
      <c r="X76" s="3">
        <f t="shared" si="23"/>
        <v>0</v>
      </c>
      <c r="Y76" s="3">
        <f t="shared" si="23"/>
        <v>0</v>
      </c>
      <c r="Z76" s="3">
        <f t="shared" si="23"/>
        <v>0</v>
      </c>
      <c r="AA76" s="3">
        <f t="shared" si="23"/>
        <v>0</v>
      </c>
      <c r="AB76" s="3">
        <f t="shared" si="23"/>
        <v>0</v>
      </c>
      <c r="AC76" s="3">
        <f t="shared" si="23"/>
        <v>0</v>
      </c>
      <c r="AD76" s="3">
        <f t="shared" si="23"/>
        <v>0</v>
      </c>
      <c r="AE76" s="3">
        <f t="shared" si="23"/>
        <v>0</v>
      </c>
      <c r="AF76" s="3">
        <f t="shared" si="23"/>
        <v>0</v>
      </c>
      <c r="AG76" s="3">
        <f t="shared" si="23"/>
        <v>0</v>
      </c>
      <c r="AH76" s="3">
        <f t="shared" si="23"/>
        <v>0</v>
      </c>
      <c r="AI76" s="3">
        <f t="shared" ref="AI76:BK76" si="24">SUM(AI75)</f>
        <v>0</v>
      </c>
      <c r="AJ76" s="3">
        <f t="shared" si="24"/>
        <v>0</v>
      </c>
      <c r="AK76" s="3">
        <f t="shared" si="24"/>
        <v>0</v>
      </c>
      <c r="AL76" s="3">
        <f t="shared" si="24"/>
        <v>0</v>
      </c>
      <c r="AM76" s="3">
        <f t="shared" si="24"/>
        <v>0</v>
      </c>
      <c r="AN76" s="3">
        <f t="shared" si="24"/>
        <v>0</v>
      </c>
      <c r="AO76" s="3">
        <f t="shared" si="24"/>
        <v>0</v>
      </c>
      <c r="AP76" s="3">
        <f t="shared" si="24"/>
        <v>0</v>
      </c>
      <c r="AQ76" s="3">
        <f t="shared" si="24"/>
        <v>0</v>
      </c>
      <c r="AR76" s="3">
        <f t="shared" si="24"/>
        <v>0</v>
      </c>
      <c r="AS76" s="3">
        <f t="shared" si="24"/>
        <v>0</v>
      </c>
      <c r="AT76" s="3">
        <f t="shared" si="24"/>
        <v>0</v>
      </c>
      <c r="AU76" s="3">
        <f t="shared" si="24"/>
        <v>0</v>
      </c>
      <c r="AV76" s="3">
        <f t="shared" si="24"/>
        <v>0</v>
      </c>
      <c r="AW76" s="3">
        <f t="shared" si="24"/>
        <v>0</v>
      </c>
      <c r="AX76" s="3">
        <f t="shared" si="24"/>
        <v>0</v>
      </c>
      <c r="AY76" s="3">
        <f t="shared" si="24"/>
        <v>0</v>
      </c>
      <c r="AZ76" s="3">
        <f t="shared" si="24"/>
        <v>0</v>
      </c>
      <c r="BA76" s="3">
        <f t="shared" si="24"/>
        <v>0</v>
      </c>
      <c r="BB76" s="3">
        <f t="shared" si="24"/>
        <v>0</v>
      </c>
      <c r="BC76" s="3">
        <f t="shared" si="24"/>
        <v>0</v>
      </c>
      <c r="BD76" s="3">
        <f t="shared" si="24"/>
        <v>0</v>
      </c>
      <c r="BE76" s="3">
        <f t="shared" si="24"/>
        <v>0</v>
      </c>
      <c r="BF76" s="3">
        <f t="shared" si="24"/>
        <v>0</v>
      </c>
      <c r="BG76" s="3">
        <f t="shared" si="24"/>
        <v>0</v>
      </c>
      <c r="BH76" s="3">
        <f t="shared" si="24"/>
        <v>0</v>
      </c>
      <c r="BI76" s="3">
        <f t="shared" si="24"/>
        <v>0</v>
      </c>
      <c r="BJ76" s="3">
        <f t="shared" si="24"/>
        <v>0</v>
      </c>
      <c r="BK76" s="3">
        <f t="shared" si="24"/>
        <v>0</v>
      </c>
    </row>
    <row r="77" spans="1:67" ht="6" customHeight="1" x14ac:dyDescent="0.2">
      <c r="A77" s="31"/>
      <c r="B77" s="44"/>
    </row>
    <row r="78" spans="1:67" x14ac:dyDescent="0.2">
      <c r="A78" s="31"/>
      <c r="B78" s="31" t="s">
        <v>28</v>
      </c>
      <c r="L78" s="45" t="s">
        <v>40</v>
      </c>
    </row>
    <row r="79" spans="1:67" x14ac:dyDescent="0.2">
      <c r="A79" s="31"/>
      <c r="B79" s="31" t="s">
        <v>29</v>
      </c>
      <c r="L79" s="31" t="s">
        <v>32</v>
      </c>
    </row>
    <row r="80" spans="1:67" x14ac:dyDescent="0.2">
      <c r="L80" s="31" t="s">
        <v>33</v>
      </c>
    </row>
    <row r="81" spans="2:63" x14ac:dyDescent="0.2">
      <c r="B81" s="31" t="s">
        <v>35</v>
      </c>
      <c r="L81" s="31" t="s">
        <v>58</v>
      </c>
      <c r="BK81" s="30"/>
    </row>
    <row r="82" spans="2:63" x14ac:dyDescent="0.2">
      <c r="B82" s="31" t="s">
        <v>36</v>
      </c>
      <c r="L82" s="31" t="s">
        <v>60</v>
      </c>
      <c r="BK82" s="46"/>
    </row>
    <row r="83" spans="2:63" x14ac:dyDescent="0.2">
      <c r="B83" s="31"/>
      <c r="L83" s="31" t="s">
        <v>34</v>
      </c>
    </row>
    <row r="91" spans="2:63" x14ac:dyDescent="0.2">
      <c r="B91" s="31"/>
    </row>
  </sheetData>
  <mergeCells count="49"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  <mergeCell ref="C13:BK13"/>
    <mergeCell ref="C21:BK21"/>
    <mergeCell ref="C24:BK24"/>
    <mergeCell ref="C27:BK27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54:BK54"/>
    <mergeCell ref="C73:BK73"/>
    <mergeCell ref="C40:BK40"/>
    <mergeCell ref="C38:BK38"/>
    <mergeCell ref="C43:BK43"/>
    <mergeCell ref="C52:BK52"/>
    <mergeCell ref="C53:BK53"/>
    <mergeCell ref="C57:BK57"/>
    <mergeCell ref="C39:BK39"/>
    <mergeCell ref="C74:BK74"/>
    <mergeCell ref="C58:BK58"/>
    <mergeCell ref="C59:BK59"/>
    <mergeCell ref="C62:BK62"/>
    <mergeCell ref="C66:BK66"/>
    <mergeCell ref="C67:BK67"/>
    <mergeCell ref="C68:BK68"/>
    <mergeCell ref="C71:BK71"/>
  </mergeCells>
  <pageMargins left="0.7" right="0.7" top="0.37" bottom="0.37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2016-02-08T18:30:00+00:00</Date>
  </documentManagement>
</p:properties>
</file>

<file path=customXml/itemProps1.xml><?xml version="1.0" encoding="utf-8"?>
<ds:datastoreItem xmlns:ds="http://schemas.openxmlformats.org/officeDocument/2006/customXml" ds:itemID="{453C6C85-D5AB-4E60-AD01-17611C56EDF8}"/>
</file>

<file path=customXml/itemProps2.xml><?xml version="1.0" encoding="utf-8"?>
<ds:datastoreItem xmlns:ds="http://schemas.openxmlformats.org/officeDocument/2006/customXml" ds:itemID="{5CD9CA06-D2BB-4DB7-BF5C-986496754FA4}"/>
</file>

<file path=customXml/itemProps3.xml><?xml version="1.0" encoding="utf-8"?>
<ds:datastoreItem xmlns:ds="http://schemas.openxmlformats.org/officeDocument/2006/customXml" ds:itemID="{E8A2B100-50E4-4D62-B1CD-C55F7E2AEF2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A1 Frmt for AUM disclosure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Average Assets Under Management - Jan'16</dc:title>
  <dc:creator>Vimal Bhatter</dc:creator>
  <cp:lastModifiedBy>Rajvi</cp:lastModifiedBy>
  <cp:lastPrinted>2014-03-24T10:58:12Z</cp:lastPrinted>
  <dcterms:created xsi:type="dcterms:W3CDTF">2014-01-06T04:43:23Z</dcterms:created>
  <dcterms:modified xsi:type="dcterms:W3CDTF">2016-02-09T10:30:25Z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