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/>
  <mc:AlternateContent xmlns:mc="http://schemas.openxmlformats.org/markup-compatibility/2006">
    <mc:Choice Requires="x15">
      <x15ac:absPath xmlns:x15ac="http://schemas.microsoft.com/office/spreadsheetml/2010/11/ac" url="\\fileserver\homedrv$\dhwani.khosla\Desktop\"/>
    </mc:Choice>
  </mc:AlternateContent>
  <xr:revisionPtr revIDLastSave="0" documentId="8_{11FAA51D-4BF0-45CF-BAA2-E7FE43B8E1C6}" xr6:coauthVersionLast="36" xr6:coauthVersionMax="36" xr10:uidLastSave="{00000000-0000-0000-0000-000000000000}"/>
  <bookViews>
    <workbookView xWindow="0" yWindow="0" windowWidth="19200" windowHeight="11385" tabRatio="675" xr2:uid="{00000000-000D-0000-FFFF-FFFF00000000}"/>
  </bookViews>
  <sheets>
    <sheet name="Anex A1 Frmt for AUM disclosure" sheetId="8" r:id="rId1"/>
    <sheet name="Anex A2 Frmt AUM stateUT wise " sheetId="9" r:id="rId2"/>
  </sheets>
  <definedNames>
    <definedName name="_xlnm._FilterDatabase" localSheetId="1" hidden="1">'Anex A2 Frmt AUM stateUT wise '!$B$4:$L$31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" i="9" l="1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BO37" i="8" l="1"/>
  <c r="BK21" i="8" l="1"/>
  <c r="BJ21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G32" i="9"/>
  <c r="F32" i="9"/>
  <c r="E32" i="9"/>
  <c r="D32" i="9"/>
  <c r="BK52" i="8" l="1"/>
  <c r="BJ52" i="8"/>
  <c r="BJ53" i="8" s="1"/>
  <c r="BI52" i="8"/>
  <c r="BH52" i="8"/>
  <c r="BH53" i="8" s="1"/>
  <c r="BG52" i="8"/>
  <c r="BF52" i="8"/>
  <c r="BF53" i="8" s="1"/>
  <c r="BE52" i="8"/>
  <c r="BD52" i="8"/>
  <c r="BD53" i="8" s="1"/>
  <c r="BC52" i="8"/>
  <c r="BB52" i="8"/>
  <c r="BB53" i="8" s="1"/>
  <c r="BA52" i="8"/>
  <c r="AZ52" i="8"/>
  <c r="AZ53" i="8" s="1"/>
  <c r="AY52" i="8"/>
  <c r="AX52" i="8"/>
  <c r="AX53" i="8" s="1"/>
  <c r="AW52" i="8"/>
  <c r="AV52" i="8"/>
  <c r="AV53" i="8" s="1"/>
  <c r="AU52" i="8"/>
  <c r="AT52" i="8"/>
  <c r="AT53" i="8" s="1"/>
  <c r="AS52" i="8"/>
  <c r="AR52" i="8"/>
  <c r="AR53" i="8" s="1"/>
  <c r="AQ52" i="8"/>
  <c r="AP52" i="8"/>
  <c r="AP53" i="8" s="1"/>
  <c r="AO52" i="8"/>
  <c r="AN52" i="8"/>
  <c r="AN53" i="8" s="1"/>
  <c r="AM52" i="8"/>
  <c r="AL52" i="8"/>
  <c r="AL53" i="8" s="1"/>
  <c r="AK52" i="8"/>
  <c r="AJ52" i="8"/>
  <c r="AJ53" i="8" s="1"/>
  <c r="AI52" i="8"/>
  <c r="AH52" i="8"/>
  <c r="AH53" i="8" s="1"/>
  <c r="AG52" i="8"/>
  <c r="AF52" i="8"/>
  <c r="AF53" i="8" s="1"/>
  <c r="AE52" i="8"/>
  <c r="AD52" i="8"/>
  <c r="AD53" i="8" s="1"/>
  <c r="AC52" i="8"/>
  <c r="AB52" i="8"/>
  <c r="AB53" i="8" s="1"/>
  <c r="AA52" i="8"/>
  <c r="Z52" i="8"/>
  <c r="Z53" i="8" s="1"/>
  <c r="Y52" i="8"/>
  <c r="X52" i="8"/>
  <c r="X53" i="8" s="1"/>
  <c r="W52" i="8"/>
  <c r="V52" i="8"/>
  <c r="V53" i="8" s="1"/>
  <c r="U52" i="8"/>
  <c r="T52" i="8"/>
  <c r="T53" i="8" s="1"/>
  <c r="S52" i="8"/>
  <c r="R52" i="8"/>
  <c r="R53" i="8" s="1"/>
  <c r="Q52" i="8"/>
  <c r="P52" i="8"/>
  <c r="P53" i="8" s="1"/>
  <c r="O52" i="8"/>
  <c r="N52" i="8"/>
  <c r="N53" i="8" s="1"/>
  <c r="M52" i="8"/>
  <c r="L52" i="8"/>
  <c r="L53" i="8" s="1"/>
  <c r="K52" i="8"/>
  <c r="J52" i="8"/>
  <c r="J53" i="8" s="1"/>
  <c r="I52" i="8"/>
  <c r="H52" i="8"/>
  <c r="H53" i="8" s="1"/>
  <c r="G52" i="8"/>
  <c r="F52" i="8"/>
  <c r="F53" i="8" s="1"/>
  <c r="E52" i="8"/>
  <c r="D52" i="8"/>
  <c r="D53" i="8" s="1"/>
  <c r="C52" i="8"/>
  <c r="H32" i="9"/>
  <c r="BJ37" i="8"/>
  <c r="BI37" i="8"/>
  <c r="BI38" i="8" s="1"/>
  <c r="BI74" i="8" s="1"/>
  <c r="BH37" i="8"/>
  <c r="BG37" i="8"/>
  <c r="BF37" i="8"/>
  <c r="BE37" i="8"/>
  <c r="BD37" i="8"/>
  <c r="BC37" i="8"/>
  <c r="BB37" i="8"/>
  <c r="BA37" i="8"/>
  <c r="AZ37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K37" i="8"/>
  <c r="I32" i="9"/>
  <c r="J32" i="9"/>
  <c r="L32" i="9"/>
  <c r="BK9" i="8"/>
  <c r="BK58" i="8"/>
  <c r="BK12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C27" i="8"/>
  <c r="D27" i="8"/>
  <c r="D38" i="8" s="1"/>
  <c r="E27" i="8"/>
  <c r="F27" i="8"/>
  <c r="G27" i="8"/>
  <c r="H27" i="8"/>
  <c r="H38" i="8" s="1"/>
  <c r="I27" i="8"/>
  <c r="J27" i="8"/>
  <c r="K27" i="8"/>
  <c r="L27" i="8"/>
  <c r="L38" i="8" s="1"/>
  <c r="L74" i="8" s="1"/>
  <c r="M27" i="8"/>
  <c r="N27" i="8"/>
  <c r="O27" i="8"/>
  <c r="P27" i="8"/>
  <c r="P38" i="8" s="1"/>
  <c r="Q27" i="8"/>
  <c r="R27" i="8"/>
  <c r="S27" i="8"/>
  <c r="T27" i="8"/>
  <c r="T38" i="8" s="1"/>
  <c r="U27" i="8"/>
  <c r="V27" i="8"/>
  <c r="W27" i="8"/>
  <c r="X27" i="8"/>
  <c r="X38" i="8" s="1"/>
  <c r="Y27" i="8"/>
  <c r="Z27" i="8"/>
  <c r="AA27" i="8"/>
  <c r="AB27" i="8"/>
  <c r="AB38" i="8" s="1"/>
  <c r="AC27" i="8"/>
  <c r="AD27" i="8"/>
  <c r="AE27" i="8"/>
  <c r="AF27" i="8"/>
  <c r="AF38" i="8" s="1"/>
  <c r="AG27" i="8"/>
  <c r="AH27" i="8"/>
  <c r="AI27" i="8"/>
  <c r="AJ27" i="8"/>
  <c r="AJ38" i="8" s="1"/>
  <c r="AK27" i="8"/>
  <c r="AL27" i="8"/>
  <c r="AM27" i="8"/>
  <c r="AN27" i="8"/>
  <c r="AN38" i="8" s="1"/>
  <c r="AO27" i="8"/>
  <c r="AP27" i="8"/>
  <c r="AQ27" i="8"/>
  <c r="AR27" i="8"/>
  <c r="AR38" i="8" s="1"/>
  <c r="AS27" i="8"/>
  <c r="AT27" i="8"/>
  <c r="AU27" i="8"/>
  <c r="AV27" i="8"/>
  <c r="AV38" i="8" s="1"/>
  <c r="AW27" i="8"/>
  <c r="AX27" i="8"/>
  <c r="AY27" i="8"/>
  <c r="AZ27" i="8"/>
  <c r="AZ38" i="8" s="1"/>
  <c r="BA27" i="8"/>
  <c r="BB27" i="8"/>
  <c r="BC27" i="8"/>
  <c r="BD27" i="8"/>
  <c r="BD38" i="8" s="1"/>
  <c r="BE27" i="8"/>
  <c r="BF27" i="8"/>
  <c r="BG27" i="8"/>
  <c r="BH27" i="8"/>
  <c r="BH38" i="8" s="1"/>
  <c r="BI27" i="8"/>
  <c r="BJ27" i="8"/>
  <c r="BK27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C53" i="8"/>
  <c r="E53" i="8"/>
  <c r="G53" i="8"/>
  <c r="I53" i="8"/>
  <c r="K53" i="8"/>
  <c r="M53" i="8"/>
  <c r="O53" i="8"/>
  <c r="Q53" i="8"/>
  <c r="S53" i="8"/>
  <c r="U53" i="8"/>
  <c r="W53" i="8"/>
  <c r="Y53" i="8"/>
  <c r="AA53" i="8"/>
  <c r="AC53" i="8"/>
  <c r="AE53" i="8"/>
  <c r="AG53" i="8"/>
  <c r="AI53" i="8"/>
  <c r="AK53" i="8"/>
  <c r="AM53" i="8"/>
  <c r="AO53" i="8"/>
  <c r="AQ53" i="8"/>
  <c r="AS53" i="8"/>
  <c r="AU53" i="8"/>
  <c r="AW53" i="8"/>
  <c r="AY53" i="8"/>
  <c r="BA53" i="8"/>
  <c r="BC53" i="8"/>
  <c r="BE53" i="8"/>
  <c r="BG53" i="8"/>
  <c r="BI53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AZ58" i="8"/>
  <c r="BA58" i="8"/>
  <c r="BB58" i="8"/>
  <c r="BC58" i="8"/>
  <c r="BD58" i="8"/>
  <c r="BE58" i="8"/>
  <c r="BF58" i="8"/>
  <c r="BG58" i="8"/>
  <c r="BH58" i="8"/>
  <c r="BI58" i="8"/>
  <c r="BJ58" i="8"/>
  <c r="C63" i="8"/>
  <c r="C67" i="8" s="1"/>
  <c r="D63" i="8"/>
  <c r="E63" i="8"/>
  <c r="F63" i="8"/>
  <c r="G63" i="8"/>
  <c r="G67" i="8" s="1"/>
  <c r="H63" i="8"/>
  <c r="I63" i="8"/>
  <c r="J63" i="8"/>
  <c r="K63" i="8"/>
  <c r="K67" i="8" s="1"/>
  <c r="L63" i="8"/>
  <c r="M63" i="8"/>
  <c r="N63" i="8"/>
  <c r="O63" i="8"/>
  <c r="O67" i="8" s="1"/>
  <c r="P63" i="8"/>
  <c r="Q63" i="8"/>
  <c r="R63" i="8"/>
  <c r="S63" i="8"/>
  <c r="S67" i="8" s="1"/>
  <c r="T63" i="8"/>
  <c r="U63" i="8"/>
  <c r="V63" i="8"/>
  <c r="W63" i="8"/>
  <c r="W67" i="8" s="1"/>
  <c r="X63" i="8"/>
  <c r="Y63" i="8"/>
  <c r="Z63" i="8"/>
  <c r="AA63" i="8"/>
  <c r="AA67" i="8" s="1"/>
  <c r="AB63" i="8"/>
  <c r="AC63" i="8"/>
  <c r="AD63" i="8"/>
  <c r="AE63" i="8"/>
  <c r="AE67" i="8" s="1"/>
  <c r="AF63" i="8"/>
  <c r="AG63" i="8"/>
  <c r="AH63" i="8"/>
  <c r="AI63" i="8"/>
  <c r="AI67" i="8" s="1"/>
  <c r="AJ63" i="8"/>
  <c r="AK63" i="8"/>
  <c r="AL63" i="8"/>
  <c r="AM63" i="8"/>
  <c r="AM67" i="8" s="1"/>
  <c r="AN63" i="8"/>
  <c r="AO63" i="8"/>
  <c r="AP63" i="8"/>
  <c r="AQ63" i="8"/>
  <c r="AQ67" i="8" s="1"/>
  <c r="AR63" i="8"/>
  <c r="AS63" i="8"/>
  <c r="AT63" i="8"/>
  <c r="AU63" i="8"/>
  <c r="AU67" i="8" s="1"/>
  <c r="AV63" i="8"/>
  <c r="AW63" i="8"/>
  <c r="AX63" i="8"/>
  <c r="AY63" i="8"/>
  <c r="AY67" i="8" s="1"/>
  <c r="AZ63" i="8"/>
  <c r="BA63" i="8"/>
  <c r="BB63" i="8"/>
  <c r="BC63" i="8"/>
  <c r="BC67" i="8" s="1"/>
  <c r="BD63" i="8"/>
  <c r="BE63" i="8"/>
  <c r="BF63" i="8"/>
  <c r="BG63" i="8"/>
  <c r="BG67" i="8" s="1"/>
  <c r="BH63" i="8"/>
  <c r="BI63" i="8"/>
  <c r="BJ63" i="8"/>
  <c r="BK63" i="8"/>
  <c r="BK67" i="8" s="1"/>
  <c r="C66" i="8"/>
  <c r="D66" i="8"/>
  <c r="D67" i="8" s="1"/>
  <c r="E66" i="8"/>
  <c r="F66" i="8"/>
  <c r="F67" i="8" s="1"/>
  <c r="G66" i="8"/>
  <c r="H66" i="8"/>
  <c r="H67" i="8" s="1"/>
  <c r="I66" i="8"/>
  <c r="J66" i="8"/>
  <c r="J67" i="8" s="1"/>
  <c r="K66" i="8"/>
  <c r="L66" i="8"/>
  <c r="L67" i="8"/>
  <c r="M66" i="8"/>
  <c r="N66" i="8"/>
  <c r="N67" i="8" s="1"/>
  <c r="O66" i="8"/>
  <c r="P66" i="8"/>
  <c r="P67" i="8" s="1"/>
  <c r="Q66" i="8"/>
  <c r="R66" i="8"/>
  <c r="R67" i="8"/>
  <c r="S66" i="8"/>
  <c r="T66" i="8"/>
  <c r="T67" i="8" s="1"/>
  <c r="U66" i="8"/>
  <c r="V66" i="8"/>
  <c r="V67" i="8" s="1"/>
  <c r="W66" i="8"/>
  <c r="X66" i="8"/>
  <c r="X67" i="8" s="1"/>
  <c r="Y66" i="8"/>
  <c r="Z66" i="8"/>
  <c r="Z67" i="8"/>
  <c r="AA66" i="8"/>
  <c r="AB66" i="8"/>
  <c r="AB67" i="8" s="1"/>
  <c r="AC66" i="8"/>
  <c r="AD66" i="8"/>
  <c r="AD67" i="8" s="1"/>
  <c r="AE66" i="8"/>
  <c r="AF66" i="8"/>
  <c r="AF67" i="8" s="1"/>
  <c r="AG66" i="8"/>
  <c r="AH66" i="8"/>
  <c r="AH67" i="8"/>
  <c r="AI66" i="8"/>
  <c r="AJ66" i="8"/>
  <c r="AJ67" i="8" s="1"/>
  <c r="AK66" i="8"/>
  <c r="AL66" i="8"/>
  <c r="AL67" i="8" s="1"/>
  <c r="AM66" i="8"/>
  <c r="AN66" i="8"/>
  <c r="AN67" i="8" s="1"/>
  <c r="AO66" i="8"/>
  <c r="AP66" i="8"/>
  <c r="AP67" i="8"/>
  <c r="AQ66" i="8"/>
  <c r="AR66" i="8"/>
  <c r="AR67" i="8" s="1"/>
  <c r="AS66" i="8"/>
  <c r="AT66" i="8"/>
  <c r="AT67" i="8" s="1"/>
  <c r="AU66" i="8"/>
  <c r="AV66" i="8"/>
  <c r="AV67" i="8" s="1"/>
  <c r="AW66" i="8"/>
  <c r="AX66" i="8"/>
  <c r="AX67" i="8"/>
  <c r="AY66" i="8"/>
  <c r="AZ66" i="8"/>
  <c r="AZ67" i="8" s="1"/>
  <c r="BA66" i="8"/>
  <c r="BB66" i="8"/>
  <c r="BB67" i="8" s="1"/>
  <c r="BC66" i="8"/>
  <c r="BD66" i="8"/>
  <c r="BD67" i="8" s="1"/>
  <c r="BE66" i="8"/>
  <c r="BF66" i="8"/>
  <c r="BF67" i="8"/>
  <c r="BG66" i="8"/>
  <c r="BH66" i="8"/>
  <c r="BH67" i="8" s="1"/>
  <c r="BI66" i="8"/>
  <c r="BJ66" i="8"/>
  <c r="BJ67" i="8" s="1"/>
  <c r="BK66" i="8"/>
  <c r="E67" i="8"/>
  <c r="I67" i="8"/>
  <c r="M67" i="8"/>
  <c r="Q67" i="8"/>
  <c r="U67" i="8"/>
  <c r="Y67" i="8"/>
  <c r="AC67" i="8"/>
  <c r="AG67" i="8"/>
  <c r="AK67" i="8"/>
  <c r="AO67" i="8"/>
  <c r="AS67" i="8"/>
  <c r="AW67" i="8"/>
  <c r="BA67" i="8"/>
  <c r="BE67" i="8"/>
  <c r="BI67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AE72" i="8"/>
  <c r="AF72" i="8"/>
  <c r="AG72" i="8"/>
  <c r="AH72" i="8"/>
  <c r="AI72" i="8"/>
  <c r="AJ72" i="8"/>
  <c r="AK72" i="8"/>
  <c r="AL72" i="8"/>
  <c r="AM72" i="8"/>
  <c r="AN72" i="8"/>
  <c r="AO72" i="8"/>
  <c r="AP72" i="8"/>
  <c r="AQ72" i="8"/>
  <c r="AR72" i="8"/>
  <c r="AS72" i="8"/>
  <c r="AT72" i="8"/>
  <c r="AU72" i="8"/>
  <c r="AV72" i="8"/>
  <c r="AW72" i="8"/>
  <c r="AX72" i="8"/>
  <c r="AY72" i="8"/>
  <c r="AZ72" i="8"/>
  <c r="BA72" i="8"/>
  <c r="BB72" i="8"/>
  <c r="BC72" i="8"/>
  <c r="BD72" i="8"/>
  <c r="BE72" i="8"/>
  <c r="BF72" i="8"/>
  <c r="BG72" i="8"/>
  <c r="BH72" i="8"/>
  <c r="BI72" i="8"/>
  <c r="BJ72" i="8"/>
  <c r="BK72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AG78" i="8"/>
  <c r="AH78" i="8"/>
  <c r="AI78" i="8"/>
  <c r="AJ78" i="8"/>
  <c r="AK78" i="8"/>
  <c r="AL78" i="8"/>
  <c r="AM78" i="8"/>
  <c r="AN78" i="8"/>
  <c r="AO78" i="8"/>
  <c r="AP78" i="8"/>
  <c r="AQ78" i="8"/>
  <c r="AR78" i="8"/>
  <c r="AS78" i="8"/>
  <c r="AT78" i="8"/>
  <c r="AU78" i="8"/>
  <c r="AV78" i="8"/>
  <c r="AW78" i="8"/>
  <c r="AX78" i="8"/>
  <c r="AY78" i="8"/>
  <c r="AZ78" i="8"/>
  <c r="BA78" i="8"/>
  <c r="BB78" i="8"/>
  <c r="BC78" i="8"/>
  <c r="BD78" i="8"/>
  <c r="BE78" i="8"/>
  <c r="BF78" i="8"/>
  <c r="BG78" i="8"/>
  <c r="BH78" i="8"/>
  <c r="BI78" i="8"/>
  <c r="BJ78" i="8"/>
  <c r="BK78" i="8"/>
  <c r="BK43" i="8"/>
  <c r="BK53" i="8" s="1"/>
  <c r="BJ38" i="8"/>
  <c r="BF38" i="8"/>
  <c r="BB38" i="8"/>
  <c r="AX38" i="8"/>
  <c r="AT38" i="8"/>
  <c r="AP38" i="8"/>
  <c r="AL38" i="8"/>
  <c r="AH38" i="8"/>
  <c r="AD38" i="8"/>
  <c r="Z38" i="8"/>
  <c r="V38" i="8"/>
  <c r="R38" i="8"/>
  <c r="N38" i="8"/>
  <c r="J38" i="8"/>
  <c r="F38" i="8"/>
  <c r="AZ74" i="8" l="1"/>
  <c r="D74" i="8"/>
  <c r="BE38" i="8"/>
  <c r="AW38" i="8"/>
  <c r="AO38" i="8"/>
  <c r="AK38" i="8"/>
  <c r="AK74" i="8" s="1"/>
  <c r="AG38" i="8"/>
  <c r="Y38" i="8"/>
  <c r="Y74" i="8" s="1"/>
  <c r="Q38" i="8"/>
  <c r="I38" i="8"/>
  <c r="I74" i="8" s="1"/>
  <c r="E38" i="8"/>
  <c r="U38" i="8"/>
  <c r="U74" i="8" s="1"/>
  <c r="E74" i="8"/>
  <c r="M38" i="8"/>
  <c r="M74" i="8" s="1"/>
  <c r="AS38" i="8"/>
  <c r="AS74" i="8" s="1"/>
  <c r="AC38" i="8"/>
  <c r="AC74" i="8" s="1"/>
  <c r="BA38" i="8"/>
  <c r="BA74" i="8" s="1"/>
  <c r="BE74" i="8"/>
  <c r="AW74" i="8"/>
  <c r="AO74" i="8"/>
  <c r="AG74" i="8"/>
  <c r="Q74" i="8"/>
  <c r="T74" i="8"/>
  <c r="AB74" i="8"/>
  <c r="H74" i="8"/>
  <c r="P74" i="8"/>
  <c r="X74" i="8"/>
  <c r="AF74" i="8"/>
  <c r="AJ74" i="8"/>
  <c r="AN74" i="8"/>
  <c r="AR74" i="8"/>
  <c r="AV74" i="8"/>
  <c r="BD74" i="8"/>
  <c r="BH74" i="8"/>
  <c r="BG38" i="8"/>
  <c r="BG74" i="8" s="1"/>
  <c r="BC38" i="8"/>
  <c r="BC74" i="8" s="1"/>
  <c r="AY38" i="8"/>
  <c r="AU38" i="8"/>
  <c r="AQ38" i="8"/>
  <c r="AM38" i="8"/>
  <c r="AI38" i="8"/>
  <c r="AE38" i="8"/>
  <c r="AA38" i="8"/>
  <c r="W38" i="8"/>
  <c r="S38" i="8"/>
  <c r="O38" i="8"/>
  <c r="K38" i="8"/>
  <c r="G38" i="8"/>
  <c r="G74" i="8" s="1"/>
  <c r="C38" i="8"/>
  <c r="C74" i="8" s="1"/>
  <c r="F74" i="8"/>
  <c r="J74" i="8"/>
  <c r="N74" i="8"/>
  <c r="R74" i="8"/>
  <c r="V74" i="8"/>
  <c r="Z74" i="8"/>
  <c r="AD74" i="8"/>
  <c r="AH74" i="8"/>
  <c r="AL74" i="8"/>
  <c r="AP74" i="8"/>
  <c r="AT74" i="8"/>
  <c r="AX74" i="8"/>
  <c r="BB74" i="8"/>
  <c r="BF74" i="8"/>
  <c r="BJ74" i="8"/>
  <c r="K74" i="8"/>
  <c r="O74" i="8"/>
  <c r="S74" i="8"/>
  <c r="W74" i="8"/>
  <c r="AA74" i="8"/>
  <c r="AE74" i="8"/>
  <c r="AI74" i="8"/>
  <c r="AM74" i="8"/>
  <c r="AQ74" i="8"/>
  <c r="AU74" i="8"/>
  <c r="AY74" i="8"/>
  <c r="BK38" i="8"/>
  <c r="K32" i="9" l="1"/>
  <c r="BK74" i="8"/>
</calcChain>
</file>

<file path=xl/sharedStrings.xml><?xml version="1.0" encoding="utf-8"?>
<sst xmlns="http://schemas.openxmlformats.org/spreadsheetml/2006/main" count="160" uniqueCount="123">
  <si>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</si>
  <si>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</si>
  <si>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</si>
  <si>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</si>
  <si>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</si>
  <si>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</si>
  <si>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</si>
  <si>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</si>
  <si>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</si>
  <si>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</si>
  <si>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</si>
  <si>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</si>
  <si>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</si>
  <si>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</si>
  <si>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</si>
  <si>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</si>
  <si>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</si>
  <si>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</si>
  <si>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</si>
  <si>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</si>
  <si>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</si>
  <si>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</si>
  <si>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</si>
  <si>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</si>
  <si>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</si>
  <si>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</si>
  <si>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</si>
  <si>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</si>
  <si>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</si>
  <si>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</si>
  <si>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</si>
  <si>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</si>
  <si>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</si>
  <si>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</si>
  <si>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</si>
  <si>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</si>
  <si>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</si>
  <si>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 xml:space="preserve">Scheme names </t>
  </si>
  <si>
    <t>Category of Investor</t>
  </si>
  <si>
    <t xml:space="preserve">Name of the States/ Union Territories </t>
  </si>
  <si>
    <t>Andhra Pradesh</t>
  </si>
  <si>
    <t>Assam</t>
  </si>
  <si>
    <t>Bihar</t>
  </si>
  <si>
    <t>Chandigarh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</si>
  <si>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</si>
  <si>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</si>
  <si>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</si>
  <si>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</si>
  <si>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</si>
  <si>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</si>
  <si>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</si>
  <si>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</si>
  <si>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</si>
  <si>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</si>
  <si>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</si>
  <si>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New Delhi</t>
  </si>
  <si>
    <t>Orissa</t>
  </si>
  <si>
    <t>Punjab</t>
  </si>
  <si>
    <t>Rajasthan</t>
  </si>
  <si>
    <t>Sikkim</t>
  </si>
  <si>
    <t>Tamil Nadu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</si>
  <si>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</si>
  <si>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</si>
  <si>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</si>
  <si>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</si>
  <si>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</si>
  <si>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</si>
  <si>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</si>
  <si>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</si>
  <si>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</si>
  <si>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</si>
  <si>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</si>
  <si>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</si>
  <si>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</si>
  <si>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</si>
  <si>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</si>
  <si>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</si>
  <si>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</si>
  <si>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</si>
  <si>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</si>
  <si>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</si>
  <si>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</si>
  <si>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</si>
  <si>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</si>
  <si>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</si>
  <si>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</si>
  <si>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</si>
  <si>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</si>
  <si>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</si>
  <si>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</si>
  <si>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</si>
  <si>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UTTRANCHAL</t>
  </si>
  <si>
    <t>Telangana</t>
  </si>
  <si>
    <t>T15</t>
  </si>
  <si>
    <t>B15</t>
  </si>
  <si>
    <t>BARODA  LIQUID FUND</t>
  </si>
  <si>
    <t>BARODA  GILT FUND</t>
  </si>
  <si>
    <t>Baroda  Fixed Maturity Plan - Series J</t>
  </si>
  <si>
    <t>Baroda  Fixed Maturity Plan - Series K</t>
  </si>
  <si>
    <t>Baroda  Fixed Maturity Plan - Series L</t>
  </si>
  <si>
    <t>Baroda  Fixed Maturity Plan - Series N</t>
  </si>
  <si>
    <t>Baroda  Fixed Maturity Plan - Series E</t>
  </si>
  <si>
    <t>Baroda  Fixed Maturity Plan - Series M</t>
  </si>
  <si>
    <t>BARODA  DYNAMIC BOND FUND</t>
  </si>
  <si>
    <t>BARODA  INCOME FUND</t>
  </si>
  <si>
    <t>BARODA  P S U BOND FUND</t>
  </si>
  <si>
    <t>Baroda  Short Term Bond Fund</t>
  </si>
  <si>
    <t>Baroda  Treasury Advantage Fund</t>
  </si>
  <si>
    <t>Baroda  Ultra Short Duration Fund</t>
  </si>
  <si>
    <t>BARODA  ELSS 96</t>
  </si>
  <si>
    <t>Baroda  Banking And Financial Services Fund</t>
  </si>
  <si>
    <t>Baroda  Large Cap Fund</t>
  </si>
  <si>
    <t>Baroda  Mid-Cap Fund</t>
  </si>
  <si>
    <t>Baroda  Equity Trigger Fund - Series I</t>
  </si>
  <si>
    <t>Baroda Dynamic Equity Fund</t>
  </si>
  <si>
    <t>Baroda  Mutual Fund (All figures in Rs. Crore)</t>
  </si>
  <si>
    <t>Baroda  Multi Cap Fund (Growth Fund till 05.06.2018)</t>
  </si>
  <si>
    <t>Baroda  Conservative Hybrid Fund (MIP Fund till 05.06.2018)</t>
  </si>
  <si>
    <t>Baroda  Credit Risk Fund (Credit Opp. Fund till 05.06.2018)</t>
  </si>
  <si>
    <t>Baroda  Hybrid Equity Fund (Balance Fund till 05.06.2018)</t>
  </si>
  <si>
    <t>BARODA Mutual Fund: Net Assets Under Management (AUM) as on 28.02.2019 (All figures in Rs. Crore)</t>
  </si>
  <si>
    <t>Table showing State wise /Union Territory wise contribution to AUM of category of schemes as on 28.02.2019</t>
  </si>
  <si>
    <t>Baroda Fixed Maturity Plan – Series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</si>
</sst>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.0000_);_(* \(#,##0.0000\);_(* &quot;-&quot;??_);_(@_)"/>
    <numFmt numFmtId="166" formatCode="#,##0.0000_);\(#,##0.0000\)"/>
    <numFmt numFmtId="167" formatCode="_(* #,##0.0_);_(* \(#,##0.0\);_(* &quot;-&quot;??_);_(@_)"/>
  </numFmts>
  <fonts count="20" x14ac:knownFonts="1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sz val="10"/>
      <color indexed="8"/>
      <name val="Arial"/>
      <family val="2"/>
    </font>
    <font>
      <sz val="10"/>
      <color indexed="64"/>
      <name val="Arial"/>
      <family val="2"/>
    </font>
    <font>
      <sz val="10"/>
      <color theme="1"/>
      <name val="Arial"/>
      <family val="2"/>
      <charset val="1"/>
    </font>
    <font>
      <b/>
      <sz val="10"/>
      <color theme="1"/>
      <name val="Arial"/>
      <family val="2"/>
    </font>
    <font>
      <b/>
      <sz val="10"/>
      <color theme="1"/>
      <name val="Trebuchet MS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Arial"/>
      <family val="2"/>
      <charset val="1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4"/>
      <color theme="1"/>
      <name val="Trebuchet MS"/>
      <family val="2"/>
    </font>
    <font>
      <b/>
      <sz val="12"/>
      <color theme="1"/>
      <name val="Trebuchet MS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Trebuchet MS"/>
      <family val="2"/>
    </font>
    <font>
      <sz val="12"/>
      <color theme="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</cellStyleXfs>
  <cellXfs count="104">
    <xf numFmtId="0" fontId="0" fillId="0" borderId="0" xfId="0"/>
    <xf numFmtId="0" fontId="4" fillId="0" borderId="0" xfId="0" applyFont="1" applyBorder="1"/>
    <xf numFmtId="164" fontId="4" fillId="0" borderId="0" xfId="0" applyNumberFormat="1" applyFont="1" applyBorder="1"/>
    <xf numFmtId="164" fontId="7" fillId="0" borderId="1" xfId="1" applyFont="1" applyBorder="1"/>
    <xf numFmtId="164" fontId="8" fillId="2" borderId="1" xfId="1" applyFont="1" applyFill="1" applyBorder="1"/>
    <xf numFmtId="164" fontId="9" fillId="0" borderId="0" xfId="1" applyFont="1" applyBorder="1"/>
    <xf numFmtId="164" fontId="4" fillId="0" borderId="0" xfId="1" applyFont="1" applyBorder="1"/>
    <xf numFmtId="0" fontId="4" fillId="0" borderId="0" xfId="0" applyFont="1"/>
    <xf numFmtId="0" fontId="5" fillId="0" borderId="1" xfId="0" applyFont="1" applyBorder="1"/>
    <xf numFmtId="2" fontId="6" fillId="0" borderId="1" xfId="3" applyNumberFormat="1" applyFont="1" applyFill="1" applyBorder="1" applyAlignment="1">
      <alignment horizontal="center" vertical="top" wrapText="1"/>
    </xf>
    <xf numFmtId="0" fontId="10" fillId="0" borderId="1" xfId="2" applyFont="1" applyBorder="1" applyAlignment="1">
      <alignment horizontal="center"/>
    </xf>
    <xf numFmtId="0" fontId="10" fillId="0" borderId="1" xfId="2" applyFont="1" applyBorder="1" applyAlignment="1">
      <alignment horizontal="left"/>
    </xf>
    <xf numFmtId="0" fontId="10" fillId="0" borderId="1" xfId="2" applyFont="1" applyBorder="1"/>
    <xf numFmtId="0" fontId="11" fillId="2" borderId="0" xfId="0" applyFont="1" applyFill="1"/>
    <xf numFmtId="0" fontId="12" fillId="2" borderId="1" xfId="2" applyFont="1" applyFill="1" applyBorder="1" applyAlignment="1">
      <alignment horizontal="center"/>
    </xf>
    <xf numFmtId="0" fontId="12" fillId="2" borderId="1" xfId="2" applyFont="1" applyFill="1" applyBorder="1"/>
    <xf numFmtId="0" fontId="11" fillId="0" borderId="0" xfId="0" applyFont="1" applyFill="1"/>
    <xf numFmtId="0" fontId="9" fillId="0" borderId="0" xfId="2" applyFont="1" applyBorder="1" applyAlignment="1">
      <alignment horizontal="center"/>
    </xf>
    <xf numFmtId="0" fontId="9" fillId="0" borderId="0" xfId="2" applyFont="1" applyBorder="1"/>
    <xf numFmtId="164" fontId="9" fillId="0" borderId="0" xfId="2" applyNumberFormat="1" applyFont="1" applyBorder="1"/>
    <xf numFmtId="164" fontId="4" fillId="0" borderId="0" xfId="0" applyNumberFormat="1" applyFont="1"/>
    <xf numFmtId="164" fontId="7" fillId="0" borderId="1" xfId="1" applyFont="1" applyBorder="1" applyAlignment="1">
      <alignment horizontal="left"/>
    </xf>
    <xf numFmtId="0" fontId="6" fillId="0" borderId="2" xfId="3" applyNumberFormat="1" applyFont="1" applyFill="1" applyBorder="1" applyAlignment="1">
      <alignment horizontal="center" wrapText="1"/>
    </xf>
    <xf numFmtId="0" fontId="6" fillId="0" borderId="1" xfId="3" applyNumberFormat="1" applyFont="1" applyFill="1" applyBorder="1" applyAlignment="1">
      <alignment horizontal="center" wrapText="1"/>
    </xf>
    <xf numFmtId="0" fontId="6" fillId="0" borderId="3" xfId="3" applyNumberFormat="1" applyFont="1" applyFill="1" applyBorder="1" applyAlignment="1">
      <alignment horizontal="center" wrapText="1"/>
    </xf>
    <xf numFmtId="0" fontId="5" fillId="0" borderId="5" xfId="0" applyFont="1" applyFill="1" applyBorder="1" applyAlignment="1">
      <alignment wrapText="1"/>
    </xf>
    <xf numFmtId="0" fontId="4" fillId="0" borderId="5" xfId="0" applyFont="1" applyFill="1" applyBorder="1" applyAlignment="1">
      <alignment wrapText="1"/>
    </xf>
    <xf numFmtId="0" fontId="16" fillId="0" borderId="7" xfId="0" applyFont="1" applyFill="1" applyBorder="1" applyAlignment="1">
      <alignment horizontal="right" wrapText="1"/>
    </xf>
    <xf numFmtId="0" fontId="5" fillId="0" borderId="7" xfId="0" applyFont="1" applyFill="1" applyBorder="1" applyAlignment="1">
      <alignment horizontal="right" wrapText="1"/>
    </xf>
    <xf numFmtId="0" fontId="16" fillId="0" borderId="7" xfId="0" applyFont="1" applyFill="1" applyBorder="1" applyAlignment="1">
      <alignment wrapText="1"/>
    </xf>
    <xf numFmtId="164" fontId="16" fillId="0" borderId="1" xfId="1" applyFont="1" applyFill="1" applyBorder="1"/>
    <xf numFmtId="0" fontId="16" fillId="0" borderId="7" xfId="0" applyFont="1" applyFill="1" applyBorder="1" applyAlignment="1">
      <alignment horizontal="left" wrapText="1"/>
    </xf>
    <xf numFmtId="0" fontId="17" fillId="0" borderId="7" xfId="0" applyFont="1" applyFill="1" applyBorder="1" applyAlignment="1">
      <alignment wrapText="1"/>
    </xf>
    <xf numFmtId="0" fontId="5" fillId="0" borderId="7" xfId="0" applyFont="1" applyFill="1" applyBorder="1" applyAlignment="1">
      <alignment wrapText="1"/>
    </xf>
    <xf numFmtId="0" fontId="4" fillId="0" borderId="7" xfId="0" applyFont="1" applyFill="1" applyBorder="1" applyAlignment="1">
      <alignment wrapText="1"/>
    </xf>
    <xf numFmtId="0" fontId="5" fillId="0" borderId="7" xfId="0" applyFont="1" applyFill="1" applyBorder="1" applyAlignment="1">
      <alignment horizontal="center" wrapText="1"/>
    </xf>
    <xf numFmtId="0" fontId="5" fillId="0" borderId="7" xfId="0" applyFont="1" applyFill="1" applyBorder="1" applyAlignment="1">
      <alignment horizontal="right"/>
    </xf>
    <xf numFmtId="2" fontId="6" fillId="0" borderId="7" xfId="3" applyNumberFormat="1" applyFont="1" applyFill="1" applyBorder="1"/>
    <xf numFmtId="0" fontId="4" fillId="0" borderId="7" xfId="0" applyFont="1" applyFill="1" applyBorder="1" applyAlignment="1">
      <alignment horizontal="right" wrapText="1"/>
    </xf>
    <xf numFmtId="0" fontId="5" fillId="0" borderId="0" xfId="0" applyFont="1" applyFill="1" applyBorder="1" applyAlignment="1">
      <alignment horizontal="right" wrapText="1"/>
    </xf>
    <xf numFmtId="0" fontId="5" fillId="0" borderId="0" xfId="0" applyFont="1" applyFill="1" applyBorder="1"/>
    <xf numFmtId="0" fontId="16" fillId="0" borderId="0" xfId="0" applyFont="1" applyFill="1" applyBorder="1"/>
    <xf numFmtId="0" fontId="4" fillId="0" borderId="0" xfId="0" applyFont="1" applyFill="1" applyBorder="1"/>
    <xf numFmtId="0" fontId="5" fillId="0" borderId="4" xfId="0" applyFont="1" applyFill="1" applyBorder="1"/>
    <xf numFmtId="0" fontId="16" fillId="0" borderId="4" xfId="0" applyFont="1" applyFill="1" applyBorder="1"/>
    <xf numFmtId="0" fontId="5" fillId="0" borderId="6" xfId="0" applyFont="1" applyFill="1" applyBorder="1"/>
    <xf numFmtId="165" fontId="16" fillId="0" borderId="1" xfId="1" applyNumberFormat="1" applyFont="1" applyFill="1" applyBorder="1"/>
    <xf numFmtId="164" fontId="5" fillId="0" borderId="1" xfId="1" applyFont="1" applyFill="1" applyBorder="1"/>
    <xf numFmtId="164" fontId="16" fillId="0" borderId="0" xfId="0" applyNumberFormat="1" applyFont="1" applyFill="1" applyBorder="1"/>
    <xf numFmtId="164" fontId="16" fillId="0" borderId="1" xfId="1" applyFont="1" applyFill="1" applyBorder="1" applyAlignment="1">
      <alignment horizontal="center"/>
    </xf>
    <xf numFmtId="164" fontId="5" fillId="0" borderId="1" xfId="0" applyNumberFormat="1" applyFont="1" applyFill="1" applyBorder="1"/>
    <xf numFmtId="167" fontId="5" fillId="0" borderId="1" xfId="1" applyNumberFormat="1" applyFont="1" applyFill="1" applyBorder="1"/>
    <xf numFmtId="166" fontId="5" fillId="0" borderId="1" xfId="0" applyNumberFormat="1" applyFont="1" applyFill="1" applyBorder="1"/>
    <xf numFmtId="2" fontId="18" fillId="0" borderId="0" xfId="3" applyNumberFormat="1" applyFont="1" applyFill="1"/>
    <xf numFmtId="0" fontId="18" fillId="0" borderId="0" xfId="3" applyFont="1" applyFill="1"/>
    <xf numFmtId="2" fontId="19" fillId="0" borderId="0" xfId="3" applyNumberFormat="1" applyFont="1" applyFill="1"/>
    <xf numFmtId="0" fontId="19" fillId="0" borderId="0" xfId="3" applyFont="1" applyFill="1"/>
    <xf numFmtId="2" fontId="15" fillId="0" borderId="0" xfId="3" applyNumberFormat="1" applyFont="1" applyFill="1"/>
    <xf numFmtId="0" fontId="15" fillId="0" borderId="0" xfId="3" applyFont="1" applyFill="1"/>
    <xf numFmtId="2" fontId="6" fillId="0" borderId="0" xfId="3" applyNumberFormat="1" applyFont="1" applyFill="1" applyAlignment="1">
      <alignment horizontal="center"/>
    </xf>
    <xf numFmtId="0" fontId="6" fillId="0" borderId="0" xfId="3" applyFont="1" applyFill="1" applyAlignment="1">
      <alignment horizontal="center"/>
    </xf>
    <xf numFmtId="0" fontId="6" fillId="0" borderId="0" xfId="3" applyFont="1" applyFill="1"/>
    <xf numFmtId="164" fontId="5" fillId="0" borderId="0" xfId="0" applyNumberFormat="1" applyFont="1" applyFill="1" applyBorder="1"/>
    <xf numFmtId="164" fontId="5" fillId="0" borderId="0" xfId="1" applyFont="1" applyFill="1" applyBorder="1"/>
    <xf numFmtId="164" fontId="16" fillId="0" borderId="1" xfId="0" applyNumberFormat="1" applyFont="1" applyFill="1" applyBorder="1"/>
    <xf numFmtId="164" fontId="5" fillId="0" borderId="1" xfId="0" applyNumberFormat="1" applyFont="1" applyFill="1" applyBorder="1" applyAlignment="1">
      <alignment horizontal="center"/>
    </xf>
    <xf numFmtId="165" fontId="5" fillId="0" borderId="1" xfId="0" applyNumberFormat="1" applyFont="1" applyFill="1" applyBorder="1" applyAlignment="1">
      <alignment horizontal="center"/>
    </xf>
    <xf numFmtId="165" fontId="16" fillId="0" borderId="0" xfId="0" applyNumberFormat="1" applyFont="1" applyFill="1" applyBorder="1"/>
    <xf numFmtId="165" fontId="16" fillId="0" borderId="0" xfId="1" applyNumberFormat="1" applyFont="1" applyFill="1" applyBorder="1"/>
    <xf numFmtId="164" fontId="16" fillId="0" borderId="0" xfId="1" applyFont="1" applyFill="1" applyBorder="1"/>
    <xf numFmtId="165" fontId="5" fillId="0" borderId="1" xfId="1" applyNumberFormat="1" applyFont="1" applyFill="1" applyBorder="1"/>
    <xf numFmtId="0" fontId="16" fillId="0" borderId="1" xfId="0" applyFont="1" applyFill="1" applyBorder="1" applyAlignment="1">
      <alignment horizontal="center"/>
    </xf>
    <xf numFmtId="165" fontId="8" fillId="2" borderId="1" xfId="1" applyNumberFormat="1" applyFont="1" applyFill="1" applyBorder="1"/>
    <xf numFmtId="164" fontId="16" fillId="0" borderId="7" xfId="1" applyFont="1" applyFill="1" applyBorder="1"/>
    <xf numFmtId="0" fontId="16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49" fontId="13" fillId="0" borderId="8" xfId="2" applyNumberFormat="1" applyFont="1" applyFill="1" applyBorder="1" applyAlignment="1">
      <alignment horizontal="center" vertical="center" wrapText="1"/>
    </xf>
    <xf numFmtId="49" fontId="13" fillId="0" borderId="4" xfId="2" applyNumberFormat="1" applyFont="1" applyFill="1" applyBorder="1" applyAlignment="1">
      <alignment horizontal="center" vertical="center" wrapText="1"/>
    </xf>
    <xf numFmtId="2" fontId="15" fillId="0" borderId="20" xfId="3" applyNumberFormat="1" applyFont="1" applyFill="1" applyBorder="1" applyAlignment="1">
      <alignment horizontal="center" vertical="top" wrapText="1"/>
    </xf>
    <xf numFmtId="2" fontId="15" fillId="0" borderId="21" xfId="3" applyNumberFormat="1" applyFont="1" applyFill="1" applyBorder="1" applyAlignment="1">
      <alignment horizontal="center" vertical="top" wrapText="1"/>
    </xf>
    <xf numFmtId="2" fontId="15" fillId="0" borderId="18" xfId="3" applyNumberFormat="1" applyFont="1" applyFill="1" applyBorder="1" applyAlignment="1">
      <alignment horizontal="center" vertical="top" wrapText="1"/>
    </xf>
    <xf numFmtId="2" fontId="14" fillId="0" borderId="9" xfId="3" applyNumberFormat="1" applyFont="1" applyFill="1" applyBorder="1" applyAlignment="1">
      <alignment horizontal="center" vertical="top" wrapText="1"/>
    </xf>
    <xf numFmtId="2" fontId="14" fillId="0" borderId="10" xfId="3" applyNumberFormat="1" applyFont="1" applyFill="1" applyBorder="1" applyAlignment="1">
      <alignment horizontal="center" vertical="top" wrapText="1"/>
    </xf>
    <xf numFmtId="2" fontId="14" fillId="0" borderId="11" xfId="3" applyNumberFormat="1" applyFont="1" applyFill="1" applyBorder="1" applyAlignment="1">
      <alignment horizontal="center" vertical="top" wrapText="1"/>
    </xf>
    <xf numFmtId="2" fontId="15" fillId="0" borderId="9" xfId="3" applyNumberFormat="1" applyFont="1" applyFill="1" applyBorder="1" applyAlignment="1">
      <alignment horizontal="center"/>
    </xf>
    <xf numFmtId="2" fontId="15" fillId="0" borderId="10" xfId="3" applyNumberFormat="1" applyFont="1" applyFill="1" applyBorder="1" applyAlignment="1">
      <alignment horizontal="center"/>
    </xf>
    <xf numFmtId="2" fontId="15" fillId="0" borderId="11" xfId="3" applyNumberFormat="1" applyFont="1" applyFill="1" applyBorder="1" applyAlignment="1">
      <alignment horizontal="center"/>
    </xf>
    <xf numFmtId="3" fontId="15" fillId="0" borderId="12" xfId="3" applyNumberFormat="1" applyFont="1" applyFill="1" applyBorder="1" applyAlignment="1">
      <alignment horizontal="center" vertical="center" wrapText="1"/>
    </xf>
    <xf numFmtId="3" fontId="15" fillId="0" borderId="13" xfId="3" applyNumberFormat="1" applyFont="1" applyFill="1" applyBorder="1" applyAlignment="1">
      <alignment horizontal="center" vertical="center" wrapText="1"/>
    </xf>
    <xf numFmtId="3" fontId="15" fillId="0" borderId="14" xfId="3" applyNumberFormat="1" applyFont="1" applyFill="1" applyBorder="1" applyAlignment="1">
      <alignment horizontal="center" vertical="center" wrapText="1"/>
    </xf>
    <xf numFmtId="49" fontId="13" fillId="0" borderId="18" xfId="2" applyNumberFormat="1" applyFont="1" applyFill="1" applyBorder="1" applyAlignment="1">
      <alignment horizontal="center" vertical="center" wrapText="1"/>
    </xf>
    <xf numFmtId="49" fontId="13" fillId="0" borderId="5" xfId="2" applyNumberFormat="1" applyFont="1" applyFill="1" applyBorder="1" applyAlignment="1">
      <alignment horizontal="center" vertical="center" wrapText="1"/>
    </xf>
    <xf numFmtId="2" fontId="15" fillId="0" borderId="9" xfId="3" applyNumberFormat="1" applyFont="1" applyFill="1" applyBorder="1" applyAlignment="1">
      <alignment horizontal="center" vertical="top" wrapText="1"/>
    </xf>
    <xf numFmtId="2" fontId="15" fillId="0" borderId="10" xfId="3" applyNumberFormat="1" applyFont="1" applyFill="1" applyBorder="1" applyAlignment="1">
      <alignment horizontal="center" vertical="top" wrapText="1"/>
    </xf>
    <xf numFmtId="2" fontId="15" fillId="0" borderId="11" xfId="3" applyNumberFormat="1" applyFont="1" applyFill="1" applyBorder="1" applyAlignment="1">
      <alignment horizontal="center" vertical="top" wrapText="1"/>
    </xf>
    <xf numFmtId="0" fontId="4" fillId="0" borderId="19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2" fontId="15" fillId="0" borderId="15" xfId="3" applyNumberFormat="1" applyFont="1" applyFill="1" applyBorder="1" applyAlignment="1">
      <alignment horizontal="center" vertical="top" wrapText="1"/>
    </xf>
    <xf numFmtId="2" fontId="15" fillId="0" borderId="16" xfId="3" applyNumberFormat="1" applyFont="1" applyFill="1" applyBorder="1" applyAlignment="1">
      <alignment horizontal="center" vertical="top" wrapText="1"/>
    </xf>
    <xf numFmtId="2" fontId="15" fillId="0" borderId="17" xfId="3" applyNumberFormat="1" applyFont="1" applyFill="1" applyBorder="1" applyAlignment="1">
      <alignment horizontal="center" vertical="top" wrapText="1"/>
    </xf>
    <xf numFmtId="0" fontId="5" fillId="0" borderId="22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23" xfId="0" applyFont="1" applyBorder="1" applyAlignment="1">
      <alignment horizontal="center"/>
    </xf>
  </cellXfs>
  <cellStyles count="5">
    <cellStyle name="Comma" xfId="1" builtinId="3"/>
    <cellStyle name="Normal" xfId="0" builtinId="0"/>
    <cellStyle name="Normal 2" xfId="2" xr:uid="{00000000-0005-0000-0000-000002000000}"/>
    <cellStyle name="Normal 2 2" xfId="3" xr:uid="{00000000-0005-0000-0000-000003000000}"/>
    <cellStyle name="Normal 3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93"/>
  <sheetViews>
    <sheetView tabSelected="1" zoomScale="85" zoomScaleNormal="85" workbookViewId="0">
      <selection activeCell="K24" sqref="K24"/>
    </sheetView>
  </sheetViews>
  <sheetFormatPr defaultRowHeight="12.75" x14ac:dyDescent="0.2"/>
  <cols>
    <col min="1" max="1" width="8.5703125" style="41" customWidth="1"/>
    <col min="2" max="2" width="42" style="42" customWidth="1"/>
    <col min="3" max="3" width="5.140625" style="42" customWidth="1"/>
    <col min="4" max="4" width="7" style="42" customWidth="1"/>
    <col min="5" max="5" width="8" style="42" customWidth="1"/>
    <col min="6" max="7" width="5.140625" style="42" customWidth="1"/>
    <col min="8" max="8" width="7.140625" style="42" bestFit="1" customWidth="1"/>
    <col min="9" max="9" width="9.5703125" style="42" customWidth="1"/>
    <col min="10" max="10" width="9.7109375" style="42" bestFit="1" customWidth="1"/>
    <col min="11" max="11" width="8" style="42" customWidth="1"/>
    <col min="12" max="12" width="15" style="42" customWidth="1"/>
    <col min="13" max="13" width="5.140625" style="42" customWidth="1"/>
    <col min="14" max="15" width="7" style="42" customWidth="1"/>
    <col min="16" max="17" width="5.140625" style="42" customWidth="1"/>
    <col min="18" max="18" width="7.140625" style="42" bestFit="1" customWidth="1"/>
    <col min="19" max="19" width="8" style="42" customWidth="1"/>
    <col min="20" max="20" width="9.5703125" style="42" bestFit="1" customWidth="1"/>
    <col min="21" max="21" width="5.140625" style="42" customWidth="1"/>
    <col min="22" max="22" width="7" style="42" customWidth="1"/>
    <col min="23" max="23" width="5.140625" style="42" customWidth="1"/>
    <col min="24" max="24" width="6" style="42" customWidth="1"/>
    <col min="25" max="25" width="6.140625" style="42" bestFit="1" customWidth="1"/>
    <col min="26" max="27" width="5.140625" style="42" customWidth="1"/>
    <col min="28" max="28" width="8.140625" style="42" bestFit="1" customWidth="1"/>
    <col min="29" max="29" width="9.5703125" style="42" customWidth="1"/>
    <col min="30" max="30" width="7" style="42" customWidth="1"/>
    <col min="31" max="31" width="5.140625" style="42" customWidth="1"/>
    <col min="32" max="32" width="8" style="42" customWidth="1"/>
    <col min="33" max="33" width="6.140625" style="42" bestFit="1" customWidth="1"/>
    <col min="34" max="34" width="5.140625" style="42" customWidth="1"/>
    <col min="35" max="35" width="6" style="42" customWidth="1"/>
    <col min="36" max="37" width="5.140625" style="42" customWidth="1"/>
    <col min="38" max="38" width="8.140625" style="42" bestFit="1" customWidth="1"/>
    <col min="39" max="39" width="8" style="42" customWidth="1"/>
    <col min="40" max="40" width="7" style="42" customWidth="1"/>
    <col min="41" max="41" width="5.140625" style="42" customWidth="1"/>
    <col min="42" max="42" width="8" style="42" customWidth="1"/>
    <col min="43" max="43" width="5.140625" style="42" customWidth="1"/>
    <col min="44" max="44" width="5.28515625" style="42" bestFit="1" customWidth="1"/>
    <col min="45" max="45" width="6.140625" style="42" bestFit="1" customWidth="1"/>
    <col min="46" max="47" width="5.140625" style="42" customWidth="1"/>
    <col min="48" max="48" width="7" style="42" customWidth="1"/>
    <col min="49" max="49" width="9.5703125" style="42" customWidth="1"/>
    <col min="50" max="50" width="8.140625" style="42" bestFit="1" customWidth="1"/>
    <col min="51" max="51" width="5.140625" style="42" customWidth="1"/>
    <col min="52" max="52" width="8.140625" style="42" bestFit="1" customWidth="1"/>
    <col min="53" max="57" width="5.140625" style="42" customWidth="1"/>
    <col min="58" max="58" width="7.140625" style="42" bestFit="1" customWidth="1"/>
    <col min="59" max="59" width="8" style="42" customWidth="1"/>
    <col min="60" max="60" width="7.140625" style="42" bestFit="1" customWidth="1"/>
    <col min="61" max="61" width="5.140625" style="42" customWidth="1"/>
    <col min="62" max="62" width="8" style="42" customWidth="1"/>
    <col min="63" max="63" width="19" style="42" customWidth="1"/>
    <col min="64" max="64" width="9.5703125" style="42" bestFit="1" customWidth="1"/>
    <col min="65" max="65" width="10.5703125" style="42" bestFit="1" customWidth="1"/>
    <col min="66" max="66" width="11.42578125" style="42" bestFit="1" customWidth="1"/>
    <col min="67" max="16384" width="9.140625" style="42"/>
  </cols>
  <sheetData>
    <row r="1" spans="1:100" s="54" customFormat="1" ht="19.5" customHeight="1" thickBot="1" x14ac:dyDescent="0.35">
      <c r="A1" s="76" t="s">
        <v>65</v>
      </c>
      <c r="B1" s="90" t="s">
        <v>29</v>
      </c>
      <c r="C1" s="81" t="s">
        <v>120</v>
      </c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3"/>
      <c r="BL1" s="53"/>
      <c r="BM1" s="53"/>
      <c r="BN1" s="53"/>
      <c r="BO1" s="53"/>
      <c r="BP1" s="53"/>
      <c r="BQ1" s="53"/>
      <c r="BR1" s="53"/>
      <c r="BS1" s="53"/>
      <c r="BT1" s="53"/>
      <c r="BU1" s="53"/>
      <c r="BV1" s="53"/>
      <c r="BW1" s="53"/>
    </row>
    <row r="2" spans="1:100" s="56" customFormat="1" ht="18.75" thickBot="1" x14ac:dyDescent="0.4">
      <c r="A2" s="77"/>
      <c r="B2" s="91"/>
      <c r="C2" s="92" t="s">
        <v>28</v>
      </c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4"/>
      <c r="W2" s="92" t="s">
        <v>24</v>
      </c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4"/>
      <c r="AQ2" s="92" t="s">
        <v>25</v>
      </c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93"/>
      <c r="BE2" s="93"/>
      <c r="BF2" s="93"/>
      <c r="BG2" s="93"/>
      <c r="BH2" s="93"/>
      <c r="BI2" s="93"/>
      <c r="BJ2" s="94"/>
      <c r="BK2" s="87" t="s">
        <v>22</v>
      </c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</row>
    <row r="3" spans="1:100" s="58" customFormat="1" ht="18.75" thickBot="1" x14ac:dyDescent="0.4">
      <c r="A3" s="77"/>
      <c r="B3" s="91"/>
      <c r="C3" s="84" t="s">
        <v>93</v>
      </c>
      <c r="D3" s="85"/>
      <c r="E3" s="85"/>
      <c r="F3" s="85"/>
      <c r="G3" s="85"/>
      <c r="H3" s="85"/>
      <c r="I3" s="85"/>
      <c r="J3" s="85"/>
      <c r="K3" s="85"/>
      <c r="L3" s="86"/>
      <c r="M3" s="84" t="s">
        <v>94</v>
      </c>
      <c r="N3" s="85"/>
      <c r="O3" s="85"/>
      <c r="P3" s="85"/>
      <c r="Q3" s="85"/>
      <c r="R3" s="85"/>
      <c r="S3" s="85"/>
      <c r="T3" s="85"/>
      <c r="U3" s="85"/>
      <c r="V3" s="86"/>
      <c r="W3" s="84" t="s">
        <v>93</v>
      </c>
      <c r="X3" s="85"/>
      <c r="Y3" s="85"/>
      <c r="Z3" s="85"/>
      <c r="AA3" s="85"/>
      <c r="AB3" s="85"/>
      <c r="AC3" s="85"/>
      <c r="AD3" s="85"/>
      <c r="AE3" s="85"/>
      <c r="AF3" s="86"/>
      <c r="AG3" s="84" t="s">
        <v>94</v>
      </c>
      <c r="AH3" s="85"/>
      <c r="AI3" s="85"/>
      <c r="AJ3" s="85"/>
      <c r="AK3" s="85"/>
      <c r="AL3" s="85"/>
      <c r="AM3" s="85"/>
      <c r="AN3" s="85"/>
      <c r="AO3" s="85"/>
      <c r="AP3" s="86"/>
      <c r="AQ3" s="84" t="s">
        <v>93</v>
      </c>
      <c r="AR3" s="85"/>
      <c r="AS3" s="85"/>
      <c r="AT3" s="85"/>
      <c r="AU3" s="85"/>
      <c r="AV3" s="85"/>
      <c r="AW3" s="85"/>
      <c r="AX3" s="85"/>
      <c r="AY3" s="85"/>
      <c r="AZ3" s="86"/>
      <c r="BA3" s="84" t="s">
        <v>94</v>
      </c>
      <c r="BB3" s="85"/>
      <c r="BC3" s="85"/>
      <c r="BD3" s="85"/>
      <c r="BE3" s="85"/>
      <c r="BF3" s="85"/>
      <c r="BG3" s="85"/>
      <c r="BH3" s="85"/>
      <c r="BI3" s="85"/>
      <c r="BJ3" s="86"/>
      <c r="BK3" s="88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</row>
    <row r="4" spans="1:100" s="58" customFormat="1" ht="18" x14ac:dyDescent="0.35">
      <c r="A4" s="77"/>
      <c r="B4" s="91"/>
      <c r="C4" s="78" t="s">
        <v>35</v>
      </c>
      <c r="D4" s="79"/>
      <c r="E4" s="79"/>
      <c r="F4" s="79"/>
      <c r="G4" s="80"/>
      <c r="H4" s="98" t="s">
        <v>36</v>
      </c>
      <c r="I4" s="99"/>
      <c r="J4" s="99"/>
      <c r="K4" s="99"/>
      <c r="L4" s="100"/>
      <c r="M4" s="78" t="s">
        <v>35</v>
      </c>
      <c r="N4" s="79"/>
      <c r="O4" s="79"/>
      <c r="P4" s="79"/>
      <c r="Q4" s="80"/>
      <c r="R4" s="98" t="s">
        <v>36</v>
      </c>
      <c r="S4" s="99"/>
      <c r="T4" s="99"/>
      <c r="U4" s="99"/>
      <c r="V4" s="100"/>
      <c r="W4" s="78" t="s">
        <v>35</v>
      </c>
      <c r="X4" s="79"/>
      <c r="Y4" s="79"/>
      <c r="Z4" s="79"/>
      <c r="AA4" s="80"/>
      <c r="AB4" s="98" t="s">
        <v>36</v>
      </c>
      <c r="AC4" s="99"/>
      <c r="AD4" s="99"/>
      <c r="AE4" s="99"/>
      <c r="AF4" s="100"/>
      <c r="AG4" s="78" t="s">
        <v>35</v>
      </c>
      <c r="AH4" s="79"/>
      <c r="AI4" s="79"/>
      <c r="AJ4" s="79"/>
      <c r="AK4" s="80"/>
      <c r="AL4" s="98" t="s">
        <v>36</v>
      </c>
      <c r="AM4" s="99"/>
      <c r="AN4" s="99"/>
      <c r="AO4" s="99"/>
      <c r="AP4" s="100"/>
      <c r="AQ4" s="78" t="s">
        <v>35</v>
      </c>
      <c r="AR4" s="79"/>
      <c r="AS4" s="79"/>
      <c r="AT4" s="79"/>
      <c r="AU4" s="80"/>
      <c r="AV4" s="98" t="s">
        <v>36</v>
      </c>
      <c r="AW4" s="99"/>
      <c r="AX4" s="99"/>
      <c r="AY4" s="99"/>
      <c r="AZ4" s="100"/>
      <c r="BA4" s="78" t="s">
        <v>35</v>
      </c>
      <c r="BB4" s="79"/>
      <c r="BC4" s="79"/>
      <c r="BD4" s="79"/>
      <c r="BE4" s="80"/>
      <c r="BF4" s="98" t="s">
        <v>36</v>
      </c>
      <c r="BG4" s="99"/>
      <c r="BH4" s="99"/>
      <c r="BI4" s="99"/>
      <c r="BJ4" s="100"/>
      <c r="BK4" s="88"/>
      <c r="BL4" s="57"/>
      <c r="BM4" s="57"/>
      <c r="BN4" s="57"/>
      <c r="BO4" s="57"/>
      <c r="BP4" s="57"/>
      <c r="BQ4" s="57"/>
      <c r="BR4" s="57"/>
      <c r="BS4" s="57"/>
      <c r="BT4" s="57"/>
      <c r="BU4" s="57"/>
      <c r="BV4" s="57"/>
      <c r="BW4" s="57"/>
    </row>
    <row r="5" spans="1:100" s="61" customFormat="1" ht="15" customHeight="1" x14ac:dyDescent="0.3">
      <c r="A5" s="77"/>
      <c r="B5" s="91"/>
      <c r="C5" s="22">
        <v>1</v>
      </c>
      <c r="D5" s="23">
        <v>2</v>
      </c>
      <c r="E5" s="23">
        <v>3</v>
      </c>
      <c r="F5" s="23">
        <v>4</v>
      </c>
      <c r="G5" s="24">
        <v>5</v>
      </c>
      <c r="H5" s="22">
        <v>1</v>
      </c>
      <c r="I5" s="23">
        <v>2</v>
      </c>
      <c r="J5" s="23">
        <v>3</v>
      </c>
      <c r="K5" s="23">
        <v>4</v>
      </c>
      <c r="L5" s="24">
        <v>5</v>
      </c>
      <c r="M5" s="22">
        <v>1</v>
      </c>
      <c r="N5" s="23">
        <v>2</v>
      </c>
      <c r="O5" s="23">
        <v>3</v>
      </c>
      <c r="P5" s="23">
        <v>4</v>
      </c>
      <c r="Q5" s="24">
        <v>5</v>
      </c>
      <c r="R5" s="22">
        <v>1</v>
      </c>
      <c r="S5" s="23">
        <v>2</v>
      </c>
      <c r="T5" s="23">
        <v>3</v>
      </c>
      <c r="U5" s="23">
        <v>4</v>
      </c>
      <c r="V5" s="24">
        <v>5</v>
      </c>
      <c r="W5" s="22">
        <v>1</v>
      </c>
      <c r="X5" s="23">
        <v>2</v>
      </c>
      <c r="Y5" s="23">
        <v>3</v>
      </c>
      <c r="Z5" s="23">
        <v>4</v>
      </c>
      <c r="AA5" s="24">
        <v>5</v>
      </c>
      <c r="AB5" s="22">
        <v>1</v>
      </c>
      <c r="AC5" s="23">
        <v>2</v>
      </c>
      <c r="AD5" s="23">
        <v>3</v>
      </c>
      <c r="AE5" s="23">
        <v>4</v>
      </c>
      <c r="AF5" s="24">
        <v>5</v>
      </c>
      <c r="AG5" s="22">
        <v>1</v>
      </c>
      <c r="AH5" s="23">
        <v>2</v>
      </c>
      <c r="AI5" s="23">
        <v>3</v>
      </c>
      <c r="AJ5" s="23">
        <v>4</v>
      </c>
      <c r="AK5" s="24">
        <v>5</v>
      </c>
      <c r="AL5" s="22">
        <v>1</v>
      </c>
      <c r="AM5" s="23">
        <v>2</v>
      </c>
      <c r="AN5" s="23">
        <v>3</v>
      </c>
      <c r="AO5" s="23">
        <v>4</v>
      </c>
      <c r="AP5" s="24">
        <v>5</v>
      </c>
      <c r="AQ5" s="22">
        <v>1</v>
      </c>
      <c r="AR5" s="23">
        <v>2</v>
      </c>
      <c r="AS5" s="23">
        <v>3</v>
      </c>
      <c r="AT5" s="23">
        <v>4</v>
      </c>
      <c r="AU5" s="24">
        <v>5</v>
      </c>
      <c r="AV5" s="22">
        <v>1</v>
      </c>
      <c r="AW5" s="23">
        <v>2</v>
      </c>
      <c r="AX5" s="23">
        <v>3</v>
      </c>
      <c r="AY5" s="23">
        <v>4</v>
      </c>
      <c r="AZ5" s="24">
        <v>5</v>
      </c>
      <c r="BA5" s="22">
        <v>1</v>
      </c>
      <c r="BB5" s="23">
        <v>2</v>
      </c>
      <c r="BC5" s="23">
        <v>3</v>
      </c>
      <c r="BD5" s="23">
        <v>4</v>
      </c>
      <c r="BE5" s="24">
        <v>5</v>
      </c>
      <c r="BF5" s="22">
        <v>1</v>
      </c>
      <c r="BG5" s="23">
        <v>2</v>
      </c>
      <c r="BH5" s="23">
        <v>3</v>
      </c>
      <c r="BI5" s="23">
        <v>4</v>
      </c>
      <c r="BJ5" s="24">
        <v>5</v>
      </c>
      <c r="BK5" s="8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60"/>
      <c r="BY5" s="60"/>
      <c r="BZ5" s="60"/>
      <c r="CA5" s="60"/>
      <c r="CB5" s="60"/>
      <c r="CC5" s="60"/>
      <c r="CD5" s="60"/>
      <c r="CE5" s="60"/>
      <c r="CF5" s="60"/>
      <c r="CG5" s="60"/>
      <c r="CH5" s="60"/>
      <c r="CI5" s="60"/>
      <c r="CJ5" s="60"/>
      <c r="CK5" s="60"/>
      <c r="CL5" s="60"/>
      <c r="CM5" s="60"/>
      <c r="CN5" s="60"/>
      <c r="CO5" s="60"/>
      <c r="CP5" s="60"/>
      <c r="CQ5" s="60"/>
      <c r="CR5" s="60"/>
      <c r="CS5" s="60"/>
      <c r="CT5" s="60"/>
      <c r="CU5" s="60"/>
      <c r="CV5" s="60"/>
    </row>
    <row r="6" spans="1:100" x14ac:dyDescent="0.2">
      <c r="A6" s="43" t="s">
        <v>0</v>
      </c>
      <c r="B6" s="25" t="s">
        <v>6</v>
      </c>
      <c r="C6" s="95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  <c r="BH6" s="96"/>
      <c r="BI6" s="96"/>
      <c r="BJ6" s="96"/>
      <c r="BK6" s="97"/>
    </row>
    <row r="7" spans="1:100" x14ac:dyDescent="0.2">
      <c r="A7" s="43" t="s">
        <v>66</v>
      </c>
      <c r="B7" s="26" t="s">
        <v>11</v>
      </c>
      <c r="C7" s="95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7"/>
    </row>
    <row r="8" spans="1:100" s="41" customFormat="1" x14ac:dyDescent="0.2">
      <c r="A8" s="43"/>
      <c r="B8" s="27" t="s">
        <v>95</v>
      </c>
      <c r="C8" s="30">
        <v>0</v>
      </c>
      <c r="D8" s="30">
        <v>53.645173500071436</v>
      </c>
      <c r="E8" s="30">
        <v>401.73816809621422</v>
      </c>
      <c r="F8" s="30">
        <v>0</v>
      </c>
      <c r="G8" s="30">
        <v>0</v>
      </c>
      <c r="H8" s="30">
        <v>10.400396343928577</v>
      </c>
      <c r="I8" s="30">
        <v>2576.3109858838561</v>
      </c>
      <c r="J8" s="30">
        <v>1504.0429179621995</v>
      </c>
      <c r="K8" s="30">
        <v>0</v>
      </c>
      <c r="L8" s="30">
        <v>64.063553773678578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4.1724449783214297</v>
      </c>
      <c r="S8" s="30">
        <v>68.788289079321416</v>
      </c>
      <c r="T8" s="30">
        <v>581.05344486503577</v>
      </c>
      <c r="U8" s="30">
        <v>0</v>
      </c>
      <c r="V8" s="30">
        <v>6.563845998642857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4.4619777017142859</v>
      </c>
      <c r="AC8" s="30">
        <v>383.72552533317844</v>
      </c>
      <c r="AD8" s="30">
        <v>3.4380569604999986</v>
      </c>
      <c r="AE8" s="30">
        <v>0</v>
      </c>
      <c r="AF8" s="30">
        <v>67.894532679392867</v>
      </c>
      <c r="AG8" s="30">
        <v>0</v>
      </c>
      <c r="AH8" s="30">
        <v>0</v>
      </c>
      <c r="AI8" s="30">
        <v>0</v>
      </c>
      <c r="AJ8" s="30">
        <v>0</v>
      </c>
      <c r="AK8" s="30">
        <v>0</v>
      </c>
      <c r="AL8" s="30">
        <v>7.399363462250002</v>
      </c>
      <c r="AM8" s="30">
        <v>80.537532226214267</v>
      </c>
      <c r="AN8" s="30">
        <v>6.1279518297857152</v>
      </c>
      <c r="AO8" s="30">
        <v>0</v>
      </c>
      <c r="AP8" s="30">
        <v>21.595273203071425</v>
      </c>
      <c r="AQ8" s="30">
        <v>0</v>
      </c>
      <c r="AR8" s="30">
        <v>0</v>
      </c>
      <c r="AS8" s="30">
        <v>1.2160714285714281E-7</v>
      </c>
      <c r="AT8" s="30">
        <v>0</v>
      </c>
      <c r="AU8" s="30">
        <v>0</v>
      </c>
      <c r="AV8" s="30">
        <v>18.319265319214292</v>
      </c>
      <c r="AW8" s="30">
        <v>1026.244044208536</v>
      </c>
      <c r="AX8" s="30">
        <v>135.14231556803571</v>
      </c>
      <c r="AY8" s="30">
        <v>0</v>
      </c>
      <c r="AZ8" s="30">
        <v>84.384836275749947</v>
      </c>
      <c r="BA8" s="30">
        <v>0</v>
      </c>
      <c r="BB8" s="30">
        <v>0</v>
      </c>
      <c r="BC8" s="30">
        <v>0</v>
      </c>
      <c r="BD8" s="30">
        <v>0</v>
      </c>
      <c r="BE8" s="30">
        <v>0</v>
      </c>
      <c r="BF8" s="30">
        <v>8.4408090224642844</v>
      </c>
      <c r="BG8" s="30">
        <v>20.608147155500006</v>
      </c>
      <c r="BH8" s="30">
        <v>8.1212637551428575</v>
      </c>
      <c r="BI8" s="30">
        <v>0</v>
      </c>
      <c r="BJ8" s="30">
        <v>4.9446278266785724</v>
      </c>
      <c r="BK8" s="46">
        <v>7152.1647431303072</v>
      </c>
      <c r="BM8" s="48"/>
      <c r="BN8" s="48"/>
      <c r="BO8" s="48"/>
    </row>
    <row r="9" spans="1:100" s="40" customFormat="1" x14ac:dyDescent="0.2">
      <c r="A9" s="43"/>
      <c r="B9" s="28" t="s">
        <v>75</v>
      </c>
      <c r="C9" s="47">
        <f>SUM(C8)</f>
        <v>0</v>
      </c>
      <c r="D9" s="47">
        <f t="shared" ref="D9:BJ9" si="0">SUM(D8)</f>
        <v>53.645173500071436</v>
      </c>
      <c r="E9" s="47">
        <f t="shared" si="0"/>
        <v>401.73816809621422</v>
      </c>
      <c r="F9" s="47">
        <f t="shared" si="0"/>
        <v>0</v>
      </c>
      <c r="G9" s="47">
        <f t="shared" si="0"/>
        <v>0</v>
      </c>
      <c r="H9" s="47">
        <f t="shared" si="0"/>
        <v>10.400396343928577</v>
      </c>
      <c r="I9" s="47">
        <f t="shared" si="0"/>
        <v>2576.3109858838561</v>
      </c>
      <c r="J9" s="47">
        <f t="shared" si="0"/>
        <v>1504.0429179621995</v>
      </c>
      <c r="K9" s="47">
        <f t="shared" si="0"/>
        <v>0</v>
      </c>
      <c r="L9" s="47">
        <f t="shared" si="0"/>
        <v>64.063553773678578</v>
      </c>
      <c r="M9" s="47">
        <f t="shared" si="0"/>
        <v>0</v>
      </c>
      <c r="N9" s="47">
        <f t="shared" si="0"/>
        <v>0</v>
      </c>
      <c r="O9" s="47">
        <f t="shared" si="0"/>
        <v>0</v>
      </c>
      <c r="P9" s="47">
        <f t="shared" si="0"/>
        <v>0</v>
      </c>
      <c r="Q9" s="47">
        <f t="shared" si="0"/>
        <v>0</v>
      </c>
      <c r="R9" s="47">
        <f t="shared" si="0"/>
        <v>4.1724449783214297</v>
      </c>
      <c r="S9" s="47">
        <f t="shared" si="0"/>
        <v>68.788289079321416</v>
      </c>
      <c r="T9" s="47">
        <f t="shared" si="0"/>
        <v>581.05344486503577</v>
      </c>
      <c r="U9" s="47">
        <f t="shared" si="0"/>
        <v>0</v>
      </c>
      <c r="V9" s="47">
        <f t="shared" si="0"/>
        <v>6.563845998642857</v>
      </c>
      <c r="W9" s="47">
        <f t="shared" si="0"/>
        <v>0</v>
      </c>
      <c r="X9" s="47">
        <f t="shared" si="0"/>
        <v>0</v>
      </c>
      <c r="Y9" s="47">
        <f t="shared" si="0"/>
        <v>0</v>
      </c>
      <c r="Z9" s="47">
        <f t="shared" si="0"/>
        <v>0</v>
      </c>
      <c r="AA9" s="47">
        <f t="shared" si="0"/>
        <v>0</v>
      </c>
      <c r="AB9" s="47">
        <f t="shared" si="0"/>
        <v>4.4619777017142859</v>
      </c>
      <c r="AC9" s="47">
        <f t="shared" si="0"/>
        <v>383.72552533317844</v>
      </c>
      <c r="AD9" s="47">
        <f t="shared" si="0"/>
        <v>3.4380569604999986</v>
      </c>
      <c r="AE9" s="47">
        <f t="shared" si="0"/>
        <v>0</v>
      </c>
      <c r="AF9" s="47">
        <f t="shared" si="0"/>
        <v>67.894532679392867</v>
      </c>
      <c r="AG9" s="47">
        <f t="shared" si="0"/>
        <v>0</v>
      </c>
      <c r="AH9" s="47">
        <f t="shared" si="0"/>
        <v>0</v>
      </c>
      <c r="AI9" s="47">
        <f t="shared" si="0"/>
        <v>0</v>
      </c>
      <c r="AJ9" s="47">
        <f t="shared" si="0"/>
        <v>0</v>
      </c>
      <c r="AK9" s="47">
        <f t="shared" si="0"/>
        <v>0</v>
      </c>
      <c r="AL9" s="47">
        <f t="shared" si="0"/>
        <v>7.399363462250002</v>
      </c>
      <c r="AM9" s="47">
        <f t="shared" si="0"/>
        <v>80.537532226214267</v>
      </c>
      <c r="AN9" s="47">
        <f t="shared" si="0"/>
        <v>6.1279518297857152</v>
      </c>
      <c r="AO9" s="47">
        <f t="shared" si="0"/>
        <v>0</v>
      </c>
      <c r="AP9" s="47">
        <f t="shared" si="0"/>
        <v>21.595273203071425</v>
      </c>
      <c r="AQ9" s="47">
        <f t="shared" si="0"/>
        <v>0</v>
      </c>
      <c r="AR9" s="47">
        <f t="shared" si="0"/>
        <v>0</v>
      </c>
      <c r="AS9" s="47">
        <f t="shared" si="0"/>
        <v>1.2160714285714281E-7</v>
      </c>
      <c r="AT9" s="47">
        <f t="shared" si="0"/>
        <v>0</v>
      </c>
      <c r="AU9" s="47">
        <f t="shared" si="0"/>
        <v>0</v>
      </c>
      <c r="AV9" s="47">
        <f t="shared" si="0"/>
        <v>18.319265319214292</v>
      </c>
      <c r="AW9" s="47">
        <f t="shared" si="0"/>
        <v>1026.244044208536</v>
      </c>
      <c r="AX9" s="47">
        <f t="shared" si="0"/>
        <v>135.14231556803571</v>
      </c>
      <c r="AY9" s="47">
        <f t="shared" si="0"/>
        <v>0</v>
      </c>
      <c r="AZ9" s="47">
        <f t="shared" si="0"/>
        <v>84.384836275749947</v>
      </c>
      <c r="BA9" s="47">
        <f t="shared" si="0"/>
        <v>0</v>
      </c>
      <c r="BB9" s="47">
        <f t="shared" si="0"/>
        <v>0</v>
      </c>
      <c r="BC9" s="47">
        <f t="shared" si="0"/>
        <v>0</v>
      </c>
      <c r="BD9" s="47">
        <f t="shared" si="0"/>
        <v>0</v>
      </c>
      <c r="BE9" s="47">
        <f t="shared" si="0"/>
        <v>0</v>
      </c>
      <c r="BF9" s="47">
        <f t="shared" si="0"/>
        <v>8.4408090224642844</v>
      </c>
      <c r="BG9" s="47">
        <f t="shared" si="0"/>
        <v>20.608147155500006</v>
      </c>
      <c r="BH9" s="47">
        <f t="shared" si="0"/>
        <v>8.1212637551428575</v>
      </c>
      <c r="BI9" s="47">
        <f t="shared" si="0"/>
        <v>0</v>
      </c>
      <c r="BJ9" s="47">
        <f t="shared" si="0"/>
        <v>4.9446278266785724</v>
      </c>
      <c r="BK9" s="47">
        <f>BK8</f>
        <v>7152.1647431303072</v>
      </c>
      <c r="BL9" s="41"/>
      <c r="BM9" s="48"/>
      <c r="BN9" s="48"/>
      <c r="BO9" s="62"/>
    </row>
    <row r="10" spans="1:100" s="41" customFormat="1" x14ac:dyDescent="0.2">
      <c r="A10" s="43" t="s">
        <v>67</v>
      </c>
      <c r="B10" s="29" t="s">
        <v>3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O10" s="62"/>
    </row>
    <row r="11" spans="1:100" s="41" customFormat="1" x14ac:dyDescent="0.2">
      <c r="A11" s="43"/>
      <c r="B11" s="27" t="s">
        <v>96</v>
      </c>
      <c r="C11" s="30">
        <v>0</v>
      </c>
      <c r="D11" s="30">
        <v>0.51851978228571438</v>
      </c>
      <c r="E11" s="30">
        <v>0</v>
      </c>
      <c r="F11" s="30">
        <v>0</v>
      </c>
      <c r="G11" s="30">
        <v>0</v>
      </c>
      <c r="H11" s="30">
        <v>3.5000933249973262E-2</v>
      </c>
      <c r="I11" s="30">
        <v>0.74332155935714295</v>
      </c>
      <c r="J11" s="30">
        <v>2.6347279978571434</v>
      </c>
      <c r="K11" s="30">
        <v>0</v>
      </c>
      <c r="L11" s="30">
        <v>0.25990628846428576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4.5497900500000008E-2</v>
      </c>
      <c r="S11" s="30">
        <v>0</v>
      </c>
      <c r="T11" s="30">
        <v>0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0</v>
      </c>
      <c r="AB11" s="30">
        <v>3.7091276373928577</v>
      </c>
      <c r="AC11" s="30">
        <v>3.6022001642857134E-2</v>
      </c>
      <c r="AD11" s="30">
        <v>0</v>
      </c>
      <c r="AE11" s="30">
        <v>0</v>
      </c>
      <c r="AF11" s="30">
        <v>0.12083020514285715</v>
      </c>
      <c r="AG11" s="30">
        <v>0</v>
      </c>
      <c r="AH11" s="30">
        <v>0</v>
      </c>
      <c r="AI11" s="30">
        <v>0</v>
      </c>
      <c r="AJ11" s="30">
        <v>0</v>
      </c>
      <c r="AK11" s="30">
        <v>0</v>
      </c>
      <c r="AL11" s="30">
        <v>6.3691972148571425</v>
      </c>
      <c r="AM11" s="30">
        <v>4.7556739285714274E-4</v>
      </c>
      <c r="AN11" s="30">
        <v>0</v>
      </c>
      <c r="AO11" s="30">
        <v>0</v>
      </c>
      <c r="AP11" s="30">
        <v>6.324059064285717E-2</v>
      </c>
      <c r="AQ11" s="30">
        <v>0</v>
      </c>
      <c r="AR11" s="30">
        <v>0</v>
      </c>
      <c r="AS11" s="30">
        <v>0</v>
      </c>
      <c r="AT11" s="30">
        <v>0</v>
      </c>
      <c r="AU11" s="30">
        <v>0</v>
      </c>
      <c r="AV11" s="30">
        <v>0.21273446057142859</v>
      </c>
      <c r="AW11" s="30">
        <v>11.997286336107143</v>
      </c>
      <c r="AX11" s="30">
        <v>0</v>
      </c>
      <c r="AY11" s="30">
        <v>0</v>
      </c>
      <c r="AZ11" s="30">
        <v>0.79424510678571425</v>
      </c>
      <c r="BA11" s="30">
        <v>0</v>
      </c>
      <c r="BB11" s="30">
        <v>0</v>
      </c>
      <c r="BC11" s="30">
        <v>0</v>
      </c>
      <c r="BD11" s="30">
        <v>0</v>
      </c>
      <c r="BE11" s="30">
        <v>0</v>
      </c>
      <c r="BF11" s="30">
        <v>0.26692271089285718</v>
      </c>
      <c r="BG11" s="30">
        <v>0</v>
      </c>
      <c r="BH11" s="30">
        <v>0</v>
      </c>
      <c r="BI11" s="30">
        <v>0</v>
      </c>
      <c r="BJ11" s="30">
        <v>0</v>
      </c>
      <c r="BK11" s="46">
        <v>27.807056293142832</v>
      </c>
      <c r="BL11" s="48"/>
      <c r="BM11" s="48"/>
      <c r="BN11" s="48"/>
      <c r="BO11" s="62"/>
    </row>
    <row r="12" spans="1:100" s="40" customFormat="1" x14ac:dyDescent="0.2">
      <c r="A12" s="43"/>
      <c r="B12" s="28" t="s">
        <v>76</v>
      </c>
      <c r="C12" s="47">
        <f t="shared" ref="C12:AH12" si="1">SUM(C11)</f>
        <v>0</v>
      </c>
      <c r="D12" s="47">
        <f t="shared" si="1"/>
        <v>0.51851978228571438</v>
      </c>
      <c r="E12" s="47">
        <f t="shared" si="1"/>
        <v>0</v>
      </c>
      <c r="F12" s="47">
        <f t="shared" si="1"/>
        <v>0</v>
      </c>
      <c r="G12" s="47">
        <f t="shared" si="1"/>
        <v>0</v>
      </c>
      <c r="H12" s="47">
        <f t="shared" si="1"/>
        <v>3.5000933249973262E-2</v>
      </c>
      <c r="I12" s="47">
        <f t="shared" si="1"/>
        <v>0.74332155935714295</v>
      </c>
      <c r="J12" s="47">
        <f t="shared" si="1"/>
        <v>2.6347279978571434</v>
      </c>
      <c r="K12" s="47">
        <f t="shared" si="1"/>
        <v>0</v>
      </c>
      <c r="L12" s="47">
        <f t="shared" si="1"/>
        <v>0.25990628846428576</v>
      </c>
      <c r="M12" s="47">
        <f t="shared" si="1"/>
        <v>0</v>
      </c>
      <c r="N12" s="47">
        <f t="shared" si="1"/>
        <v>0</v>
      </c>
      <c r="O12" s="47">
        <f t="shared" si="1"/>
        <v>0</v>
      </c>
      <c r="P12" s="47">
        <f t="shared" si="1"/>
        <v>0</v>
      </c>
      <c r="Q12" s="47">
        <f t="shared" si="1"/>
        <v>0</v>
      </c>
      <c r="R12" s="47">
        <f t="shared" si="1"/>
        <v>4.5497900500000008E-2</v>
      </c>
      <c r="S12" s="47">
        <f t="shared" si="1"/>
        <v>0</v>
      </c>
      <c r="T12" s="47">
        <f t="shared" si="1"/>
        <v>0</v>
      </c>
      <c r="U12" s="47">
        <f t="shared" si="1"/>
        <v>0</v>
      </c>
      <c r="V12" s="47">
        <f t="shared" si="1"/>
        <v>0</v>
      </c>
      <c r="W12" s="47">
        <f t="shared" si="1"/>
        <v>0</v>
      </c>
      <c r="X12" s="47">
        <f t="shared" si="1"/>
        <v>0</v>
      </c>
      <c r="Y12" s="47">
        <f t="shared" si="1"/>
        <v>0</v>
      </c>
      <c r="Z12" s="47">
        <f t="shared" si="1"/>
        <v>0</v>
      </c>
      <c r="AA12" s="47">
        <f t="shared" si="1"/>
        <v>0</v>
      </c>
      <c r="AB12" s="47">
        <f t="shared" si="1"/>
        <v>3.7091276373928577</v>
      </c>
      <c r="AC12" s="47">
        <f t="shared" si="1"/>
        <v>3.6022001642857134E-2</v>
      </c>
      <c r="AD12" s="47">
        <f t="shared" si="1"/>
        <v>0</v>
      </c>
      <c r="AE12" s="47">
        <f t="shared" si="1"/>
        <v>0</v>
      </c>
      <c r="AF12" s="47">
        <f t="shared" si="1"/>
        <v>0.12083020514285715</v>
      </c>
      <c r="AG12" s="47">
        <f t="shared" si="1"/>
        <v>0</v>
      </c>
      <c r="AH12" s="47">
        <f t="shared" si="1"/>
        <v>0</v>
      </c>
      <c r="AI12" s="47">
        <f t="shared" ref="AI12:BJ12" si="2">SUM(AI11)</f>
        <v>0</v>
      </c>
      <c r="AJ12" s="47">
        <f t="shared" si="2"/>
        <v>0</v>
      </c>
      <c r="AK12" s="47">
        <f t="shared" si="2"/>
        <v>0</v>
      </c>
      <c r="AL12" s="47">
        <f t="shared" si="2"/>
        <v>6.3691972148571425</v>
      </c>
      <c r="AM12" s="47">
        <f t="shared" si="2"/>
        <v>4.7556739285714274E-4</v>
      </c>
      <c r="AN12" s="47">
        <f t="shared" si="2"/>
        <v>0</v>
      </c>
      <c r="AO12" s="47">
        <f t="shared" si="2"/>
        <v>0</v>
      </c>
      <c r="AP12" s="47">
        <f t="shared" si="2"/>
        <v>6.324059064285717E-2</v>
      </c>
      <c r="AQ12" s="47">
        <f t="shared" si="2"/>
        <v>0</v>
      </c>
      <c r="AR12" s="47">
        <f t="shared" si="2"/>
        <v>0</v>
      </c>
      <c r="AS12" s="47">
        <f t="shared" si="2"/>
        <v>0</v>
      </c>
      <c r="AT12" s="47">
        <f t="shared" si="2"/>
        <v>0</v>
      </c>
      <c r="AU12" s="47">
        <f t="shared" si="2"/>
        <v>0</v>
      </c>
      <c r="AV12" s="47">
        <f t="shared" si="2"/>
        <v>0.21273446057142859</v>
      </c>
      <c r="AW12" s="47">
        <f t="shared" si="2"/>
        <v>11.997286336107143</v>
      </c>
      <c r="AX12" s="47">
        <f t="shared" si="2"/>
        <v>0</v>
      </c>
      <c r="AY12" s="47">
        <f t="shared" si="2"/>
        <v>0</v>
      </c>
      <c r="AZ12" s="47">
        <f t="shared" si="2"/>
        <v>0.79424510678571425</v>
      </c>
      <c r="BA12" s="47">
        <f t="shared" si="2"/>
        <v>0</v>
      </c>
      <c r="BB12" s="47">
        <f t="shared" si="2"/>
        <v>0</v>
      </c>
      <c r="BC12" s="47">
        <f t="shared" si="2"/>
        <v>0</v>
      </c>
      <c r="BD12" s="47">
        <f t="shared" si="2"/>
        <v>0</v>
      </c>
      <c r="BE12" s="47">
        <f t="shared" si="2"/>
        <v>0</v>
      </c>
      <c r="BF12" s="47">
        <f t="shared" si="2"/>
        <v>0.26692271089285718</v>
      </c>
      <c r="BG12" s="47">
        <f t="shared" si="2"/>
        <v>0</v>
      </c>
      <c r="BH12" s="47">
        <f t="shared" si="2"/>
        <v>0</v>
      </c>
      <c r="BI12" s="47">
        <f t="shared" si="2"/>
        <v>0</v>
      </c>
      <c r="BJ12" s="47">
        <f t="shared" si="2"/>
        <v>0</v>
      </c>
      <c r="BK12" s="47">
        <f>BK11</f>
        <v>27.807056293142832</v>
      </c>
      <c r="BL12" s="48"/>
      <c r="BM12" s="48"/>
      <c r="BN12" s="48"/>
      <c r="BO12" s="62"/>
    </row>
    <row r="13" spans="1:100" s="41" customFormat="1" x14ac:dyDescent="0.2">
      <c r="A13" s="43" t="s">
        <v>68</v>
      </c>
      <c r="B13" s="29" t="s">
        <v>10</v>
      </c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</row>
    <row r="14" spans="1:100" s="41" customFormat="1" x14ac:dyDescent="0.2">
      <c r="A14" s="44"/>
      <c r="B14" s="30" t="s">
        <v>97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0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0</v>
      </c>
      <c r="AI14" s="30">
        <v>0</v>
      </c>
      <c r="AJ14" s="30">
        <v>0</v>
      </c>
      <c r="AK14" s="30">
        <v>0</v>
      </c>
      <c r="AL14" s="30">
        <v>0</v>
      </c>
      <c r="AM14" s="30">
        <v>0</v>
      </c>
      <c r="AN14" s="30">
        <v>0</v>
      </c>
      <c r="AO14" s="30">
        <v>0</v>
      </c>
      <c r="AP14" s="30">
        <v>0</v>
      </c>
      <c r="AQ14" s="30">
        <v>0</v>
      </c>
      <c r="AR14" s="30">
        <v>0</v>
      </c>
      <c r="AS14" s="30">
        <v>0</v>
      </c>
      <c r="AT14" s="30">
        <v>0</v>
      </c>
      <c r="AU14" s="30">
        <v>0</v>
      </c>
      <c r="AV14" s="30">
        <v>0</v>
      </c>
      <c r="AW14" s="30">
        <v>0</v>
      </c>
      <c r="AX14" s="30">
        <v>0</v>
      </c>
      <c r="AY14" s="30">
        <v>0</v>
      </c>
      <c r="AZ14" s="30">
        <v>0</v>
      </c>
      <c r="BA14" s="30">
        <v>0</v>
      </c>
      <c r="BB14" s="30">
        <v>0</v>
      </c>
      <c r="BC14" s="30">
        <v>0</v>
      </c>
      <c r="BD14" s="30">
        <v>0</v>
      </c>
      <c r="BE14" s="30">
        <v>0</v>
      </c>
      <c r="BF14" s="30">
        <v>0</v>
      </c>
      <c r="BG14" s="30">
        <v>0</v>
      </c>
      <c r="BH14" s="30">
        <v>0</v>
      </c>
      <c r="BI14" s="30">
        <v>0</v>
      </c>
      <c r="BJ14" s="30">
        <v>0</v>
      </c>
      <c r="BK14" s="30">
        <v>0</v>
      </c>
      <c r="BL14" s="48"/>
    </row>
    <row r="15" spans="1:100" s="41" customFormat="1" x14ac:dyDescent="0.2">
      <c r="A15" s="44"/>
      <c r="B15" s="30" t="s">
        <v>98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0</v>
      </c>
      <c r="AB15" s="30">
        <v>0</v>
      </c>
      <c r="AC15" s="30">
        <v>0</v>
      </c>
      <c r="AD15" s="30">
        <v>0</v>
      </c>
      <c r="AE15" s="30">
        <v>0</v>
      </c>
      <c r="AF15" s="30">
        <v>0</v>
      </c>
      <c r="AG15" s="30">
        <v>0</v>
      </c>
      <c r="AH15" s="30">
        <v>0</v>
      </c>
      <c r="AI15" s="30">
        <v>0</v>
      </c>
      <c r="AJ15" s="30">
        <v>0</v>
      </c>
      <c r="AK15" s="30">
        <v>0</v>
      </c>
      <c r="AL15" s="30">
        <v>0</v>
      </c>
      <c r="AM15" s="30">
        <v>0</v>
      </c>
      <c r="AN15" s="30">
        <v>0</v>
      </c>
      <c r="AO15" s="30">
        <v>0</v>
      </c>
      <c r="AP15" s="30">
        <v>0</v>
      </c>
      <c r="AQ15" s="30">
        <v>0</v>
      </c>
      <c r="AR15" s="30">
        <v>0</v>
      </c>
      <c r="AS15" s="30">
        <v>0</v>
      </c>
      <c r="AT15" s="30">
        <v>0</v>
      </c>
      <c r="AU15" s="30">
        <v>0</v>
      </c>
      <c r="AV15" s="30">
        <v>0</v>
      </c>
      <c r="AW15" s="30">
        <v>0</v>
      </c>
      <c r="AX15" s="30">
        <v>0</v>
      </c>
      <c r="AY15" s="30">
        <v>0</v>
      </c>
      <c r="AZ15" s="30">
        <v>0</v>
      </c>
      <c r="BA15" s="30">
        <v>0</v>
      </c>
      <c r="BB15" s="30">
        <v>0</v>
      </c>
      <c r="BC15" s="30">
        <v>0</v>
      </c>
      <c r="BD15" s="30">
        <v>0</v>
      </c>
      <c r="BE15" s="30">
        <v>0</v>
      </c>
      <c r="BF15" s="30">
        <v>0</v>
      </c>
      <c r="BG15" s="30">
        <v>0</v>
      </c>
      <c r="BH15" s="30">
        <v>0</v>
      </c>
      <c r="BI15" s="30">
        <v>0</v>
      </c>
      <c r="BJ15" s="30">
        <v>0</v>
      </c>
      <c r="BK15" s="30">
        <v>0</v>
      </c>
    </row>
    <row r="16" spans="1:100" s="41" customFormat="1" x14ac:dyDescent="0.2">
      <c r="A16" s="44"/>
      <c r="B16" s="30" t="s">
        <v>99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0">
        <v>0</v>
      </c>
      <c r="AA16" s="30">
        <v>0</v>
      </c>
      <c r="AB16" s="30">
        <v>0</v>
      </c>
      <c r="AC16" s="30">
        <v>0</v>
      </c>
      <c r="AD16" s="30">
        <v>0</v>
      </c>
      <c r="AE16" s="30">
        <v>0</v>
      </c>
      <c r="AF16" s="30">
        <v>0</v>
      </c>
      <c r="AG16" s="30">
        <v>0</v>
      </c>
      <c r="AH16" s="30">
        <v>0</v>
      </c>
      <c r="AI16" s="30">
        <v>0</v>
      </c>
      <c r="AJ16" s="30">
        <v>0</v>
      </c>
      <c r="AK16" s="30">
        <v>0</v>
      </c>
      <c r="AL16" s="30">
        <v>0</v>
      </c>
      <c r="AM16" s="30">
        <v>0</v>
      </c>
      <c r="AN16" s="30">
        <v>0</v>
      </c>
      <c r="AO16" s="30">
        <v>0</v>
      </c>
      <c r="AP16" s="30">
        <v>0</v>
      </c>
      <c r="AQ16" s="30">
        <v>0</v>
      </c>
      <c r="AR16" s="30">
        <v>0</v>
      </c>
      <c r="AS16" s="30">
        <v>0</v>
      </c>
      <c r="AT16" s="30">
        <v>0</v>
      </c>
      <c r="AU16" s="30">
        <v>0</v>
      </c>
      <c r="AV16" s="30">
        <v>0</v>
      </c>
      <c r="AW16" s="30">
        <v>0</v>
      </c>
      <c r="AX16" s="30">
        <v>0</v>
      </c>
      <c r="AY16" s="30">
        <v>0</v>
      </c>
      <c r="AZ16" s="30">
        <v>0</v>
      </c>
      <c r="BA16" s="30">
        <v>0</v>
      </c>
      <c r="BB16" s="30">
        <v>0</v>
      </c>
      <c r="BC16" s="30">
        <v>0</v>
      </c>
      <c r="BD16" s="30">
        <v>0</v>
      </c>
      <c r="BE16" s="30">
        <v>0</v>
      </c>
      <c r="BF16" s="30">
        <v>0</v>
      </c>
      <c r="BG16" s="30">
        <v>0</v>
      </c>
      <c r="BH16" s="30">
        <v>0</v>
      </c>
      <c r="BI16" s="30">
        <v>0</v>
      </c>
      <c r="BJ16" s="30">
        <v>0</v>
      </c>
      <c r="BK16" s="30">
        <v>0</v>
      </c>
    </row>
    <row r="17" spans="1:65" s="41" customFormat="1" x14ac:dyDescent="0.2">
      <c r="A17" s="44"/>
      <c r="B17" s="30" t="s">
        <v>100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  <c r="Z17" s="30">
        <v>0</v>
      </c>
      <c r="AA17" s="30">
        <v>0</v>
      </c>
      <c r="AB17" s="30">
        <v>0</v>
      </c>
      <c r="AC17" s="30">
        <v>0</v>
      </c>
      <c r="AD17" s="30">
        <v>0</v>
      </c>
      <c r="AE17" s="30">
        <v>0</v>
      </c>
      <c r="AF17" s="30">
        <v>0</v>
      </c>
      <c r="AG17" s="30">
        <v>0</v>
      </c>
      <c r="AH17" s="30">
        <v>0</v>
      </c>
      <c r="AI17" s="30">
        <v>0</v>
      </c>
      <c r="AJ17" s="30">
        <v>0</v>
      </c>
      <c r="AK17" s="30">
        <v>0</v>
      </c>
      <c r="AL17" s="30">
        <v>0</v>
      </c>
      <c r="AM17" s="30">
        <v>0</v>
      </c>
      <c r="AN17" s="30">
        <v>0</v>
      </c>
      <c r="AO17" s="30">
        <v>0</v>
      </c>
      <c r="AP17" s="30">
        <v>0</v>
      </c>
      <c r="AQ17" s="30">
        <v>0</v>
      </c>
      <c r="AR17" s="30">
        <v>0</v>
      </c>
      <c r="AS17" s="30">
        <v>0</v>
      </c>
      <c r="AT17" s="30">
        <v>0</v>
      </c>
      <c r="AU17" s="30">
        <v>0</v>
      </c>
      <c r="AV17" s="30">
        <v>0</v>
      </c>
      <c r="AW17" s="30">
        <v>0</v>
      </c>
      <c r="AX17" s="30">
        <v>0</v>
      </c>
      <c r="AY17" s="30">
        <v>0</v>
      </c>
      <c r="AZ17" s="30">
        <v>0</v>
      </c>
      <c r="BA17" s="30">
        <v>0</v>
      </c>
      <c r="BB17" s="30">
        <v>0</v>
      </c>
      <c r="BC17" s="30">
        <v>0</v>
      </c>
      <c r="BD17" s="30">
        <v>0</v>
      </c>
      <c r="BE17" s="30">
        <v>0</v>
      </c>
      <c r="BF17" s="30">
        <v>0</v>
      </c>
      <c r="BG17" s="30">
        <v>0</v>
      </c>
      <c r="BH17" s="30">
        <v>0</v>
      </c>
      <c r="BI17" s="30">
        <v>0</v>
      </c>
      <c r="BJ17" s="30">
        <v>0</v>
      </c>
      <c r="BK17" s="30">
        <v>0</v>
      </c>
    </row>
    <row r="18" spans="1:65" s="41" customFormat="1" x14ac:dyDescent="0.2">
      <c r="A18" s="44"/>
      <c r="B18" s="30" t="s">
        <v>101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>
        <v>0</v>
      </c>
      <c r="AH18" s="30">
        <v>0</v>
      </c>
      <c r="AI18" s="30">
        <v>0</v>
      </c>
      <c r="AJ18" s="30">
        <v>0</v>
      </c>
      <c r="AK18" s="30">
        <v>0</v>
      </c>
      <c r="AL18" s="30">
        <v>0</v>
      </c>
      <c r="AM18" s="30">
        <v>0</v>
      </c>
      <c r="AN18" s="30">
        <v>0</v>
      </c>
      <c r="AO18" s="30">
        <v>0</v>
      </c>
      <c r="AP18" s="30">
        <v>0</v>
      </c>
      <c r="AQ18" s="30">
        <v>0</v>
      </c>
      <c r="AR18" s="30">
        <v>0</v>
      </c>
      <c r="AS18" s="30">
        <v>0</v>
      </c>
      <c r="AT18" s="30">
        <v>0</v>
      </c>
      <c r="AU18" s="30">
        <v>0</v>
      </c>
      <c r="AV18" s="30">
        <v>0</v>
      </c>
      <c r="AW18" s="30">
        <v>0</v>
      </c>
      <c r="AX18" s="30">
        <v>0</v>
      </c>
      <c r="AY18" s="30">
        <v>0</v>
      </c>
      <c r="AZ18" s="30">
        <v>0</v>
      </c>
      <c r="BA18" s="30">
        <v>0</v>
      </c>
      <c r="BB18" s="30">
        <v>0</v>
      </c>
      <c r="BC18" s="30">
        <v>0</v>
      </c>
      <c r="BD18" s="30">
        <v>0</v>
      </c>
      <c r="BE18" s="30">
        <v>0</v>
      </c>
      <c r="BF18" s="30">
        <v>0</v>
      </c>
      <c r="BG18" s="30">
        <v>0</v>
      </c>
      <c r="BH18" s="30">
        <v>0</v>
      </c>
      <c r="BI18" s="30">
        <v>0</v>
      </c>
      <c r="BJ18" s="30">
        <v>0</v>
      </c>
      <c r="BK18" s="30">
        <v>0</v>
      </c>
    </row>
    <row r="19" spans="1:65" s="41" customFormat="1" x14ac:dyDescent="0.2">
      <c r="A19" s="44"/>
      <c r="B19" s="30" t="s">
        <v>102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>
        <v>0</v>
      </c>
      <c r="Z19" s="30">
        <v>0</v>
      </c>
      <c r="AA19" s="30">
        <v>0</v>
      </c>
      <c r="AB19" s="30">
        <v>0</v>
      </c>
      <c r="AC19" s="30">
        <v>0</v>
      </c>
      <c r="AD19" s="30">
        <v>0</v>
      </c>
      <c r="AE19" s="30">
        <v>0</v>
      </c>
      <c r="AF19" s="30">
        <v>0</v>
      </c>
      <c r="AG19" s="30">
        <v>0</v>
      </c>
      <c r="AH19" s="30">
        <v>0</v>
      </c>
      <c r="AI19" s="30">
        <v>0</v>
      </c>
      <c r="AJ19" s="30">
        <v>0</v>
      </c>
      <c r="AK19" s="30">
        <v>0</v>
      </c>
      <c r="AL19" s="30">
        <v>0</v>
      </c>
      <c r="AM19" s="30">
        <v>0</v>
      </c>
      <c r="AN19" s="30">
        <v>0</v>
      </c>
      <c r="AO19" s="30">
        <v>0</v>
      </c>
      <c r="AP19" s="30">
        <v>0</v>
      </c>
      <c r="AQ19" s="30">
        <v>0</v>
      </c>
      <c r="AR19" s="30">
        <v>0</v>
      </c>
      <c r="AS19" s="30">
        <v>0</v>
      </c>
      <c r="AT19" s="30">
        <v>0</v>
      </c>
      <c r="AU19" s="30">
        <v>0</v>
      </c>
      <c r="AV19" s="30">
        <v>0</v>
      </c>
      <c r="AW19" s="30">
        <v>0</v>
      </c>
      <c r="AX19" s="30">
        <v>0</v>
      </c>
      <c r="AY19" s="30">
        <v>0</v>
      </c>
      <c r="AZ19" s="30">
        <v>0</v>
      </c>
      <c r="BA19" s="30">
        <v>0</v>
      </c>
      <c r="BB19" s="30">
        <v>0</v>
      </c>
      <c r="BC19" s="30">
        <v>0</v>
      </c>
      <c r="BD19" s="30">
        <v>0</v>
      </c>
      <c r="BE19" s="30">
        <v>0</v>
      </c>
      <c r="BF19" s="30">
        <v>0</v>
      </c>
      <c r="BG19" s="30">
        <v>0</v>
      </c>
      <c r="BH19" s="30">
        <v>0</v>
      </c>
      <c r="BI19" s="30">
        <v>0</v>
      </c>
      <c r="BJ19" s="30">
        <v>0</v>
      </c>
      <c r="BK19" s="30">
        <v>0</v>
      </c>
    </row>
    <row r="20" spans="1:65" s="41" customFormat="1" x14ac:dyDescent="0.2">
      <c r="A20" s="44"/>
      <c r="B20" s="73" t="s">
        <v>122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4.3635284857142853E-2</v>
      </c>
      <c r="I20" s="30">
        <v>0.50040464285714281</v>
      </c>
      <c r="J20" s="30">
        <v>0</v>
      </c>
      <c r="K20" s="30">
        <v>0</v>
      </c>
      <c r="L20" s="30">
        <v>0.12269720882142857</v>
      </c>
      <c r="M20" s="30">
        <v>0</v>
      </c>
      <c r="N20" s="30">
        <v>0</v>
      </c>
      <c r="O20" s="30">
        <v>0</v>
      </c>
      <c r="P20" s="30">
        <v>0</v>
      </c>
      <c r="Q20" s="30">
        <v>0</v>
      </c>
      <c r="R20" s="30">
        <v>3.1137668357142857E-2</v>
      </c>
      <c r="S20" s="30">
        <v>0</v>
      </c>
      <c r="T20" s="30">
        <v>0</v>
      </c>
      <c r="U20" s="30">
        <v>0</v>
      </c>
      <c r="V20" s="30">
        <v>0.10058133321428571</v>
      </c>
      <c r="W20" s="30">
        <v>0</v>
      </c>
      <c r="X20" s="30">
        <v>0</v>
      </c>
      <c r="Y20" s="30">
        <v>0</v>
      </c>
      <c r="Z20" s="30">
        <v>0</v>
      </c>
      <c r="AA20" s="30">
        <v>0</v>
      </c>
      <c r="AB20" s="30">
        <v>1.2785758449642857</v>
      </c>
      <c r="AC20" s="30">
        <v>0.65048424999999999</v>
      </c>
      <c r="AD20" s="30">
        <v>0</v>
      </c>
      <c r="AE20" s="30">
        <v>0</v>
      </c>
      <c r="AF20" s="30">
        <v>9.1828839667500013</v>
      </c>
      <c r="AG20" s="30">
        <v>0</v>
      </c>
      <c r="AH20" s="30">
        <v>0</v>
      </c>
      <c r="AI20" s="30">
        <v>0</v>
      </c>
      <c r="AJ20" s="30">
        <v>0</v>
      </c>
      <c r="AK20" s="30">
        <v>0</v>
      </c>
      <c r="AL20" s="30">
        <v>1.3155422995714288</v>
      </c>
      <c r="AM20" s="30">
        <v>0</v>
      </c>
      <c r="AN20" s="30">
        <v>0</v>
      </c>
      <c r="AO20" s="30">
        <v>0</v>
      </c>
      <c r="AP20" s="30">
        <v>1.8211641932857145</v>
      </c>
      <c r="AQ20" s="30">
        <v>0</v>
      </c>
      <c r="AR20" s="30">
        <v>0</v>
      </c>
      <c r="AS20" s="30">
        <v>0</v>
      </c>
      <c r="AT20" s="30">
        <v>0</v>
      </c>
      <c r="AU20" s="30">
        <v>0</v>
      </c>
      <c r="AV20" s="30">
        <v>4.1776100035714282E-2</v>
      </c>
      <c r="AW20" s="30">
        <v>0.45033525000000002</v>
      </c>
      <c r="AX20" s="30">
        <v>0</v>
      </c>
      <c r="AY20" s="30">
        <v>0</v>
      </c>
      <c r="AZ20" s="30">
        <v>0.5003725</v>
      </c>
      <c r="BA20" s="30">
        <v>0</v>
      </c>
      <c r="BB20" s="30">
        <v>0</v>
      </c>
      <c r="BC20" s="30">
        <v>0</v>
      </c>
      <c r="BD20" s="30">
        <v>0</v>
      </c>
      <c r="BE20" s="30">
        <v>0</v>
      </c>
      <c r="BF20" s="30">
        <v>6.0044699999999996E-3</v>
      </c>
      <c r="BG20" s="30">
        <v>0</v>
      </c>
      <c r="BH20" s="30">
        <v>0</v>
      </c>
      <c r="BI20" s="30">
        <v>0</v>
      </c>
      <c r="BJ20" s="30">
        <v>0.12884591875000001</v>
      </c>
      <c r="BK20" s="30">
        <v>16.174440931464286</v>
      </c>
    </row>
    <row r="21" spans="1:65" s="40" customFormat="1" x14ac:dyDescent="0.2">
      <c r="A21" s="43"/>
      <c r="B21" s="28" t="s">
        <v>83</v>
      </c>
      <c r="C21" s="47">
        <f>SUM(C14:C20)</f>
        <v>0</v>
      </c>
      <c r="D21" s="47">
        <f t="shared" ref="D21:BK21" si="3">SUM(D14:D20)</f>
        <v>0</v>
      </c>
      <c r="E21" s="47">
        <f t="shared" si="3"/>
        <v>0</v>
      </c>
      <c r="F21" s="47">
        <f t="shared" si="3"/>
        <v>0</v>
      </c>
      <c r="G21" s="47">
        <f t="shared" si="3"/>
        <v>0</v>
      </c>
      <c r="H21" s="47">
        <f t="shared" si="3"/>
        <v>4.3635284857142853E-2</v>
      </c>
      <c r="I21" s="47">
        <f t="shared" si="3"/>
        <v>0.50040464285714281</v>
      </c>
      <c r="J21" s="47">
        <f t="shared" si="3"/>
        <v>0</v>
      </c>
      <c r="K21" s="47">
        <f t="shared" si="3"/>
        <v>0</v>
      </c>
      <c r="L21" s="47">
        <f t="shared" si="3"/>
        <v>0.12269720882142857</v>
      </c>
      <c r="M21" s="47">
        <f t="shared" si="3"/>
        <v>0</v>
      </c>
      <c r="N21" s="47">
        <f t="shared" si="3"/>
        <v>0</v>
      </c>
      <c r="O21" s="47">
        <f t="shared" si="3"/>
        <v>0</v>
      </c>
      <c r="P21" s="47">
        <f t="shared" si="3"/>
        <v>0</v>
      </c>
      <c r="Q21" s="47">
        <f t="shared" si="3"/>
        <v>0</v>
      </c>
      <c r="R21" s="47">
        <f t="shared" si="3"/>
        <v>3.1137668357142857E-2</v>
      </c>
      <c r="S21" s="47">
        <f t="shared" si="3"/>
        <v>0</v>
      </c>
      <c r="T21" s="47">
        <f t="shared" si="3"/>
        <v>0</v>
      </c>
      <c r="U21" s="47">
        <f t="shared" si="3"/>
        <v>0</v>
      </c>
      <c r="V21" s="47">
        <f t="shared" si="3"/>
        <v>0.10058133321428571</v>
      </c>
      <c r="W21" s="47">
        <f t="shared" si="3"/>
        <v>0</v>
      </c>
      <c r="X21" s="47">
        <f t="shared" si="3"/>
        <v>0</v>
      </c>
      <c r="Y21" s="47">
        <f t="shared" si="3"/>
        <v>0</v>
      </c>
      <c r="Z21" s="47">
        <f t="shared" si="3"/>
        <v>0</v>
      </c>
      <c r="AA21" s="47">
        <f t="shared" si="3"/>
        <v>0</v>
      </c>
      <c r="AB21" s="47">
        <f t="shared" si="3"/>
        <v>1.2785758449642857</v>
      </c>
      <c r="AC21" s="47">
        <f t="shared" si="3"/>
        <v>0.65048424999999999</v>
      </c>
      <c r="AD21" s="47">
        <f t="shared" si="3"/>
        <v>0</v>
      </c>
      <c r="AE21" s="47">
        <f t="shared" si="3"/>
        <v>0</v>
      </c>
      <c r="AF21" s="47">
        <f t="shared" si="3"/>
        <v>9.1828839667500013</v>
      </c>
      <c r="AG21" s="47">
        <f t="shared" si="3"/>
        <v>0</v>
      </c>
      <c r="AH21" s="47">
        <f t="shared" si="3"/>
        <v>0</v>
      </c>
      <c r="AI21" s="47">
        <f t="shared" si="3"/>
        <v>0</v>
      </c>
      <c r="AJ21" s="47">
        <f t="shared" si="3"/>
        <v>0</v>
      </c>
      <c r="AK21" s="47">
        <f t="shared" si="3"/>
        <v>0</v>
      </c>
      <c r="AL21" s="47">
        <f t="shared" si="3"/>
        <v>1.3155422995714288</v>
      </c>
      <c r="AM21" s="47">
        <f t="shared" si="3"/>
        <v>0</v>
      </c>
      <c r="AN21" s="47">
        <f t="shared" si="3"/>
        <v>0</v>
      </c>
      <c r="AO21" s="47">
        <f t="shared" si="3"/>
        <v>0</v>
      </c>
      <c r="AP21" s="47">
        <f t="shared" si="3"/>
        <v>1.8211641932857145</v>
      </c>
      <c r="AQ21" s="47">
        <f t="shared" si="3"/>
        <v>0</v>
      </c>
      <c r="AR21" s="47">
        <f t="shared" si="3"/>
        <v>0</v>
      </c>
      <c r="AS21" s="47">
        <f t="shared" si="3"/>
        <v>0</v>
      </c>
      <c r="AT21" s="47">
        <f t="shared" si="3"/>
        <v>0</v>
      </c>
      <c r="AU21" s="47">
        <f t="shared" si="3"/>
        <v>0</v>
      </c>
      <c r="AV21" s="47">
        <f t="shared" si="3"/>
        <v>4.1776100035714282E-2</v>
      </c>
      <c r="AW21" s="47">
        <f t="shared" si="3"/>
        <v>0.45033525000000002</v>
      </c>
      <c r="AX21" s="47">
        <f t="shared" si="3"/>
        <v>0</v>
      </c>
      <c r="AY21" s="47">
        <f t="shared" si="3"/>
        <v>0</v>
      </c>
      <c r="AZ21" s="47">
        <f t="shared" si="3"/>
        <v>0.5003725</v>
      </c>
      <c r="BA21" s="47">
        <f t="shared" si="3"/>
        <v>0</v>
      </c>
      <c r="BB21" s="47">
        <f t="shared" si="3"/>
        <v>0</v>
      </c>
      <c r="BC21" s="47">
        <f t="shared" si="3"/>
        <v>0</v>
      </c>
      <c r="BD21" s="47">
        <f t="shared" si="3"/>
        <v>0</v>
      </c>
      <c r="BE21" s="47">
        <f t="shared" si="3"/>
        <v>0</v>
      </c>
      <c r="BF21" s="47">
        <f t="shared" si="3"/>
        <v>6.0044699999999996E-3</v>
      </c>
      <c r="BG21" s="47">
        <f t="shared" si="3"/>
        <v>0</v>
      </c>
      <c r="BH21" s="47">
        <f t="shared" si="3"/>
        <v>0</v>
      </c>
      <c r="BI21" s="47">
        <f t="shared" si="3"/>
        <v>0</v>
      </c>
      <c r="BJ21" s="47">
        <f t="shared" si="3"/>
        <v>0.12884591875000001</v>
      </c>
      <c r="BK21" s="47">
        <f t="shared" si="3"/>
        <v>16.174440931464286</v>
      </c>
      <c r="BM21" s="48"/>
    </row>
    <row r="22" spans="1:65" s="41" customFormat="1" x14ac:dyDescent="0.2">
      <c r="A22" s="43" t="s">
        <v>69</v>
      </c>
      <c r="B22" s="29" t="s">
        <v>12</v>
      </c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</row>
    <row r="23" spans="1:65" s="41" customFormat="1" x14ac:dyDescent="0.2">
      <c r="A23" s="43"/>
      <c r="B23" s="31"/>
      <c r="C23" s="49">
        <v>0</v>
      </c>
      <c r="D23" s="49">
        <v>0</v>
      </c>
      <c r="E23" s="49">
        <v>0</v>
      </c>
      <c r="F23" s="49">
        <v>0</v>
      </c>
      <c r="G23" s="49">
        <v>0</v>
      </c>
      <c r="H23" s="49">
        <v>0</v>
      </c>
      <c r="I23" s="49">
        <v>0</v>
      </c>
      <c r="J23" s="49">
        <v>0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49">
        <v>0</v>
      </c>
      <c r="Q23" s="49">
        <v>0</v>
      </c>
      <c r="R23" s="49">
        <v>0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49">
        <v>0</v>
      </c>
      <c r="AA23" s="49">
        <v>0</v>
      </c>
      <c r="AB23" s="49">
        <v>0</v>
      </c>
      <c r="AC23" s="49">
        <v>0</v>
      </c>
      <c r="AD23" s="49">
        <v>0</v>
      </c>
      <c r="AE23" s="49">
        <v>0</v>
      </c>
      <c r="AF23" s="49">
        <v>0</v>
      </c>
      <c r="AG23" s="49">
        <v>0</v>
      </c>
      <c r="AH23" s="49">
        <v>0</v>
      </c>
      <c r="AI23" s="49">
        <v>0</v>
      </c>
      <c r="AJ23" s="49">
        <v>0</v>
      </c>
      <c r="AK23" s="49">
        <v>0</v>
      </c>
      <c r="AL23" s="49">
        <v>0</v>
      </c>
      <c r="AM23" s="49">
        <v>0</v>
      </c>
      <c r="AN23" s="49">
        <v>0</v>
      </c>
      <c r="AO23" s="49">
        <v>0</v>
      </c>
      <c r="AP23" s="49">
        <v>0</v>
      </c>
      <c r="AQ23" s="49">
        <v>0</v>
      </c>
      <c r="AR23" s="49">
        <v>0</v>
      </c>
      <c r="AS23" s="49">
        <v>0</v>
      </c>
      <c r="AT23" s="49">
        <v>0</v>
      </c>
      <c r="AU23" s="49">
        <v>0</v>
      </c>
      <c r="AV23" s="49">
        <v>0</v>
      </c>
      <c r="AW23" s="49">
        <v>0</v>
      </c>
      <c r="AX23" s="49">
        <v>0</v>
      </c>
      <c r="AY23" s="49">
        <v>0</v>
      </c>
      <c r="AZ23" s="49">
        <v>0</v>
      </c>
      <c r="BA23" s="49">
        <v>0</v>
      </c>
      <c r="BB23" s="49">
        <v>0</v>
      </c>
      <c r="BC23" s="49">
        <v>0</v>
      </c>
      <c r="BD23" s="49">
        <v>0</v>
      </c>
      <c r="BE23" s="49">
        <v>0</v>
      </c>
      <c r="BF23" s="49">
        <v>0</v>
      </c>
      <c r="BG23" s="49">
        <v>0</v>
      </c>
      <c r="BH23" s="49">
        <v>0</v>
      </c>
      <c r="BI23" s="49">
        <v>0</v>
      </c>
      <c r="BJ23" s="49">
        <v>0</v>
      </c>
      <c r="BK23" s="49">
        <v>0</v>
      </c>
      <c r="BL23" s="48"/>
    </row>
    <row r="24" spans="1:65" s="40" customFormat="1" x14ac:dyDescent="0.2">
      <c r="A24" s="43"/>
      <c r="B24" s="28" t="s">
        <v>82</v>
      </c>
      <c r="C24" s="47">
        <f t="shared" ref="C24:AH24" si="4">SUM(C23:C23)</f>
        <v>0</v>
      </c>
      <c r="D24" s="47">
        <f t="shared" si="4"/>
        <v>0</v>
      </c>
      <c r="E24" s="47">
        <f t="shared" si="4"/>
        <v>0</v>
      </c>
      <c r="F24" s="47">
        <f t="shared" si="4"/>
        <v>0</v>
      </c>
      <c r="G24" s="47">
        <f t="shared" si="4"/>
        <v>0</v>
      </c>
      <c r="H24" s="47">
        <f t="shared" si="4"/>
        <v>0</v>
      </c>
      <c r="I24" s="47">
        <f t="shared" si="4"/>
        <v>0</v>
      </c>
      <c r="J24" s="47">
        <f t="shared" si="4"/>
        <v>0</v>
      </c>
      <c r="K24" s="47">
        <f t="shared" si="4"/>
        <v>0</v>
      </c>
      <c r="L24" s="47">
        <f t="shared" si="4"/>
        <v>0</v>
      </c>
      <c r="M24" s="47">
        <f t="shared" si="4"/>
        <v>0</v>
      </c>
      <c r="N24" s="47">
        <f t="shared" si="4"/>
        <v>0</v>
      </c>
      <c r="O24" s="47">
        <f t="shared" si="4"/>
        <v>0</v>
      </c>
      <c r="P24" s="47">
        <f t="shared" si="4"/>
        <v>0</v>
      </c>
      <c r="Q24" s="47">
        <f t="shared" si="4"/>
        <v>0</v>
      </c>
      <c r="R24" s="47">
        <f t="shared" si="4"/>
        <v>0</v>
      </c>
      <c r="S24" s="47">
        <f t="shared" si="4"/>
        <v>0</v>
      </c>
      <c r="T24" s="47">
        <f t="shared" si="4"/>
        <v>0</v>
      </c>
      <c r="U24" s="47">
        <f t="shared" si="4"/>
        <v>0</v>
      </c>
      <c r="V24" s="47">
        <f t="shared" si="4"/>
        <v>0</v>
      </c>
      <c r="W24" s="47">
        <f t="shared" si="4"/>
        <v>0</v>
      </c>
      <c r="X24" s="47">
        <f t="shared" si="4"/>
        <v>0</v>
      </c>
      <c r="Y24" s="47">
        <f t="shared" si="4"/>
        <v>0</v>
      </c>
      <c r="Z24" s="47">
        <f t="shared" si="4"/>
        <v>0</v>
      </c>
      <c r="AA24" s="47">
        <f t="shared" si="4"/>
        <v>0</v>
      </c>
      <c r="AB24" s="47">
        <f t="shared" si="4"/>
        <v>0</v>
      </c>
      <c r="AC24" s="47">
        <f t="shared" si="4"/>
        <v>0</v>
      </c>
      <c r="AD24" s="47">
        <f t="shared" si="4"/>
        <v>0</v>
      </c>
      <c r="AE24" s="47">
        <f t="shared" si="4"/>
        <v>0</v>
      </c>
      <c r="AF24" s="47">
        <f t="shared" si="4"/>
        <v>0</v>
      </c>
      <c r="AG24" s="47">
        <f t="shared" si="4"/>
        <v>0</v>
      </c>
      <c r="AH24" s="47">
        <f t="shared" si="4"/>
        <v>0</v>
      </c>
      <c r="AI24" s="47">
        <f t="shared" ref="AI24:BK24" si="5">SUM(AI23:AI23)</f>
        <v>0</v>
      </c>
      <c r="AJ24" s="47">
        <f t="shared" si="5"/>
        <v>0</v>
      </c>
      <c r="AK24" s="47">
        <f t="shared" si="5"/>
        <v>0</v>
      </c>
      <c r="AL24" s="47">
        <f t="shared" si="5"/>
        <v>0</v>
      </c>
      <c r="AM24" s="47">
        <f t="shared" si="5"/>
        <v>0</v>
      </c>
      <c r="AN24" s="47">
        <f t="shared" si="5"/>
        <v>0</v>
      </c>
      <c r="AO24" s="47">
        <f t="shared" si="5"/>
        <v>0</v>
      </c>
      <c r="AP24" s="47">
        <f t="shared" si="5"/>
        <v>0</v>
      </c>
      <c r="AQ24" s="47">
        <f t="shared" si="5"/>
        <v>0</v>
      </c>
      <c r="AR24" s="47">
        <f t="shared" si="5"/>
        <v>0</v>
      </c>
      <c r="AS24" s="47">
        <f t="shared" si="5"/>
        <v>0</v>
      </c>
      <c r="AT24" s="47">
        <f t="shared" si="5"/>
        <v>0</v>
      </c>
      <c r="AU24" s="47">
        <f t="shared" si="5"/>
        <v>0</v>
      </c>
      <c r="AV24" s="47">
        <f t="shared" si="5"/>
        <v>0</v>
      </c>
      <c r="AW24" s="47">
        <f t="shared" si="5"/>
        <v>0</v>
      </c>
      <c r="AX24" s="47">
        <f t="shared" si="5"/>
        <v>0</v>
      </c>
      <c r="AY24" s="47">
        <f t="shared" si="5"/>
        <v>0</v>
      </c>
      <c r="AZ24" s="47">
        <f t="shared" si="5"/>
        <v>0</v>
      </c>
      <c r="BA24" s="47">
        <f t="shared" si="5"/>
        <v>0</v>
      </c>
      <c r="BB24" s="47">
        <f t="shared" si="5"/>
        <v>0</v>
      </c>
      <c r="BC24" s="47">
        <f t="shared" si="5"/>
        <v>0</v>
      </c>
      <c r="BD24" s="47">
        <f t="shared" si="5"/>
        <v>0</v>
      </c>
      <c r="BE24" s="47">
        <f t="shared" si="5"/>
        <v>0</v>
      </c>
      <c r="BF24" s="47">
        <f t="shared" si="5"/>
        <v>0</v>
      </c>
      <c r="BG24" s="47">
        <f t="shared" si="5"/>
        <v>0</v>
      </c>
      <c r="BH24" s="47">
        <f t="shared" si="5"/>
        <v>0</v>
      </c>
      <c r="BI24" s="47">
        <f t="shared" si="5"/>
        <v>0</v>
      </c>
      <c r="BJ24" s="47">
        <f t="shared" si="5"/>
        <v>0</v>
      </c>
      <c r="BK24" s="47">
        <f t="shared" si="5"/>
        <v>0</v>
      </c>
    </row>
    <row r="25" spans="1:65" s="41" customFormat="1" x14ac:dyDescent="0.2">
      <c r="A25" s="43" t="s">
        <v>71</v>
      </c>
      <c r="B25" s="29" t="s">
        <v>87</v>
      </c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</row>
    <row r="26" spans="1:65" s="41" customFormat="1" x14ac:dyDescent="0.2">
      <c r="A26" s="43"/>
      <c r="B26" s="27" t="s">
        <v>37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v>0</v>
      </c>
      <c r="Z26" s="30">
        <v>0</v>
      </c>
      <c r="AA26" s="30">
        <v>0</v>
      </c>
      <c r="AB26" s="30">
        <v>0</v>
      </c>
      <c r="AC26" s="30">
        <v>0</v>
      </c>
      <c r="AD26" s="30">
        <v>0</v>
      </c>
      <c r="AE26" s="30">
        <v>0</v>
      </c>
      <c r="AF26" s="30">
        <v>0</v>
      </c>
      <c r="AG26" s="30">
        <v>0</v>
      </c>
      <c r="AH26" s="30">
        <v>0</v>
      </c>
      <c r="AI26" s="30">
        <v>0</v>
      </c>
      <c r="AJ26" s="30">
        <v>0</v>
      </c>
      <c r="AK26" s="30">
        <v>0</v>
      </c>
      <c r="AL26" s="30">
        <v>0</v>
      </c>
      <c r="AM26" s="30">
        <v>0</v>
      </c>
      <c r="AN26" s="30">
        <v>0</v>
      </c>
      <c r="AO26" s="30">
        <v>0</v>
      </c>
      <c r="AP26" s="30">
        <v>0</v>
      </c>
      <c r="AQ26" s="30">
        <v>0</v>
      </c>
      <c r="AR26" s="30">
        <v>0</v>
      </c>
      <c r="AS26" s="30">
        <v>0</v>
      </c>
      <c r="AT26" s="49">
        <v>0</v>
      </c>
      <c r="AU26" s="49">
        <v>0</v>
      </c>
      <c r="AV26" s="49">
        <v>0</v>
      </c>
      <c r="AW26" s="49">
        <v>0</v>
      </c>
      <c r="AX26" s="49">
        <v>0</v>
      </c>
      <c r="AY26" s="49">
        <v>0</v>
      </c>
      <c r="AZ26" s="49">
        <v>0</v>
      </c>
      <c r="BA26" s="49">
        <v>0</v>
      </c>
      <c r="BB26" s="49">
        <v>0</v>
      </c>
      <c r="BC26" s="49">
        <v>0</v>
      </c>
      <c r="BD26" s="49">
        <v>0</v>
      </c>
      <c r="BE26" s="49">
        <v>0</v>
      </c>
      <c r="BF26" s="49">
        <v>0</v>
      </c>
      <c r="BG26" s="49">
        <v>0</v>
      </c>
      <c r="BH26" s="49">
        <v>0</v>
      </c>
      <c r="BI26" s="49">
        <v>0</v>
      </c>
      <c r="BJ26" s="49">
        <v>0</v>
      </c>
      <c r="BK26" s="49">
        <v>0</v>
      </c>
    </row>
    <row r="27" spans="1:65" s="40" customFormat="1" x14ac:dyDescent="0.2">
      <c r="A27" s="43"/>
      <c r="B27" s="28" t="s">
        <v>81</v>
      </c>
      <c r="C27" s="50">
        <f t="shared" ref="C27:BJ27" si="6">SUM(C26)</f>
        <v>0</v>
      </c>
      <c r="D27" s="50">
        <f t="shared" si="6"/>
        <v>0</v>
      </c>
      <c r="E27" s="50">
        <f t="shared" si="6"/>
        <v>0</v>
      </c>
      <c r="F27" s="50">
        <f t="shared" si="6"/>
        <v>0</v>
      </c>
      <c r="G27" s="50">
        <f t="shared" si="6"/>
        <v>0</v>
      </c>
      <c r="H27" s="50">
        <f t="shared" si="6"/>
        <v>0</v>
      </c>
      <c r="I27" s="50">
        <f t="shared" si="6"/>
        <v>0</v>
      </c>
      <c r="J27" s="50">
        <f t="shared" si="6"/>
        <v>0</v>
      </c>
      <c r="K27" s="50">
        <f t="shared" si="6"/>
        <v>0</v>
      </c>
      <c r="L27" s="50">
        <f t="shared" si="6"/>
        <v>0</v>
      </c>
      <c r="M27" s="50">
        <f t="shared" si="6"/>
        <v>0</v>
      </c>
      <c r="N27" s="50">
        <f t="shared" si="6"/>
        <v>0</v>
      </c>
      <c r="O27" s="50">
        <f t="shared" si="6"/>
        <v>0</v>
      </c>
      <c r="P27" s="50">
        <f t="shared" si="6"/>
        <v>0</v>
      </c>
      <c r="Q27" s="50">
        <f t="shared" si="6"/>
        <v>0</v>
      </c>
      <c r="R27" s="50">
        <f t="shared" si="6"/>
        <v>0</v>
      </c>
      <c r="S27" s="50">
        <f t="shared" si="6"/>
        <v>0</v>
      </c>
      <c r="T27" s="50">
        <f t="shared" si="6"/>
        <v>0</v>
      </c>
      <c r="U27" s="50">
        <f t="shared" si="6"/>
        <v>0</v>
      </c>
      <c r="V27" s="50">
        <f t="shared" si="6"/>
        <v>0</v>
      </c>
      <c r="W27" s="50">
        <f t="shared" si="6"/>
        <v>0</v>
      </c>
      <c r="X27" s="50">
        <f t="shared" si="6"/>
        <v>0</v>
      </c>
      <c r="Y27" s="50">
        <f t="shared" si="6"/>
        <v>0</v>
      </c>
      <c r="Z27" s="50">
        <f t="shared" si="6"/>
        <v>0</v>
      </c>
      <c r="AA27" s="50">
        <f t="shared" si="6"/>
        <v>0</v>
      </c>
      <c r="AB27" s="50">
        <f t="shared" si="6"/>
        <v>0</v>
      </c>
      <c r="AC27" s="50">
        <f t="shared" si="6"/>
        <v>0</v>
      </c>
      <c r="AD27" s="50">
        <f t="shared" si="6"/>
        <v>0</v>
      </c>
      <c r="AE27" s="50">
        <f t="shared" si="6"/>
        <v>0</v>
      </c>
      <c r="AF27" s="50">
        <f t="shared" si="6"/>
        <v>0</v>
      </c>
      <c r="AG27" s="50">
        <f t="shared" si="6"/>
        <v>0</v>
      </c>
      <c r="AH27" s="50">
        <f t="shared" si="6"/>
        <v>0</v>
      </c>
      <c r="AI27" s="50">
        <f t="shared" si="6"/>
        <v>0</v>
      </c>
      <c r="AJ27" s="50">
        <f t="shared" si="6"/>
        <v>0</v>
      </c>
      <c r="AK27" s="50">
        <f t="shared" si="6"/>
        <v>0</v>
      </c>
      <c r="AL27" s="50">
        <f t="shared" si="6"/>
        <v>0</v>
      </c>
      <c r="AM27" s="50">
        <f t="shared" si="6"/>
        <v>0</v>
      </c>
      <c r="AN27" s="50">
        <f t="shared" si="6"/>
        <v>0</v>
      </c>
      <c r="AO27" s="50">
        <f t="shared" si="6"/>
        <v>0</v>
      </c>
      <c r="AP27" s="50">
        <f t="shared" si="6"/>
        <v>0</v>
      </c>
      <c r="AQ27" s="50">
        <f t="shared" si="6"/>
        <v>0</v>
      </c>
      <c r="AR27" s="50">
        <f t="shared" si="6"/>
        <v>0</v>
      </c>
      <c r="AS27" s="50">
        <f t="shared" si="6"/>
        <v>0</v>
      </c>
      <c r="AT27" s="50">
        <f t="shared" si="6"/>
        <v>0</v>
      </c>
      <c r="AU27" s="50">
        <f t="shared" si="6"/>
        <v>0</v>
      </c>
      <c r="AV27" s="50">
        <f t="shared" si="6"/>
        <v>0</v>
      </c>
      <c r="AW27" s="50">
        <f t="shared" si="6"/>
        <v>0</v>
      </c>
      <c r="AX27" s="50">
        <f t="shared" si="6"/>
        <v>0</v>
      </c>
      <c r="AY27" s="50">
        <f t="shared" si="6"/>
        <v>0</v>
      </c>
      <c r="AZ27" s="50">
        <f t="shared" si="6"/>
        <v>0</v>
      </c>
      <c r="BA27" s="50">
        <f t="shared" si="6"/>
        <v>0</v>
      </c>
      <c r="BB27" s="50">
        <f t="shared" si="6"/>
        <v>0</v>
      </c>
      <c r="BC27" s="50">
        <f t="shared" si="6"/>
        <v>0</v>
      </c>
      <c r="BD27" s="50">
        <f t="shared" si="6"/>
        <v>0</v>
      </c>
      <c r="BE27" s="50">
        <f t="shared" si="6"/>
        <v>0</v>
      </c>
      <c r="BF27" s="50">
        <f t="shared" si="6"/>
        <v>0</v>
      </c>
      <c r="BG27" s="50">
        <f t="shared" si="6"/>
        <v>0</v>
      </c>
      <c r="BH27" s="50">
        <f t="shared" si="6"/>
        <v>0</v>
      </c>
      <c r="BI27" s="50">
        <f t="shared" si="6"/>
        <v>0</v>
      </c>
      <c r="BJ27" s="50">
        <f t="shared" si="6"/>
        <v>0</v>
      </c>
      <c r="BK27" s="50">
        <f>SUM(BK26)</f>
        <v>0</v>
      </c>
    </row>
    <row r="28" spans="1:65" s="41" customFormat="1" x14ac:dyDescent="0.2">
      <c r="A28" s="43" t="s">
        <v>72</v>
      </c>
      <c r="B28" s="29" t="s">
        <v>13</v>
      </c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</row>
    <row r="29" spans="1:65" s="41" customFormat="1" ht="12.75" customHeight="1" x14ac:dyDescent="0.2">
      <c r="A29" s="43"/>
      <c r="B29" s="31" t="s">
        <v>103</v>
      </c>
      <c r="C29" s="49">
        <v>0</v>
      </c>
      <c r="D29" s="49">
        <v>1.5553418548214288</v>
      </c>
      <c r="E29" s="49">
        <v>0</v>
      </c>
      <c r="F29" s="49">
        <v>0</v>
      </c>
      <c r="G29" s="49">
        <v>0</v>
      </c>
      <c r="H29" s="49">
        <v>0.39520606217857135</v>
      </c>
      <c r="I29" s="49">
        <v>2.7150432475714283</v>
      </c>
      <c r="J29" s="49">
        <v>0</v>
      </c>
      <c r="K29" s="49">
        <v>0</v>
      </c>
      <c r="L29" s="49">
        <v>1.6769404081785788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0.1140728715357143</v>
      </c>
      <c r="S29" s="49">
        <v>1.1892428574285714</v>
      </c>
      <c r="T29" s="49">
        <v>0</v>
      </c>
      <c r="U29" s="49">
        <v>0</v>
      </c>
      <c r="V29" s="49">
        <v>4.0371600321428565E-2</v>
      </c>
      <c r="W29" s="49">
        <v>0</v>
      </c>
      <c r="X29" s="49">
        <v>0</v>
      </c>
      <c r="Y29" s="49">
        <v>0</v>
      </c>
      <c r="Z29" s="49">
        <v>0</v>
      </c>
      <c r="AA29" s="49">
        <v>0</v>
      </c>
      <c r="AB29" s="49">
        <v>5.1700244197499998</v>
      </c>
      <c r="AC29" s="49">
        <v>0.60324200864285715</v>
      </c>
      <c r="AD29" s="49">
        <v>0</v>
      </c>
      <c r="AE29" s="49">
        <v>0</v>
      </c>
      <c r="AF29" s="49">
        <v>2.0719077638928574</v>
      </c>
      <c r="AG29" s="49">
        <v>0</v>
      </c>
      <c r="AH29" s="49">
        <v>0</v>
      </c>
      <c r="AI29" s="49">
        <v>0</v>
      </c>
      <c r="AJ29" s="49">
        <v>0</v>
      </c>
      <c r="AK29" s="49">
        <v>0</v>
      </c>
      <c r="AL29" s="49">
        <v>8.0050307529285707</v>
      </c>
      <c r="AM29" s="49">
        <v>0.25904168857142851</v>
      </c>
      <c r="AN29" s="49">
        <v>0</v>
      </c>
      <c r="AO29" s="49">
        <v>0</v>
      </c>
      <c r="AP29" s="49">
        <v>0.13549462253571432</v>
      </c>
      <c r="AQ29" s="49">
        <v>0</v>
      </c>
      <c r="AR29" s="49">
        <v>0</v>
      </c>
      <c r="AS29" s="49">
        <v>0</v>
      </c>
      <c r="AT29" s="49">
        <v>0</v>
      </c>
      <c r="AU29" s="49">
        <v>0</v>
      </c>
      <c r="AV29" s="49">
        <v>0.87503167203571408</v>
      </c>
      <c r="AW29" s="49">
        <v>1.1405120214285715E-2</v>
      </c>
      <c r="AX29" s="49">
        <v>0</v>
      </c>
      <c r="AY29" s="49">
        <v>0</v>
      </c>
      <c r="AZ29" s="49">
        <v>0.60694754110714288</v>
      </c>
      <c r="BA29" s="49">
        <v>0</v>
      </c>
      <c r="BB29" s="49">
        <v>0</v>
      </c>
      <c r="BC29" s="49">
        <v>0</v>
      </c>
      <c r="BD29" s="49">
        <v>0</v>
      </c>
      <c r="BE29" s="49">
        <v>0</v>
      </c>
      <c r="BF29" s="49">
        <v>0.24897382414285713</v>
      </c>
      <c r="BG29" s="49">
        <v>0</v>
      </c>
      <c r="BH29" s="49">
        <v>0</v>
      </c>
      <c r="BI29" s="49">
        <v>0</v>
      </c>
      <c r="BJ29" s="49">
        <v>0</v>
      </c>
      <c r="BK29" s="30">
        <v>25.673318315857149</v>
      </c>
    </row>
    <row r="30" spans="1:65" s="41" customFormat="1" x14ac:dyDescent="0.2">
      <c r="A30" s="43"/>
      <c r="B30" s="31" t="s">
        <v>104</v>
      </c>
      <c r="C30" s="49">
        <v>0</v>
      </c>
      <c r="D30" s="49">
        <v>0</v>
      </c>
      <c r="E30" s="49">
        <v>0</v>
      </c>
      <c r="F30" s="49">
        <v>0</v>
      </c>
      <c r="G30" s="49">
        <v>0</v>
      </c>
      <c r="H30" s="49">
        <v>0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49">
        <v>0</v>
      </c>
      <c r="Q30" s="49">
        <v>0</v>
      </c>
      <c r="R30" s="49">
        <v>0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49">
        <v>0</v>
      </c>
      <c r="AA30" s="49">
        <v>0</v>
      </c>
      <c r="AB30" s="49">
        <v>0</v>
      </c>
      <c r="AC30" s="49">
        <v>0</v>
      </c>
      <c r="AD30" s="49">
        <v>0</v>
      </c>
      <c r="AE30" s="49">
        <v>0</v>
      </c>
      <c r="AF30" s="49">
        <v>0</v>
      </c>
      <c r="AG30" s="49">
        <v>0</v>
      </c>
      <c r="AH30" s="49">
        <v>0</v>
      </c>
      <c r="AI30" s="49">
        <v>0</v>
      </c>
      <c r="AJ30" s="49">
        <v>0</v>
      </c>
      <c r="AK30" s="49">
        <v>0</v>
      </c>
      <c r="AL30" s="49">
        <v>0</v>
      </c>
      <c r="AM30" s="49">
        <v>0</v>
      </c>
      <c r="AN30" s="49">
        <v>0</v>
      </c>
      <c r="AO30" s="49">
        <v>0</v>
      </c>
      <c r="AP30" s="49">
        <v>0</v>
      </c>
      <c r="AQ30" s="49">
        <v>0</v>
      </c>
      <c r="AR30" s="49">
        <v>0</v>
      </c>
      <c r="AS30" s="49">
        <v>0</v>
      </c>
      <c r="AT30" s="49">
        <v>0</v>
      </c>
      <c r="AU30" s="49">
        <v>0</v>
      </c>
      <c r="AV30" s="49">
        <v>0</v>
      </c>
      <c r="AW30" s="49">
        <v>0</v>
      </c>
      <c r="AX30" s="49">
        <v>0</v>
      </c>
      <c r="AY30" s="49">
        <v>0</v>
      </c>
      <c r="AZ30" s="49">
        <v>0</v>
      </c>
      <c r="BA30" s="49">
        <v>0</v>
      </c>
      <c r="BB30" s="49">
        <v>0</v>
      </c>
      <c r="BC30" s="49">
        <v>0</v>
      </c>
      <c r="BD30" s="49">
        <v>0</v>
      </c>
      <c r="BE30" s="49">
        <v>0</v>
      </c>
      <c r="BF30" s="49">
        <v>0</v>
      </c>
      <c r="BG30" s="49">
        <v>0</v>
      </c>
      <c r="BH30" s="49">
        <v>0</v>
      </c>
      <c r="BI30" s="49">
        <v>0</v>
      </c>
      <c r="BJ30" s="49">
        <v>0</v>
      </c>
      <c r="BK30" s="30">
        <v>0</v>
      </c>
    </row>
    <row r="31" spans="1:65" s="41" customFormat="1" ht="25.5" x14ac:dyDescent="0.2">
      <c r="A31" s="43"/>
      <c r="B31" s="31" t="s">
        <v>117</v>
      </c>
      <c r="C31" s="49">
        <v>0</v>
      </c>
      <c r="D31" s="49">
        <v>8.3622606642857131E-2</v>
      </c>
      <c r="E31" s="49">
        <v>3.7490380874285729</v>
      </c>
      <c r="F31" s="49">
        <v>0</v>
      </c>
      <c r="G31" s="49">
        <v>0</v>
      </c>
      <c r="H31" s="49">
        <v>1.9077871821400832E-2</v>
      </c>
      <c r="I31" s="49">
        <v>0</v>
      </c>
      <c r="J31" s="49">
        <v>0</v>
      </c>
      <c r="K31" s="49">
        <v>0</v>
      </c>
      <c r="L31" s="49">
        <v>0.28893632642857142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1.5936622071428565E-2</v>
      </c>
      <c r="S31" s="49">
        <v>0</v>
      </c>
      <c r="T31" s="49">
        <v>0</v>
      </c>
      <c r="U31" s="49">
        <v>0</v>
      </c>
      <c r="V31" s="49">
        <v>1.1136217327857143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2.6364665406428576</v>
      </c>
      <c r="AC31" s="49">
        <v>0.37702512107142871</v>
      </c>
      <c r="AD31" s="49">
        <v>0</v>
      </c>
      <c r="AE31" s="49">
        <v>0</v>
      </c>
      <c r="AF31" s="49">
        <v>1.168413962107143</v>
      </c>
      <c r="AG31" s="49">
        <v>0</v>
      </c>
      <c r="AH31" s="49">
        <v>0</v>
      </c>
      <c r="AI31" s="49">
        <v>0</v>
      </c>
      <c r="AJ31" s="49">
        <v>0</v>
      </c>
      <c r="AK31" s="49">
        <v>0</v>
      </c>
      <c r="AL31" s="49">
        <v>2.5751600978214282</v>
      </c>
      <c r="AM31" s="49">
        <v>4.1010974392857148E-2</v>
      </c>
      <c r="AN31" s="49">
        <v>0</v>
      </c>
      <c r="AO31" s="49">
        <v>0</v>
      </c>
      <c r="AP31" s="49">
        <v>0.94931593757142874</v>
      </c>
      <c r="AQ31" s="49">
        <v>0</v>
      </c>
      <c r="AR31" s="49">
        <v>0</v>
      </c>
      <c r="AS31" s="49">
        <v>0</v>
      </c>
      <c r="AT31" s="49">
        <v>0</v>
      </c>
      <c r="AU31" s="49">
        <v>0</v>
      </c>
      <c r="AV31" s="49">
        <v>0.15540393371428568</v>
      </c>
      <c r="AW31" s="49">
        <v>2.0513770357142849E-3</v>
      </c>
      <c r="AX31" s="49">
        <v>1.0225792031785714</v>
      </c>
      <c r="AY31" s="49">
        <v>0</v>
      </c>
      <c r="AZ31" s="49">
        <v>8.1670916285714296E-2</v>
      </c>
      <c r="BA31" s="49">
        <v>0</v>
      </c>
      <c r="BB31" s="49">
        <v>0</v>
      </c>
      <c r="BC31" s="49">
        <v>0</v>
      </c>
      <c r="BD31" s="49">
        <v>0</v>
      </c>
      <c r="BE31" s="49">
        <v>0</v>
      </c>
      <c r="BF31" s="49">
        <v>7.5323227000000006E-2</v>
      </c>
      <c r="BG31" s="49">
        <v>5.0923878673928584</v>
      </c>
      <c r="BH31" s="49">
        <v>0</v>
      </c>
      <c r="BI31" s="49">
        <v>0</v>
      </c>
      <c r="BJ31" s="49">
        <v>0</v>
      </c>
      <c r="BK31" s="30">
        <v>19.447042405392835</v>
      </c>
    </row>
    <row r="32" spans="1:65" s="41" customFormat="1" x14ac:dyDescent="0.2">
      <c r="A32" s="43"/>
      <c r="B32" s="31" t="s">
        <v>105</v>
      </c>
      <c r="C32" s="49">
        <v>0</v>
      </c>
      <c r="D32" s="49">
        <v>0</v>
      </c>
      <c r="E32" s="49">
        <v>0</v>
      </c>
      <c r="F32" s="49">
        <v>0</v>
      </c>
      <c r="G32" s="49">
        <v>0</v>
      </c>
      <c r="H32" s="49">
        <v>0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49">
        <v>0</v>
      </c>
      <c r="Q32" s="49">
        <v>0</v>
      </c>
      <c r="R32" s="49">
        <v>0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49">
        <v>0</v>
      </c>
      <c r="AA32" s="49">
        <v>0</v>
      </c>
      <c r="AB32" s="49">
        <v>0</v>
      </c>
      <c r="AC32" s="49">
        <v>0</v>
      </c>
      <c r="AD32" s="49">
        <v>0</v>
      </c>
      <c r="AE32" s="49">
        <v>0</v>
      </c>
      <c r="AF32" s="49">
        <v>0</v>
      </c>
      <c r="AG32" s="49">
        <v>0</v>
      </c>
      <c r="AH32" s="49">
        <v>0</v>
      </c>
      <c r="AI32" s="49">
        <v>0</v>
      </c>
      <c r="AJ32" s="49">
        <v>0</v>
      </c>
      <c r="AK32" s="49">
        <v>0</v>
      </c>
      <c r="AL32" s="49">
        <v>0</v>
      </c>
      <c r="AM32" s="49">
        <v>0</v>
      </c>
      <c r="AN32" s="49">
        <v>0</v>
      </c>
      <c r="AO32" s="49">
        <v>0</v>
      </c>
      <c r="AP32" s="49">
        <v>0</v>
      </c>
      <c r="AQ32" s="49">
        <v>0</v>
      </c>
      <c r="AR32" s="49">
        <v>0</v>
      </c>
      <c r="AS32" s="49">
        <v>0</v>
      </c>
      <c r="AT32" s="49">
        <v>0</v>
      </c>
      <c r="AU32" s="49">
        <v>0</v>
      </c>
      <c r="AV32" s="49">
        <v>0</v>
      </c>
      <c r="AW32" s="49">
        <v>0</v>
      </c>
      <c r="AX32" s="49">
        <v>0</v>
      </c>
      <c r="AY32" s="49">
        <v>0</v>
      </c>
      <c r="AZ32" s="49">
        <v>0</v>
      </c>
      <c r="BA32" s="49">
        <v>0</v>
      </c>
      <c r="BB32" s="49">
        <v>0</v>
      </c>
      <c r="BC32" s="49">
        <v>0</v>
      </c>
      <c r="BD32" s="49">
        <v>0</v>
      </c>
      <c r="BE32" s="49">
        <v>0</v>
      </c>
      <c r="BF32" s="49">
        <v>0</v>
      </c>
      <c r="BG32" s="49">
        <v>0</v>
      </c>
      <c r="BH32" s="49">
        <v>0</v>
      </c>
      <c r="BI32" s="49">
        <v>0</v>
      </c>
      <c r="BJ32" s="49">
        <v>0</v>
      </c>
      <c r="BK32" s="30">
        <v>0</v>
      </c>
    </row>
    <row r="33" spans="1:68" s="41" customFormat="1" x14ac:dyDescent="0.2">
      <c r="A33" s="43"/>
      <c r="B33" s="31" t="s">
        <v>106</v>
      </c>
      <c r="C33" s="49">
        <v>0</v>
      </c>
      <c r="D33" s="49">
        <v>0.29359331489285717</v>
      </c>
      <c r="E33" s="49">
        <v>0</v>
      </c>
      <c r="F33" s="49">
        <v>0</v>
      </c>
      <c r="G33" s="49">
        <v>0</v>
      </c>
      <c r="H33" s="49">
        <v>7.6751627786071435</v>
      </c>
      <c r="I33" s="49">
        <v>5.4643870878571441</v>
      </c>
      <c r="J33" s="49">
        <v>0</v>
      </c>
      <c r="K33" s="49">
        <v>0</v>
      </c>
      <c r="L33" s="49">
        <v>16.250381293642892</v>
      </c>
      <c r="M33" s="49">
        <v>0</v>
      </c>
      <c r="N33" s="49">
        <v>0</v>
      </c>
      <c r="O33" s="49">
        <v>0</v>
      </c>
      <c r="P33" s="49">
        <v>0</v>
      </c>
      <c r="Q33" s="49">
        <v>0</v>
      </c>
      <c r="R33" s="49">
        <v>1.9221315958214289</v>
      </c>
      <c r="S33" s="49">
        <v>8.7680333357142856E-2</v>
      </c>
      <c r="T33" s="49">
        <v>5.3244297107857141</v>
      </c>
      <c r="U33" s="49">
        <v>0</v>
      </c>
      <c r="V33" s="49">
        <v>1.6955892957857142</v>
      </c>
      <c r="W33" s="49">
        <v>0</v>
      </c>
      <c r="X33" s="49">
        <v>0</v>
      </c>
      <c r="Y33" s="49">
        <v>0</v>
      </c>
      <c r="Z33" s="49">
        <v>0</v>
      </c>
      <c r="AA33" s="49">
        <v>0</v>
      </c>
      <c r="AB33" s="49">
        <v>4.2609614835357146</v>
      </c>
      <c r="AC33" s="49">
        <v>29.545726430035714</v>
      </c>
      <c r="AD33" s="49">
        <v>0.42955806303571437</v>
      </c>
      <c r="AE33" s="49">
        <v>0</v>
      </c>
      <c r="AF33" s="49">
        <v>24.695979841321424</v>
      </c>
      <c r="AG33" s="49">
        <v>0</v>
      </c>
      <c r="AH33" s="49">
        <v>0</v>
      </c>
      <c r="AI33" s="49">
        <v>0</v>
      </c>
      <c r="AJ33" s="49">
        <v>0</v>
      </c>
      <c r="AK33" s="49">
        <v>0</v>
      </c>
      <c r="AL33" s="49">
        <v>2.9103325586428572</v>
      </c>
      <c r="AM33" s="49">
        <v>0.64964844707142844</v>
      </c>
      <c r="AN33" s="49">
        <v>0.52361153250000003</v>
      </c>
      <c r="AO33" s="49">
        <v>0</v>
      </c>
      <c r="AP33" s="49">
        <v>6.0156042671785706</v>
      </c>
      <c r="AQ33" s="49">
        <v>0</v>
      </c>
      <c r="AR33" s="49">
        <v>0</v>
      </c>
      <c r="AS33" s="49">
        <v>0</v>
      </c>
      <c r="AT33" s="49">
        <v>0</v>
      </c>
      <c r="AU33" s="49">
        <v>0</v>
      </c>
      <c r="AV33" s="49">
        <v>7.4595515956071425</v>
      </c>
      <c r="AW33" s="49">
        <v>82.339957640499989</v>
      </c>
      <c r="AX33" s="49">
        <v>0</v>
      </c>
      <c r="AY33" s="49">
        <v>0</v>
      </c>
      <c r="AZ33" s="49">
        <v>45.746694639107133</v>
      </c>
      <c r="BA33" s="49">
        <v>0</v>
      </c>
      <c r="BB33" s="49">
        <v>0</v>
      </c>
      <c r="BC33" s="49">
        <v>0</v>
      </c>
      <c r="BD33" s="49">
        <v>0</v>
      </c>
      <c r="BE33" s="49">
        <v>0</v>
      </c>
      <c r="BF33" s="49">
        <v>1.5313366317857144</v>
      </c>
      <c r="BG33" s="49">
        <v>0.12373671650000001</v>
      </c>
      <c r="BH33" s="49">
        <v>3.3475719510714286</v>
      </c>
      <c r="BI33" s="49">
        <v>0</v>
      </c>
      <c r="BJ33" s="49">
        <v>4.8164848829642857</v>
      </c>
      <c r="BK33" s="30">
        <v>253.11011209160714</v>
      </c>
    </row>
    <row r="34" spans="1:68" s="41" customFormat="1" x14ac:dyDescent="0.2">
      <c r="A34" s="43"/>
      <c r="B34" s="31" t="s">
        <v>107</v>
      </c>
      <c r="C34" s="49">
        <v>0</v>
      </c>
      <c r="D34" s="49">
        <v>0.68386790124999985</v>
      </c>
      <c r="E34" s="49">
        <v>0</v>
      </c>
      <c r="F34" s="49">
        <v>0</v>
      </c>
      <c r="G34" s="49">
        <v>0</v>
      </c>
      <c r="H34" s="49">
        <v>8.824608882784192</v>
      </c>
      <c r="I34" s="49">
        <v>323.74696715882129</v>
      </c>
      <c r="J34" s="49">
        <v>6.0370871819285696</v>
      </c>
      <c r="K34" s="49">
        <v>49.12269574585715</v>
      </c>
      <c r="L34" s="49">
        <v>55.876520685571421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3.563189817714286</v>
      </c>
      <c r="S34" s="49">
        <v>12.326131039964284</v>
      </c>
      <c r="T34" s="49">
        <v>9.4489774445000005</v>
      </c>
      <c r="U34" s="49">
        <v>0</v>
      </c>
      <c r="V34" s="49">
        <v>22.661595345499997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3.1182044609285726</v>
      </c>
      <c r="AC34" s="49">
        <v>17.951148449535712</v>
      </c>
      <c r="AD34" s="49">
        <v>0</v>
      </c>
      <c r="AE34" s="49">
        <v>0</v>
      </c>
      <c r="AF34" s="49">
        <v>18.598814086107144</v>
      </c>
      <c r="AG34" s="49">
        <v>0</v>
      </c>
      <c r="AH34" s="49">
        <v>0</v>
      </c>
      <c r="AI34" s="49">
        <v>0</v>
      </c>
      <c r="AJ34" s="49">
        <v>0</v>
      </c>
      <c r="AK34" s="49">
        <v>0</v>
      </c>
      <c r="AL34" s="49">
        <v>8.84183400525</v>
      </c>
      <c r="AM34" s="49">
        <v>0.59481283632142867</v>
      </c>
      <c r="AN34" s="49">
        <v>0.73519884246428568</v>
      </c>
      <c r="AO34" s="49">
        <v>0</v>
      </c>
      <c r="AP34" s="49">
        <v>14.359866521035716</v>
      </c>
      <c r="AQ34" s="49">
        <v>0</v>
      </c>
      <c r="AR34" s="49">
        <v>0</v>
      </c>
      <c r="AS34" s="49">
        <v>0</v>
      </c>
      <c r="AT34" s="49">
        <v>0</v>
      </c>
      <c r="AU34" s="49">
        <v>0</v>
      </c>
      <c r="AV34" s="49">
        <v>8.8722287021071509</v>
      </c>
      <c r="AW34" s="49">
        <v>38.747238431321428</v>
      </c>
      <c r="AX34" s="49">
        <v>0.49040067257142855</v>
      </c>
      <c r="AY34" s="49">
        <v>0</v>
      </c>
      <c r="AZ34" s="49">
        <v>105.37070831835716</v>
      </c>
      <c r="BA34" s="49">
        <v>0</v>
      </c>
      <c r="BB34" s="49">
        <v>0</v>
      </c>
      <c r="BC34" s="49">
        <v>0</v>
      </c>
      <c r="BD34" s="49">
        <v>0</v>
      </c>
      <c r="BE34" s="49">
        <v>0</v>
      </c>
      <c r="BF34" s="49">
        <v>3.0997869948214261</v>
      </c>
      <c r="BG34" s="49">
        <v>27.254710657535714</v>
      </c>
      <c r="BH34" s="49">
        <v>0</v>
      </c>
      <c r="BI34" s="49">
        <v>0</v>
      </c>
      <c r="BJ34" s="49">
        <v>26.401563129321428</v>
      </c>
      <c r="BK34" s="30">
        <v>766.72815731156993</v>
      </c>
    </row>
    <row r="35" spans="1:68" s="41" customFormat="1" ht="25.5" x14ac:dyDescent="0.2">
      <c r="A35" s="43"/>
      <c r="B35" s="31" t="s">
        <v>118</v>
      </c>
      <c r="C35" s="49">
        <v>0</v>
      </c>
      <c r="D35" s="49">
        <v>0.48622247142857145</v>
      </c>
      <c r="E35" s="49">
        <v>0</v>
      </c>
      <c r="F35" s="49">
        <v>0</v>
      </c>
      <c r="G35" s="49">
        <v>0</v>
      </c>
      <c r="H35" s="49">
        <v>18.533592628247227</v>
      </c>
      <c r="I35" s="49">
        <v>29.832703260821432</v>
      </c>
      <c r="J35" s="49">
        <v>7.3137869844642864</v>
      </c>
      <c r="K35" s="49">
        <v>0</v>
      </c>
      <c r="L35" s="49">
        <v>45.04166099585715</v>
      </c>
      <c r="M35" s="49">
        <v>0</v>
      </c>
      <c r="N35" s="49">
        <v>0</v>
      </c>
      <c r="O35" s="49">
        <v>0</v>
      </c>
      <c r="P35" s="49">
        <v>0</v>
      </c>
      <c r="Q35" s="49">
        <v>0</v>
      </c>
      <c r="R35" s="49">
        <v>5.679299734142857</v>
      </c>
      <c r="S35" s="49">
        <v>14.693686836749997</v>
      </c>
      <c r="T35" s="49">
        <v>20.737711424678579</v>
      </c>
      <c r="U35" s="49">
        <v>0</v>
      </c>
      <c r="V35" s="49">
        <v>23.035963716142859</v>
      </c>
      <c r="W35" s="49">
        <v>0</v>
      </c>
      <c r="X35" s="49">
        <v>0</v>
      </c>
      <c r="Y35" s="49">
        <v>0</v>
      </c>
      <c r="Z35" s="49">
        <v>0</v>
      </c>
      <c r="AA35" s="49">
        <v>0</v>
      </c>
      <c r="AB35" s="49">
        <v>38.637818141142873</v>
      </c>
      <c r="AC35" s="49">
        <v>15.608339345357146</v>
      </c>
      <c r="AD35" s="49">
        <v>0</v>
      </c>
      <c r="AE35" s="49">
        <v>0</v>
      </c>
      <c r="AF35" s="49">
        <v>108.92646954628574</v>
      </c>
      <c r="AG35" s="49">
        <v>0</v>
      </c>
      <c r="AH35" s="49">
        <v>0</v>
      </c>
      <c r="AI35" s="49">
        <v>0</v>
      </c>
      <c r="AJ35" s="49">
        <v>0</v>
      </c>
      <c r="AK35" s="49">
        <v>0</v>
      </c>
      <c r="AL35" s="49">
        <v>60.739245172035702</v>
      </c>
      <c r="AM35" s="49">
        <v>4.0001682102499991</v>
      </c>
      <c r="AN35" s="49">
        <v>0</v>
      </c>
      <c r="AO35" s="49">
        <v>0</v>
      </c>
      <c r="AP35" s="49">
        <v>81.542599453107172</v>
      </c>
      <c r="AQ35" s="49">
        <v>0</v>
      </c>
      <c r="AR35" s="49">
        <v>0</v>
      </c>
      <c r="AS35" s="49">
        <v>0</v>
      </c>
      <c r="AT35" s="49">
        <v>0</v>
      </c>
      <c r="AU35" s="49">
        <v>0</v>
      </c>
      <c r="AV35" s="49">
        <v>34.528835083071449</v>
      </c>
      <c r="AW35" s="49">
        <v>86.104880145642852</v>
      </c>
      <c r="AX35" s="49">
        <v>6.109999556428571</v>
      </c>
      <c r="AY35" s="49">
        <v>0</v>
      </c>
      <c r="AZ35" s="49">
        <v>197.94407989250001</v>
      </c>
      <c r="BA35" s="49">
        <v>0</v>
      </c>
      <c r="BB35" s="49">
        <v>0</v>
      </c>
      <c r="BC35" s="49">
        <v>0</v>
      </c>
      <c r="BD35" s="49">
        <v>0</v>
      </c>
      <c r="BE35" s="49">
        <v>0</v>
      </c>
      <c r="BF35" s="49">
        <v>8.7377224413214307</v>
      </c>
      <c r="BG35" s="49">
        <v>30.078621365964281</v>
      </c>
      <c r="BH35" s="49">
        <v>9.4300213103571444</v>
      </c>
      <c r="BI35" s="49">
        <v>0</v>
      </c>
      <c r="BJ35" s="49">
        <v>95.127307162250062</v>
      </c>
      <c r="BK35" s="30">
        <v>942.87073487824739</v>
      </c>
    </row>
    <row r="36" spans="1:68" s="41" customFormat="1" x14ac:dyDescent="0.2">
      <c r="A36" s="43"/>
      <c r="B36" s="31" t="s">
        <v>108</v>
      </c>
      <c r="C36" s="49">
        <v>0</v>
      </c>
      <c r="D36" s="49">
        <v>0.52952381250000002</v>
      </c>
      <c r="E36" s="49">
        <v>0</v>
      </c>
      <c r="F36" s="49">
        <v>0</v>
      </c>
      <c r="G36" s="49">
        <v>0</v>
      </c>
      <c r="H36" s="49">
        <v>0.88755987742857123</v>
      </c>
      <c r="I36" s="49">
        <v>81.66185059535745</v>
      </c>
      <c r="J36" s="49">
        <v>1.5068185533928569</v>
      </c>
      <c r="K36" s="49">
        <v>0</v>
      </c>
      <c r="L36" s="49">
        <v>15.52935279903571</v>
      </c>
      <c r="M36" s="49">
        <v>0</v>
      </c>
      <c r="N36" s="49">
        <v>0</v>
      </c>
      <c r="O36" s="49">
        <v>0</v>
      </c>
      <c r="P36" s="49">
        <v>0</v>
      </c>
      <c r="Q36" s="49">
        <v>0</v>
      </c>
      <c r="R36" s="49">
        <v>0.19057012814285718</v>
      </c>
      <c r="S36" s="49">
        <v>1.5066933945000001</v>
      </c>
      <c r="T36" s="49">
        <v>102.17761127517856</v>
      </c>
      <c r="U36" s="49">
        <v>0</v>
      </c>
      <c r="V36" s="49">
        <v>0.4179847961071429</v>
      </c>
      <c r="W36" s="49">
        <v>0</v>
      </c>
      <c r="X36" s="49">
        <v>0</v>
      </c>
      <c r="Y36" s="49">
        <v>0</v>
      </c>
      <c r="Z36" s="49">
        <v>0</v>
      </c>
      <c r="AA36" s="49">
        <v>0</v>
      </c>
      <c r="AB36" s="49">
        <v>1.4400090001071431</v>
      </c>
      <c r="AC36" s="49">
        <v>21.227507563785718</v>
      </c>
      <c r="AD36" s="49">
        <v>0</v>
      </c>
      <c r="AE36" s="49">
        <v>0</v>
      </c>
      <c r="AF36" s="49">
        <v>9.9391003025714291</v>
      </c>
      <c r="AG36" s="49">
        <v>0</v>
      </c>
      <c r="AH36" s="49">
        <v>0</v>
      </c>
      <c r="AI36" s="49">
        <v>0</v>
      </c>
      <c r="AJ36" s="49">
        <v>0</v>
      </c>
      <c r="AK36" s="49">
        <v>0</v>
      </c>
      <c r="AL36" s="49">
        <v>1.3006202476785713</v>
      </c>
      <c r="AM36" s="49">
        <v>1.4427255384285718</v>
      </c>
      <c r="AN36" s="49">
        <v>7.3150366412499999</v>
      </c>
      <c r="AO36" s="49">
        <v>0</v>
      </c>
      <c r="AP36" s="49">
        <v>5.0940717107857143</v>
      </c>
      <c r="AQ36" s="49">
        <v>0</v>
      </c>
      <c r="AR36" s="49">
        <v>0</v>
      </c>
      <c r="AS36" s="49">
        <v>0</v>
      </c>
      <c r="AT36" s="49">
        <v>0</v>
      </c>
      <c r="AU36" s="49">
        <v>0</v>
      </c>
      <c r="AV36" s="49">
        <v>0.60132191624999987</v>
      </c>
      <c r="AW36" s="49">
        <v>21.493266456928566</v>
      </c>
      <c r="AX36" s="49">
        <v>0</v>
      </c>
      <c r="AY36" s="49">
        <v>0</v>
      </c>
      <c r="AZ36" s="49">
        <v>6.4988723433214286</v>
      </c>
      <c r="BA36" s="49">
        <v>0</v>
      </c>
      <c r="BB36" s="49">
        <v>0</v>
      </c>
      <c r="BC36" s="49">
        <v>0</v>
      </c>
      <c r="BD36" s="49">
        <v>0</v>
      </c>
      <c r="BE36" s="49">
        <v>0</v>
      </c>
      <c r="BF36" s="49">
        <v>0.21862390142857141</v>
      </c>
      <c r="BG36" s="49">
        <v>0</v>
      </c>
      <c r="BH36" s="49">
        <v>0.22510568146428572</v>
      </c>
      <c r="BI36" s="49">
        <v>0</v>
      </c>
      <c r="BJ36" s="49">
        <v>0.51675703475000001</v>
      </c>
      <c r="BK36" s="30">
        <v>281.72098357039312</v>
      </c>
    </row>
    <row r="37" spans="1:68" s="41" customFormat="1" x14ac:dyDescent="0.2">
      <c r="A37" s="43"/>
      <c r="B37" s="27" t="s">
        <v>80</v>
      </c>
      <c r="C37" s="51">
        <f>SUM(C29:C36)</f>
        <v>0</v>
      </c>
      <c r="D37" s="51">
        <f t="shared" ref="D37:BK37" si="7">SUM(D29:D36)</f>
        <v>3.6321719615357142</v>
      </c>
      <c r="E37" s="51">
        <f t="shared" si="7"/>
        <v>3.7490380874285729</v>
      </c>
      <c r="F37" s="51">
        <f t="shared" si="7"/>
        <v>0</v>
      </c>
      <c r="G37" s="51">
        <f t="shared" si="7"/>
        <v>0</v>
      </c>
      <c r="H37" s="51">
        <f t="shared" si="7"/>
        <v>36.33520810106711</v>
      </c>
      <c r="I37" s="51">
        <f t="shared" si="7"/>
        <v>443.42095135042871</v>
      </c>
      <c r="J37" s="51">
        <f t="shared" si="7"/>
        <v>14.857692719785714</v>
      </c>
      <c r="K37" s="51">
        <f t="shared" si="7"/>
        <v>49.12269574585715</v>
      </c>
      <c r="L37" s="51">
        <f t="shared" si="7"/>
        <v>134.66379250871432</v>
      </c>
      <c r="M37" s="51">
        <f t="shared" si="7"/>
        <v>0</v>
      </c>
      <c r="N37" s="51">
        <f t="shared" si="7"/>
        <v>0</v>
      </c>
      <c r="O37" s="51">
        <f t="shared" si="7"/>
        <v>0</v>
      </c>
      <c r="P37" s="51">
        <f t="shared" si="7"/>
        <v>0</v>
      </c>
      <c r="Q37" s="51">
        <f t="shared" si="7"/>
        <v>0</v>
      </c>
      <c r="R37" s="51">
        <f t="shared" si="7"/>
        <v>11.485200769428571</v>
      </c>
      <c r="S37" s="51">
        <f t="shared" si="7"/>
        <v>29.803434461999995</v>
      </c>
      <c r="T37" s="51">
        <f t="shared" si="7"/>
        <v>137.68872985514287</v>
      </c>
      <c r="U37" s="51">
        <f t="shared" si="7"/>
        <v>0</v>
      </c>
      <c r="V37" s="51">
        <f t="shared" si="7"/>
        <v>48.965126486642852</v>
      </c>
      <c r="W37" s="51">
        <f t="shared" si="7"/>
        <v>0</v>
      </c>
      <c r="X37" s="51">
        <f t="shared" si="7"/>
        <v>0</v>
      </c>
      <c r="Y37" s="51">
        <f t="shared" si="7"/>
        <v>0</v>
      </c>
      <c r="Z37" s="51">
        <f t="shared" si="7"/>
        <v>0</v>
      </c>
      <c r="AA37" s="51">
        <f t="shared" si="7"/>
        <v>0</v>
      </c>
      <c r="AB37" s="51">
        <f t="shared" si="7"/>
        <v>55.263484046107159</v>
      </c>
      <c r="AC37" s="51">
        <f t="shared" si="7"/>
        <v>85.312988918428587</v>
      </c>
      <c r="AD37" s="51">
        <f t="shared" si="7"/>
        <v>0.42955806303571437</v>
      </c>
      <c r="AE37" s="51">
        <f t="shared" si="7"/>
        <v>0</v>
      </c>
      <c r="AF37" s="51">
        <f t="shared" si="7"/>
        <v>165.40068550228574</v>
      </c>
      <c r="AG37" s="51">
        <f t="shared" si="7"/>
        <v>0</v>
      </c>
      <c r="AH37" s="51">
        <f t="shared" si="7"/>
        <v>0</v>
      </c>
      <c r="AI37" s="51">
        <f t="shared" si="7"/>
        <v>0</v>
      </c>
      <c r="AJ37" s="51">
        <f t="shared" si="7"/>
        <v>0</v>
      </c>
      <c r="AK37" s="51">
        <f t="shared" si="7"/>
        <v>0</v>
      </c>
      <c r="AL37" s="51">
        <f t="shared" si="7"/>
        <v>84.372222834357117</v>
      </c>
      <c r="AM37" s="51">
        <f t="shared" si="7"/>
        <v>6.9874076950357136</v>
      </c>
      <c r="AN37" s="51">
        <f t="shared" si="7"/>
        <v>8.5738470162142857</v>
      </c>
      <c r="AO37" s="51">
        <f t="shared" si="7"/>
        <v>0</v>
      </c>
      <c r="AP37" s="51">
        <f t="shared" si="7"/>
        <v>108.09695251221432</v>
      </c>
      <c r="AQ37" s="51">
        <f t="shared" si="7"/>
        <v>0</v>
      </c>
      <c r="AR37" s="51">
        <f t="shared" si="7"/>
        <v>0</v>
      </c>
      <c r="AS37" s="51">
        <f t="shared" si="7"/>
        <v>0</v>
      </c>
      <c r="AT37" s="51">
        <f t="shared" si="7"/>
        <v>0</v>
      </c>
      <c r="AU37" s="51">
        <f t="shared" si="7"/>
        <v>0</v>
      </c>
      <c r="AV37" s="51">
        <f t="shared" si="7"/>
        <v>52.492372902785746</v>
      </c>
      <c r="AW37" s="51">
        <f t="shared" si="7"/>
        <v>228.69879917164286</v>
      </c>
      <c r="AX37" s="51">
        <f t="shared" si="7"/>
        <v>7.6229794321785711</v>
      </c>
      <c r="AY37" s="51">
        <f t="shared" si="7"/>
        <v>0</v>
      </c>
      <c r="AZ37" s="51">
        <f t="shared" si="7"/>
        <v>356.24897365067858</v>
      </c>
      <c r="BA37" s="51">
        <f t="shared" si="7"/>
        <v>0</v>
      </c>
      <c r="BB37" s="51">
        <f t="shared" si="7"/>
        <v>0</v>
      </c>
      <c r="BC37" s="51">
        <f t="shared" si="7"/>
        <v>0</v>
      </c>
      <c r="BD37" s="51">
        <f t="shared" si="7"/>
        <v>0</v>
      </c>
      <c r="BE37" s="51">
        <f t="shared" si="7"/>
        <v>0</v>
      </c>
      <c r="BF37" s="51">
        <f t="shared" si="7"/>
        <v>13.911767020500001</v>
      </c>
      <c r="BG37" s="51">
        <f t="shared" si="7"/>
        <v>62.549456607392855</v>
      </c>
      <c r="BH37" s="51">
        <f t="shared" si="7"/>
        <v>13.002698942892858</v>
      </c>
      <c r="BI37" s="51">
        <f t="shared" si="7"/>
        <v>0</v>
      </c>
      <c r="BJ37" s="51">
        <f t="shared" si="7"/>
        <v>126.86211220928577</v>
      </c>
      <c r="BK37" s="70">
        <f t="shared" si="7"/>
        <v>2289.5503485730674</v>
      </c>
      <c r="BL37" s="48"/>
      <c r="BM37" s="48"/>
      <c r="BN37" s="48"/>
      <c r="BO37" s="62">
        <f>BN37*10^7</f>
        <v>0</v>
      </c>
    </row>
    <row r="38" spans="1:68" s="41" customFormat="1" x14ac:dyDescent="0.2">
      <c r="A38" s="43"/>
      <c r="B38" s="28" t="s">
        <v>70</v>
      </c>
      <c r="C38" s="50">
        <f>C37+C27+C24+C21+C12+C9</f>
        <v>0</v>
      </c>
      <c r="D38" s="50">
        <f t="shared" ref="D38:BK38" si="8">D37+D27+D24+D21+D12+D9</f>
        <v>57.795865243892862</v>
      </c>
      <c r="E38" s="50">
        <f t="shared" si="8"/>
        <v>405.4872061836428</v>
      </c>
      <c r="F38" s="50">
        <f t="shared" si="8"/>
        <v>0</v>
      </c>
      <c r="G38" s="50">
        <f t="shared" si="8"/>
        <v>0</v>
      </c>
      <c r="H38" s="50">
        <f t="shared" si="8"/>
        <v>46.814240663102808</v>
      </c>
      <c r="I38" s="50">
        <f t="shared" si="8"/>
        <v>3020.975663436499</v>
      </c>
      <c r="J38" s="50">
        <f t="shared" si="8"/>
        <v>1521.5353386798424</v>
      </c>
      <c r="K38" s="50">
        <f t="shared" si="8"/>
        <v>49.12269574585715</v>
      </c>
      <c r="L38" s="50">
        <f t="shared" si="8"/>
        <v>199.10994977967863</v>
      </c>
      <c r="M38" s="50">
        <f t="shared" si="8"/>
        <v>0</v>
      </c>
      <c r="N38" s="50">
        <f t="shared" si="8"/>
        <v>0</v>
      </c>
      <c r="O38" s="50">
        <f t="shared" si="8"/>
        <v>0</v>
      </c>
      <c r="P38" s="50">
        <f t="shared" si="8"/>
        <v>0</v>
      </c>
      <c r="Q38" s="50">
        <f t="shared" si="8"/>
        <v>0</v>
      </c>
      <c r="R38" s="50">
        <f t="shared" si="8"/>
        <v>15.734281316607143</v>
      </c>
      <c r="S38" s="50">
        <f t="shared" si="8"/>
        <v>98.591723541321414</v>
      </c>
      <c r="T38" s="50">
        <f t="shared" si="8"/>
        <v>718.74217472017858</v>
      </c>
      <c r="U38" s="50">
        <f t="shared" si="8"/>
        <v>0</v>
      </c>
      <c r="V38" s="50">
        <f t="shared" si="8"/>
        <v>55.629553818499993</v>
      </c>
      <c r="W38" s="50">
        <f t="shared" si="8"/>
        <v>0</v>
      </c>
      <c r="X38" s="50">
        <f t="shared" si="8"/>
        <v>0</v>
      </c>
      <c r="Y38" s="50">
        <f t="shared" si="8"/>
        <v>0</v>
      </c>
      <c r="Z38" s="50">
        <f t="shared" si="8"/>
        <v>0</v>
      </c>
      <c r="AA38" s="50">
        <f t="shared" si="8"/>
        <v>0</v>
      </c>
      <c r="AB38" s="50">
        <f t="shared" si="8"/>
        <v>64.713165230178589</v>
      </c>
      <c r="AC38" s="50">
        <f t="shared" si="8"/>
        <v>469.72502050324988</v>
      </c>
      <c r="AD38" s="50">
        <f t="shared" si="8"/>
        <v>3.8676150235357132</v>
      </c>
      <c r="AE38" s="50">
        <f t="shared" si="8"/>
        <v>0</v>
      </c>
      <c r="AF38" s="50">
        <f t="shared" si="8"/>
        <v>242.59893235357146</v>
      </c>
      <c r="AG38" s="50">
        <f t="shared" si="8"/>
        <v>0</v>
      </c>
      <c r="AH38" s="50">
        <f t="shared" si="8"/>
        <v>0</v>
      </c>
      <c r="AI38" s="50">
        <f t="shared" si="8"/>
        <v>0</v>
      </c>
      <c r="AJ38" s="50">
        <f t="shared" si="8"/>
        <v>0</v>
      </c>
      <c r="AK38" s="50">
        <f t="shared" si="8"/>
        <v>0</v>
      </c>
      <c r="AL38" s="50">
        <f t="shared" si="8"/>
        <v>99.456325811035697</v>
      </c>
      <c r="AM38" s="50">
        <f t="shared" si="8"/>
        <v>87.525415488642835</v>
      </c>
      <c r="AN38" s="50">
        <f t="shared" si="8"/>
        <v>14.701798846000001</v>
      </c>
      <c r="AO38" s="50">
        <f t="shared" si="8"/>
        <v>0</v>
      </c>
      <c r="AP38" s="50">
        <f t="shared" si="8"/>
        <v>131.5766304992143</v>
      </c>
      <c r="AQ38" s="50">
        <f t="shared" si="8"/>
        <v>0</v>
      </c>
      <c r="AR38" s="50">
        <f t="shared" si="8"/>
        <v>0</v>
      </c>
      <c r="AS38" s="50">
        <f t="shared" si="8"/>
        <v>1.2160714285714281E-7</v>
      </c>
      <c r="AT38" s="50">
        <f t="shared" si="8"/>
        <v>0</v>
      </c>
      <c r="AU38" s="50">
        <f t="shared" si="8"/>
        <v>0</v>
      </c>
      <c r="AV38" s="50">
        <f t="shared" si="8"/>
        <v>71.066148782607172</v>
      </c>
      <c r="AW38" s="50">
        <f t="shared" si="8"/>
        <v>1267.3904649662861</v>
      </c>
      <c r="AX38" s="50">
        <f t="shared" si="8"/>
        <v>142.76529500021428</v>
      </c>
      <c r="AY38" s="50">
        <f t="shared" si="8"/>
        <v>0</v>
      </c>
      <c r="AZ38" s="50">
        <f t="shared" si="8"/>
        <v>441.92842753321423</v>
      </c>
      <c r="BA38" s="50">
        <f t="shared" si="8"/>
        <v>0</v>
      </c>
      <c r="BB38" s="50">
        <f t="shared" si="8"/>
        <v>0</v>
      </c>
      <c r="BC38" s="50">
        <f t="shared" si="8"/>
        <v>0</v>
      </c>
      <c r="BD38" s="50">
        <f t="shared" si="8"/>
        <v>0</v>
      </c>
      <c r="BE38" s="50">
        <f t="shared" si="8"/>
        <v>0</v>
      </c>
      <c r="BF38" s="50">
        <f t="shared" si="8"/>
        <v>22.625503223857145</v>
      </c>
      <c r="BG38" s="50">
        <f t="shared" si="8"/>
        <v>83.157603762892862</v>
      </c>
      <c r="BH38" s="50">
        <f t="shared" si="8"/>
        <v>21.123962698035715</v>
      </c>
      <c r="BI38" s="50">
        <f t="shared" si="8"/>
        <v>0</v>
      </c>
      <c r="BJ38" s="50">
        <f t="shared" si="8"/>
        <v>131.93558595471436</v>
      </c>
      <c r="BK38" s="50">
        <f t="shared" si="8"/>
        <v>9485.6965889279818</v>
      </c>
      <c r="BM38" s="48"/>
      <c r="BN38" s="48"/>
      <c r="BO38" s="48"/>
    </row>
    <row r="39" spans="1:68" s="41" customFormat="1" ht="3.75" customHeight="1" x14ac:dyDescent="0.2">
      <c r="A39" s="43"/>
      <c r="B39" s="32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4"/>
      <c r="BF39" s="74"/>
      <c r="BG39" s="74"/>
      <c r="BH39" s="74"/>
      <c r="BI39" s="74"/>
      <c r="BJ39" s="74"/>
      <c r="BK39" s="74"/>
    </row>
    <row r="40" spans="1:68" s="41" customFormat="1" x14ac:dyDescent="0.2">
      <c r="A40" s="43" t="s">
        <v>1</v>
      </c>
      <c r="B40" s="33" t="s">
        <v>7</v>
      </c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4"/>
      <c r="BH40" s="74"/>
      <c r="BI40" s="74"/>
      <c r="BJ40" s="74"/>
      <c r="BK40" s="74"/>
    </row>
    <row r="41" spans="1:68" s="40" customFormat="1" x14ac:dyDescent="0.2">
      <c r="A41" s="43" t="s">
        <v>66</v>
      </c>
      <c r="B41" s="29" t="s">
        <v>2</v>
      </c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5"/>
      <c r="BA41" s="75"/>
      <c r="BB41" s="75"/>
      <c r="BC41" s="75"/>
      <c r="BD41" s="75"/>
      <c r="BE41" s="75"/>
      <c r="BF41" s="75"/>
      <c r="BG41" s="75"/>
      <c r="BH41" s="75"/>
      <c r="BI41" s="75"/>
      <c r="BJ41" s="75"/>
      <c r="BK41" s="75"/>
    </row>
    <row r="42" spans="1:68" s="40" customFormat="1" x14ac:dyDescent="0.2">
      <c r="A42" s="43"/>
      <c r="B42" s="31" t="s">
        <v>109</v>
      </c>
      <c r="C42" s="47">
        <v>0</v>
      </c>
      <c r="D42" s="47">
        <v>0.33329043660714275</v>
      </c>
      <c r="E42" s="47">
        <v>0</v>
      </c>
      <c r="F42" s="47">
        <v>0</v>
      </c>
      <c r="G42" s="47">
        <v>0</v>
      </c>
      <c r="H42" s="30">
        <v>1.0289745495713183</v>
      </c>
      <c r="I42" s="30">
        <v>4.9429470531071429</v>
      </c>
      <c r="J42" s="30">
        <v>0</v>
      </c>
      <c r="K42" s="30">
        <v>0</v>
      </c>
      <c r="L42" s="30">
        <v>2.8245948928571428E-2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1.1994517731071426</v>
      </c>
      <c r="S42" s="30">
        <v>0</v>
      </c>
      <c r="T42" s="30">
        <v>0</v>
      </c>
      <c r="U42" s="30">
        <v>0</v>
      </c>
      <c r="V42" s="30">
        <v>1.6360367571428572E-2</v>
      </c>
      <c r="W42" s="30">
        <v>0</v>
      </c>
      <c r="X42" s="30">
        <v>0</v>
      </c>
      <c r="Y42" s="30">
        <v>0</v>
      </c>
      <c r="Z42" s="30">
        <v>0</v>
      </c>
      <c r="AA42" s="30">
        <v>0</v>
      </c>
      <c r="AB42" s="30">
        <v>41.562459052964293</v>
      </c>
      <c r="AC42" s="30">
        <v>0.52120706399999994</v>
      </c>
      <c r="AD42" s="30">
        <v>0</v>
      </c>
      <c r="AE42" s="30">
        <v>0</v>
      </c>
      <c r="AF42" s="30">
        <v>2.6340523602857138</v>
      </c>
      <c r="AG42" s="30">
        <v>0</v>
      </c>
      <c r="AH42" s="30">
        <v>0</v>
      </c>
      <c r="AI42" s="30">
        <v>0</v>
      </c>
      <c r="AJ42" s="30">
        <v>0</v>
      </c>
      <c r="AK42" s="30">
        <v>0</v>
      </c>
      <c r="AL42" s="30">
        <v>63.370829844250004</v>
      </c>
      <c r="AM42" s="30">
        <v>6.5257240464285729E-2</v>
      </c>
      <c r="AN42" s="30">
        <v>0</v>
      </c>
      <c r="AO42" s="30">
        <v>0</v>
      </c>
      <c r="AP42" s="30">
        <v>4.3851766916071435</v>
      </c>
      <c r="AQ42" s="30">
        <v>0</v>
      </c>
      <c r="AR42" s="30">
        <v>0</v>
      </c>
      <c r="AS42" s="30">
        <v>0</v>
      </c>
      <c r="AT42" s="30">
        <v>0</v>
      </c>
      <c r="AU42" s="30">
        <v>0</v>
      </c>
      <c r="AV42" s="30">
        <v>8.6198370381428582</v>
      </c>
      <c r="AW42" s="30">
        <v>4.7433587357857139</v>
      </c>
      <c r="AX42" s="30">
        <v>0</v>
      </c>
      <c r="AY42" s="30">
        <v>0</v>
      </c>
      <c r="AZ42" s="30">
        <v>1.823885946535714</v>
      </c>
      <c r="BA42" s="30">
        <v>0</v>
      </c>
      <c r="BB42" s="30">
        <v>0</v>
      </c>
      <c r="BC42" s="30">
        <v>0</v>
      </c>
      <c r="BD42" s="30">
        <v>0</v>
      </c>
      <c r="BE42" s="30">
        <v>0</v>
      </c>
      <c r="BF42" s="30">
        <v>5.9088573361428605</v>
      </c>
      <c r="BG42" s="30">
        <v>0.43275585514285714</v>
      </c>
      <c r="BH42" s="30">
        <v>0</v>
      </c>
      <c r="BI42" s="30">
        <v>0</v>
      </c>
      <c r="BJ42" s="30">
        <v>0.99622024310714274</v>
      </c>
      <c r="BK42" s="46">
        <v>142.61316753732132</v>
      </c>
      <c r="BL42" s="63"/>
      <c r="BM42" s="48"/>
      <c r="BN42" s="48"/>
      <c r="BO42" s="48"/>
    </row>
    <row r="43" spans="1:68" s="40" customFormat="1" x14ac:dyDescent="0.2">
      <c r="A43" s="43"/>
      <c r="B43" s="27" t="s">
        <v>75</v>
      </c>
      <c r="C43" s="50">
        <f t="shared" ref="C43:AH43" si="9">SUM(C42)</f>
        <v>0</v>
      </c>
      <c r="D43" s="50">
        <f t="shared" si="9"/>
        <v>0.33329043660714275</v>
      </c>
      <c r="E43" s="50">
        <f t="shared" si="9"/>
        <v>0</v>
      </c>
      <c r="F43" s="50">
        <f t="shared" si="9"/>
        <v>0</v>
      </c>
      <c r="G43" s="50">
        <f t="shared" si="9"/>
        <v>0</v>
      </c>
      <c r="H43" s="50">
        <f t="shared" si="9"/>
        <v>1.0289745495713183</v>
      </c>
      <c r="I43" s="50">
        <f t="shared" si="9"/>
        <v>4.9429470531071429</v>
      </c>
      <c r="J43" s="50">
        <f t="shared" si="9"/>
        <v>0</v>
      </c>
      <c r="K43" s="50">
        <f t="shared" si="9"/>
        <v>0</v>
      </c>
      <c r="L43" s="50">
        <f t="shared" si="9"/>
        <v>2.8245948928571428E-2</v>
      </c>
      <c r="M43" s="50">
        <f t="shared" si="9"/>
        <v>0</v>
      </c>
      <c r="N43" s="50">
        <f t="shared" si="9"/>
        <v>0</v>
      </c>
      <c r="O43" s="50">
        <f t="shared" si="9"/>
        <v>0</v>
      </c>
      <c r="P43" s="50">
        <f t="shared" si="9"/>
        <v>0</v>
      </c>
      <c r="Q43" s="50">
        <f t="shared" si="9"/>
        <v>0</v>
      </c>
      <c r="R43" s="50">
        <f t="shared" si="9"/>
        <v>1.1994517731071426</v>
      </c>
      <c r="S43" s="50">
        <f t="shared" si="9"/>
        <v>0</v>
      </c>
      <c r="T43" s="50">
        <f t="shared" si="9"/>
        <v>0</v>
      </c>
      <c r="U43" s="50">
        <f t="shared" si="9"/>
        <v>0</v>
      </c>
      <c r="V43" s="50">
        <f t="shared" si="9"/>
        <v>1.6360367571428572E-2</v>
      </c>
      <c r="W43" s="50">
        <f t="shared" si="9"/>
        <v>0</v>
      </c>
      <c r="X43" s="50">
        <f t="shared" si="9"/>
        <v>0</v>
      </c>
      <c r="Y43" s="50">
        <f t="shared" si="9"/>
        <v>0</v>
      </c>
      <c r="Z43" s="50">
        <f t="shared" si="9"/>
        <v>0</v>
      </c>
      <c r="AA43" s="50">
        <f t="shared" si="9"/>
        <v>0</v>
      </c>
      <c r="AB43" s="50">
        <f t="shared" si="9"/>
        <v>41.562459052964293</v>
      </c>
      <c r="AC43" s="50">
        <f t="shared" si="9"/>
        <v>0.52120706399999994</v>
      </c>
      <c r="AD43" s="50">
        <f t="shared" si="9"/>
        <v>0</v>
      </c>
      <c r="AE43" s="50">
        <f t="shared" si="9"/>
        <v>0</v>
      </c>
      <c r="AF43" s="50">
        <f t="shared" si="9"/>
        <v>2.6340523602857138</v>
      </c>
      <c r="AG43" s="50">
        <f t="shared" si="9"/>
        <v>0</v>
      </c>
      <c r="AH43" s="50">
        <f t="shared" si="9"/>
        <v>0</v>
      </c>
      <c r="AI43" s="50">
        <f t="shared" ref="AI43:BJ43" si="10">SUM(AI42)</f>
        <v>0</v>
      </c>
      <c r="AJ43" s="50">
        <f t="shared" si="10"/>
        <v>0</v>
      </c>
      <c r="AK43" s="50">
        <f t="shared" si="10"/>
        <v>0</v>
      </c>
      <c r="AL43" s="50">
        <f t="shared" si="10"/>
        <v>63.370829844250004</v>
      </c>
      <c r="AM43" s="50">
        <f t="shared" si="10"/>
        <v>6.5257240464285729E-2</v>
      </c>
      <c r="AN43" s="50">
        <f t="shared" si="10"/>
        <v>0</v>
      </c>
      <c r="AO43" s="50">
        <f t="shared" si="10"/>
        <v>0</v>
      </c>
      <c r="AP43" s="50">
        <f t="shared" si="10"/>
        <v>4.3851766916071435</v>
      </c>
      <c r="AQ43" s="50">
        <f t="shared" si="10"/>
        <v>0</v>
      </c>
      <c r="AR43" s="50">
        <f t="shared" si="10"/>
        <v>0</v>
      </c>
      <c r="AS43" s="50">
        <f t="shared" si="10"/>
        <v>0</v>
      </c>
      <c r="AT43" s="50">
        <f t="shared" si="10"/>
        <v>0</v>
      </c>
      <c r="AU43" s="50">
        <f t="shared" si="10"/>
        <v>0</v>
      </c>
      <c r="AV43" s="50">
        <f t="shared" si="10"/>
        <v>8.6198370381428582</v>
      </c>
      <c r="AW43" s="50">
        <f t="shared" si="10"/>
        <v>4.7433587357857139</v>
      </c>
      <c r="AX43" s="50">
        <f t="shared" si="10"/>
        <v>0</v>
      </c>
      <c r="AY43" s="50">
        <f t="shared" si="10"/>
        <v>0</v>
      </c>
      <c r="AZ43" s="50">
        <f t="shared" si="10"/>
        <v>1.823885946535714</v>
      </c>
      <c r="BA43" s="50">
        <f t="shared" si="10"/>
        <v>0</v>
      </c>
      <c r="BB43" s="50">
        <f t="shared" si="10"/>
        <v>0</v>
      </c>
      <c r="BC43" s="50">
        <f t="shared" si="10"/>
        <v>0</v>
      </c>
      <c r="BD43" s="50">
        <f t="shared" si="10"/>
        <v>0</v>
      </c>
      <c r="BE43" s="50">
        <f t="shared" si="10"/>
        <v>0</v>
      </c>
      <c r="BF43" s="50">
        <f t="shared" si="10"/>
        <v>5.9088573361428605</v>
      </c>
      <c r="BG43" s="50">
        <f t="shared" si="10"/>
        <v>0.43275585514285714</v>
      </c>
      <c r="BH43" s="50">
        <f t="shared" si="10"/>
        <v>0</v>
      </c>
      <c r="BI43" s="50">
        <f t="shared" si="10"/>
        <v>0</v>
      </c>
      <c r="BJ43" s="50">
        <f t="shared" si="10"/>
        <v>0.99622024310714274</v>
      </c>
      <c r="BK43" s="50">
        <f>BK42</f>
        <v>142.61316753732132</v>
      </c>
      <c r="BL43" s="63"/>
      <c r="BM43" s="48"/>
      <c r="BN43" s="48"/>
      <c r="BO43" s="48"/>
    </row>
    <row r="44" spans="1:68" s="41" customFormat="1" x14ac:dyDescent="0.2">
      <c r="A44" s="43" t="s">
        <v>67</v>
      </c>
      <c r="B44" s="29" t="s">
        <v>14</v>
      </c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F44" s="74"/>
      <c r="BG44" s="74"/>
      <c r="BH44" s="74"/>
      <c r="BI44" s="74"/>
      <c r="BJ44" s="74"/>
      <c r="BK44" s="74"/>
      <c r="BL44" s="48"/>
    </row>
    <row r="45" spans="1:68" x14ac:dyDescent="0.2">
      <c r="A45" s="43"/>
      <c r="B45" s="34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71"/>
      <c r="BK45" s="71"/>
      <c r="BL45" s="41"/>
      <c r="BM45" s="41"/>
      <c r="BN45" s="41"/>
      <c r="BO45" s="41"/>
      <c r="BP45" s="41"/>
    </row>
    <row r="46" spans="1:68" s="41" customFormat="1" x14ac:dyDescent="0.2">
      <c r="A46" s="43"/>
      <c r="B46" s="31" t="s">
        <v>110</v>
      </c>
      <c r="C46" s="30">
        <v>0</v>
      </c>
      <c r="D46" s="30">
        <v>0.48145939510714292</v>
      </c>
      <c r="E46" s="30">
        <v>0</v>
      </c>
      <c r="F46" s="30">
        <v>0</v>
      </c>
      <c r="G46" s="30">
        <v>0</v>
      </c>
      <c r="H46" s="30">
        <v>0.31339316539285145</v>
      </c>
      <c r="I46" s="30">
        <v>0</v>
      </c>
      <c r="J46" s="30">
        <v>0</v>
      </c>
      <c r="K46" s="30">
        <v>0</v>
      </c>
      <c r="L46" s="30">
        <v>0.21427809900000006</v>
      </c>
      <c r="M46" s="30">
        <v>0</v>
      </c>
      <c r="N46" s="30">
        <v>0</v>
      </c>
      <c r="O46" s="30">
        <v>0</v>
      </c>
      <c r="P46" s="30">
        <v>0</v>
      </c>
      <c r="Q46" s="30">
        <v>0</v>
      </c>
      <c r="R46" s="30">
        <v>0.20007510642857143</v>
      </c>
      <c r="S46" s="30">
        <v>0</v>
      </c>
      <c r="T46" s="30">
        <v>0</v>
      </c>
      <c r="U46" s="30">
        <v>0</v>
      </c>
      <c r="V46" s="30">
        <v>8.9992103571428584E-4</v>
      </c>
      <c r="W46" s="30">
        <v>0</v>
      </c>
      <c r="X46" s="30">
        <v>0</v>
      </c>
      <c r="Y46" s="30">
        <v>0</v>
      </c>
      <c r="Z46" s="30">
        <v>0</v>
      </c>
      <c r="AA46" s="30">
        <v>0</v>
      </c>
      <c r="AB46" s="30">
        <v>14.979375981357142</v>
      </c>
      <c r="AC46" s="30">
        <v>1.7736014931785709</v>
      </c>
      <c r="AD46" s="30">
        <v>0.20833630714285714</v>
      </c>
      <c r="AE46" s="30">
        <v>0</v>
      </c>
      <c r="AF46" s="30">
        <v>0.39517257178571419</v>
      </c>
      <c r="AG46" s="30">
        <v>0</v>
      </c>
      <c r="AH46" s="30">
        <v>0</v>
      </c>
      <c r="AI46" s="30">
        <v>0</v>
      </c>
      <c r="AJ46" s="30">
        <v>0</v>
      </c>
      <c r="AK46" s="30">
        <v>0</v>
      </c>
      <c r="AL46" s="30">
        <v>15.041283092571424</v>
      </c>
      <c r="AM46" s="30">
        <v>0.84127284982142847</v>
      </c>
      <c r="AN46" s="30">
        <v>0</v>
      </c>
      <c r="AO46" s="30">
        <v>0</v>
      </c>
      <c r="AP46" s="30">
        <v>0.17239503974999998</v>
      </c>
      <c r="AQ46" s="30">
        <v>0</v>
      </c>
      <c r="AR46" s="30">
        <v>0</v>
      </c>
      <c r="AS46" s="30">
        <v>0</v>
      </c>
      <c r="AT46" s="30">
        <v>0</v>
      </c>
      <c r="AU46" s="30">
        <v>0</v>
      </c>
      <c r="AV46" s="30">
        <v>0.84812288049999995</v>
      </c>
      <c r="AW46" s="30">
        <v>1.5425156000000001E-2</v>
      </c>
      <c r="AX46" s="30">
        <v>0</v>
      </c>
      <c r="AY46" s="30">
        <v>0</v>
      </c>
      <c r="AZ46" s="30">
        <v>1.0967954716071431</v>
      </c>
      <c r="BA46" s="30">
        <v>0</v>
      </c>
      <c r="BB46" s="30">
        <v>0</v>
      </c>
      <c r="BC46" s="30">
        <v>0</v>
      </c>
      <c r="BD46" s="30">
        <v>0</v>
      </c>
      <c r="BE46" s="30">
        <v>0</v>
      </c>
      <c r="BF46" s="30">
        <v>1.0547871045714285</v>
      </c>
      <c r="BG46" s="30">
        <v>0</v>
      </c>
      <c r="BH46" s="30">
        <v>0</v>
      </c>
      <c r="BI46" s="30">
        <v>0</v>
      </c>
      <c r="BJ46" s="30">
        <v>0.20154349753571427</v>
      </c>
      <c r="BK46" s="30">
        <v>37.838217132785715</v>
      </c>
    </row>
    <row r="47" spans="1:68" s="41" customFormat="1" ht="25.5" x14ac:dyDescent="0.2">
      <c r="A47" s="43"/>
      <c r="B47" s="31" t="s">
        <v>116</v>
      </c>
      <c r="C47" s="30">
        <v>0</v>
      </c>
      <c r="D47" s="30">
        <v>0.62056090960714294</v>
      </c>
      <c r="E47" s="30">
        <v>4.1081364787137735</v>
      </c>
      <c r="F47" s="30">
        <v>0</v>
      </c>
      <c r="G47" s="30">
        <v>0</v>
      </c>
      <c r="H47" s="30">
        <v>2.8788741206428572</v>
      </c>
      <c r="I47" s="30">
        <v>3.9360615204999996</v>
      </c>
      <c r="J47" s="30">
        <v>0</v>
      </c>
      <c r="K47" s="30">
        <v>0</v>
      </c>
      <c r="L47" s="30">
        <v>0.69104629449999999</v>
      </c>
      <c r="M47" s="30">
        <v>0</v>
      </c>
      <c r="N47" s="30">
        <v>0</v>
      </c>
      <c r="O47" s="30">
        <v>0</v>
      </c>
      <c r="P47" s="30">
        <v>0</v>
      </c>
      <c r="Q47" s="30">
        <v>0</v>
      </c>
      <c r="R47" s="30">
        <v>2.4033615576428571</v>
      </c>
      <c r="S47" s="30">
        <v>0</v>
      </c>
      <c r="T47" s="30">
        <v>0</v>
      </c>
      <c r="U47" s="30">
        <v>0</v>
      </c>
      <c r="V47" s="30">
        <v>0.50054860557142855</v>
      </c>
      <c r="W47" s="30">
        <v>0</v>
      </c>
      <c r="X47" s="30">
        <v>0</v>
      </c>
      <c r="Y47" s="30">
        <v>0</v>
      </c>
      <c r="Z47" s="30">
        <v>0</v>
      </c>
      <c r="AA47" s="30">
        <v>0</v>
      </c>
      <c r="AB47" s="30">
        <v>246.80659190878561</v>
      </c>
      <c r="AC47" s="30">
        <v>3.7742682449285705</v>
      </c>
      <c r="AD47" s="30">
        <v>0</v>
      </c>
      <c r="AE47" s="30">
        <v>0</v>
      </c>
      <c r="AF47" s="30">
        <v>31.35403503871429</v>
      </c>
      <c r="AG47" s="30">
        <v>0</v>
      </c>
      <c r="AH47" s="30">
        <v>0</v>
      </c>
      <c r="AI47" s="30">
        <v>0</v>
      </c>
      <c r="AJ47" s="30">
        <v>0</v>
      </c>
      <c r="AK47" s="30">
        <v>0</v>
      </c>
      <c r="AL47" s="30">
        <v>357.75275440382165</v>
      </c>
      <c r="AM47" s="30">
        <v>2.0506078072499996</v>
      </c>
      <c r="AN47" s="30">
        <v>0</v>
      </c>
      <c r="AO47" s="30">
        <v>0</v>
      </c>
      <c r="AP47" s="30">
        <v>19.864364788678575</v>
      </c>
      <c r="AQ47" s="30">
        <v>0</v>
      </c>
      <c r="AR47" s="30">
        <v>0</v>
      </c>
      <c r="AS47" s="30">
        <v>0</v>
      </c>
      <c r="AT47" s="30">
        <v>0</v>
      </c>
      <c r="AU47" s="30">
        <v>0</v>
      </c>
      <c r="AV47" s="30">
        <v>20.217941880785695</v>
      </c>
      <c r="AW47" s="30">
        <v>7.8270991007857136</v>
      </c>
      <c r="AX47" s="30">
        <v>0</v>
      </c>
      <c r="AY47" s="30">
        <v>0</v>
      </c>
      <c r="AZ47" s="30">
        <v>3.0420928289285714</v>
      </c>
      <c r="BA47" s="30">
        <v>0</v>
      </c>
      <c r="BB47" s="30">
        <v>0</v>
      </c>
      <c r="BC47" s="30">
        <v>0</v>
      </c>
      <c r="BD47" s="30">
        <v>0</v>
      </c>
      <c r="BE47" s="30">
        <v>0</v>
      </c>
      <c r="BF47" s="30">
        <v>19.371903816035694</v>
      </c>
      <c r="BG47" s="30">
        <v>4.9074124319642864</v>
      </c>
      <c r="BH47" s="30">
        <v>0</v>
      </c>
      <c r="BI47" s="30">
        <v>0</v>
      </c>
      <c r="BJ47" s="30">
        <v>5.2389004979999996</v>
      </c>
      <c r="BK47" s="30">
        <v>737.34656223585682</v>
      </c>
    </row>
    <row r="48" spans="1:68" s="41" customFormat="1" x14ac:dyDescent="0.2">
      <c r="A48" s="43"/>
      <c r="B48" s="31" t="s">
        <v>111</v>
      </c>
      <c r="C48" s="30">
        <v>0</v>
      </c>
      <c r="D48" s="30">
        <v>0.27972929874996527</v>
      </c>
      <c r="E48" s="30">
        <v>0</v>
      </c>
      <c r="F48" s="30">
        <v>0</v>
      </c>
      <c r="G48" s="30">
        <v>0</v>
      </c>
      <c r="H48" s="30">
        <v>0.26398876446428576</v>
      </c>
      <c r="I48" s="30">
        <v>0</v>
      </c>
      <c r="J48" s="30">
        <v>0</v>
      </c>
      <c r="K48" s="30">
        <v>0</v>
      </c>
      <c r="L48" s="30">
        <v>0.12882596574999999</v>
      </c>
      <c r="M48" s="30">
        <v>0</v>
      </c>
      <c r="N48" s="30">
        <v>0</v>
      </c>
      <c r="O48" s="30">
        <v>0</v>
      </c>
      <c r="P48" s="30">
        <v>0</v>
      </c>
      <c r="Q48" s="30">
        <v>0</v>
      </c>
      <c r="R48" s="30">
        <v>0.12319719939285716</v>
      </c>
      <c r="S48" s="30">
        <v>0</v>
      </c>
      <c r="T48" s="30">
        <v>0</v>
      </c>
      <c r="U48" s="30">
        <v>0</v>
      </c>
      <c r="V48" s="30">
        <v>4.9976552178571436E-2</v>
      </c>
      <c r="W48" s="30">
        <v>0</v>
      </c>
      <c r="X48" s="30">
        <v>0</v>
      </c>
      <c r="Y48" s="30">
        <v>0</v>
      </c>
      <c r="Z48" s="30">
        <v>0</v>
      </c>
      <c r="AA48" s="30">
        <v>0</v>
      </c>
      <c r="AB48" s="30">
        <v>12.386804474178572</v>
      </c>
      <c r="AC48" s="30">
        <v>0.82446267646428562</v>
      </c>
      <c r="AD48" s="30">
        <v>0</v>
      </c>
      <c r="AE48" s="30">
        <v>0</v>
      </c>
      <c r="AF48" s="30">
        <v>3.5208809940357142</v>
      </c>
      <c r="AG48" s="30">
        <v>0</v>
      </c>
      <c r="AH48" s="30">
        <v>0</v>
      </c>
      <c r="AI48" s="30">
        <v>0</v>
      </c>
      <c r="AJ48" s="30">
        <v>0</v>
      </c>
      <c r="AK48" s="30">
        <v>0</v>
      </c>
      <c r="AL48" s="30">
        <v>8.365012024535714</v>
      </c>
      <c r="AM48" s="30">
        <v>0.90732306700000009</v>
      </c>
      <c r="AN48" s="30">
        <v>0</v>
      </c>
      <c r="AO48" s="30">
        <v>0</v>
      </c>
      <c r="AP48" s="30">
        <v>0.81506318128571431</v>
      </c>
      <c r="AQ48" s="30">
        <v>0</v>
      </c>
      <c r="AR48" s="30">
        <v>0</v>
      </c>
      <c r="AS48" s="30">
        <v>0</v>
      </c>
      <c r="AT48" s="30">
        <v>0</v>
      </c>
      <c r="AU48" s="30">
        <v>0</v>
      </c>
      <c r="AV48" s="30">
        <v>0.65368329228571398</v>
      </c>
      <c r="AW48" s="30">
        <v>0.13106914085714286</v>
      </c>
      <c r="AX48" s="30">
        <v>0</v>
      </c>
      <c r="AY48" s="30">
        <v>0</v>
      </c>
      <c r="AZ48" s="30">
        <v>1.3755375045357143</v>
      </c>
      <c r="BA48" s="30">
        <v>0</v>
      </c>
      <c r="BB48" s="30">
        <v>0</v>
      </c>
      <c r="BC48" s="30">
        <v>0</v>
      </c>
      <c r="BD48" s="30">
        <v>0</v>
      </c>
      <c r="BE48" s="30">
        <v>0</v>
      </c>
      <c r="BF48" s="30">
        <v>0.50197105178571444</v>
      </c>
      <c r="BG48" s="30">
        <v>5.2113544249999998E-2</v>
      </c>
      <c r="BH48" s="30">
        <v>0</v>
      </c>
      <c r="BI48" s="30">
        <v>0</v>
      </c>
      <c r="BJ48" s="30">
        <v>0.11138486635714287</v>
      </c>
      <c r="BK48" s="30">
        <v>30.491023598107102</v>
      </c>
    </row>
    <row r="49" spans="1:67" s="41" customFormat="1" x14ac:dyDescent="0.2">
      <c r="A49" s="43"/>
      <c r="B49" s="31" t="s">
        <v>112</v>
      </c>
      <c r="C49" s="30">
        <v>0</v>
      </c>
      <c r="D49" s="30">
        <v>0.5313943539999999</v>
      </c>
      <c r="E49" s="30">
        <v>0</v>
      </c>
      <c r="F49" s="30">
        <v>0</v>
      </c>
      <c r="G49" s="30">
        <v>0</v>
      </c>
      <c r="H49" s="30">
        <v>0.34385614682142857</v>
      </c>
      <c r="I49" s="30">
        <v>1.9790938189642855</v>
      </c>
      <c r="J49" s="30">
        <v>0</v>
      </c>
      <c r="K49" s="30">
        <v>0</v>
      </c>
      <c r="L49" s="30">
        <v>8.4633191892826504E-2</v>
      </c>
      <c r="M49" s="30">
        <v>0</v>
      </c>
      <c r="N49" s="30">
        <v>0</v>
      </c>
      <c r="O49" s="30">
        <v>0</v>
      </c>
      <c r="P49" s="30">
        <v>0</v>
      </c>
      <c r="Q49" s="30">
        <v>0</v>
      </c>
      <c r="R49" s="30">
        <v>0.1159427197142857</v>
      </c>
      <c r="S49" s="30">
        <v>0</v>
      </c>
      <c r="T49" s="30">
        <v>0</v>
      </c>
      <c r="U49" s="30">
        <v>0</v>
      </c>
      <c r="V49" s="30">
        <v>0.10566493614285716</v>
      </c>
      <c r="W49" s="30">
        <v>0</v>
      </c>
      <c r="X49" s="30">
        <v>0</v>
      </c>
      <c r="Y49" s="30">
        <v>0</v>
      </c>
      <c r="Z49" s="30">
        <v>0</v>
      </c>
      <c r="AA49" s="30">
        <v>0</v>
      </c>
      <c r="AB49" s="30">
        <v>13.910906599142866</v>
      </c>
      <c r="AC49" s="30">
        <v>3.1217709058214296</v>
      </c>
      <c r="AD49" s="30">
        <v>0</v>
      </c>
      <c r="AE49" s="30">
        <v>0</v>
      </c>
      <c r="AF49" s="30">
        <v>2.3576669844642857</v>
      </c>
      <c r="AG49" s="30">
        <v>0</v>
      </c>
      <c r="AH49" s="30">
        <v>0</v>
      </c>
      <c r="AI49" s="30">
        <v>0</v>
      </c>
      <c r="AJ49" s="30">
        <v>0</v>
      </c>
      <c r="AK49" s="30">
        <v>0</v>
      </c>
      <c r="AL49" s="30">
        <v>11.20220780610714</v>
      </c>
      <c r="AM49" s="30">
        <v>0.83109522596428576</v>
      </c>
      <c r="AN49" s="30">
        <v>0</v>
      </c>
      <c r="AO49" s="30">
        <v>0</v>
      </c>
      <c r="AP49" s="30">
        <v>1.7686345964285715</v>
      </c>
      <c r="AQ49" s="30">
        <v>0</v>
      </c>
      <c r="AR49" s="30">
        <v>0</v>
      </c>
      <c r="AS49" s="30">
        <v>0</v>
      </c>
      <c r="AT49" s="30">
        <v>0</v>
      </c>
      <c r="AU49" s="30">
        <v>0</v>
      </c>
      <c r="AV49" s="30">
        <v>1.5315972851785704</v>
      </c>
      <c r="AW49" s="30">
        <v>0.22674999817857144</v>
      </c>
      <c r="AX49" s="30">
        <v>0.84350000000000003</v>
      </c>
      <c r="AY49" s="30">
        <v>0</v>
      </c>
      <c r="AZ49" s="30">
        <v>0.92357825710714303</v>
      </c>
      <c r="BA49" s="30">
        <v>0</v>
      </c>
      <c r="BB49" s="30">
        <v>0</v>
      </c>
      <c r="BC49" s="30">
        <v>0</v>
      </c>
      <c r="BD49" s="30">
        <v>0</v>
      </c>
      <c r="BE49" s="30">
        <v>0</v>
      </c>
      <c r="BF49" s="30">
        <v>0.98618980178571414</v>
      </c>
      <c r="BG49" s="30">
        <v>2.7453605722857151</v>
      </c>
      <c r="BH49" s="30">
        <v>8.4349999999999994E-2</v>
      </c>
      <c r="BI49" s="30">
        <v>0</v>
      </c>
      <c r="BJ49" s="30">
        <v>0.47622022939285708</v>
      </c>
      <c r="BK49" s="30">
        <v>44.170413429392816</v>
      </c>
    </row>
    <row r="50" spans="1:67" s="41" customFormat="1" x14ac:dyDescent="0.2">
      <c r="A50" s="43"/>
      <c r="B50" s="31" t="s">
        <v>113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30">
        <v>0</v>
      </c>
      <c r="I50" s="30">
        <v>0</v>
      </c>
      <c r="J50" s="30">
        <v>0</v>
      </c>
      <c r="K50" s="30">
        <v>0</v>
      </c>
      <c r="L50" s="30">
        <v>0</v>
      </c>
      <c r="M50" s="30">
        <v>0</v>
      </c>
      <c r="N50" s="30">
        <v>0</v>
      </c>
      <c r="O50" s="30">
        <v>0</v>
      </c>
      <c r="P50" s="30">
        <v>0</v>
      </c>
      <c r="Q50" s="30">
        <v>0</v>
      </c>
      <c r="R50" s="30">
        <v>0</v>
      </c>
      <c r="S50" s="30">
        <v>0</v>
      </c>
      <c r="T50" s="30">
        <v>0</v>
      </c>
      <c r="U50" s="30">
        <v>0</v>
      </c>
      <c r="V50" s="30">
        <v>0</v>
      </c>
      <c r="W50" s="30">
        <v>0</v>
      </c>
      <c r="X50" s="30">
        <v>0</v>
      </c>
      <c r="Y50" s="30">
        <v>0</v>
      </c>
      <c r="Z50" s="30">
        <v>0</v>
      </c>
      <c r="AA50" s="30">
        <v>0</v>
      </c>
      <c r="AB50" s="30">
        <v>0</v>
      </c>
      <c r="AC50" s="30">
        <v>0</v>
      </c>
      <c r="AD50" s="30">
        <v>0</v>
      </c>
      <c r="AE50" s="30">
        <v>0</v>
      </c>
      <c r="AF50" s="30">
        <v>0</v>
      </c>
      <c r="AG50" s="30">
        <v>0</v>
      </c>
      <c r="AH50" s="30">
        <v>0</v>
      </c>
      <c r="AI50" s="30">
        <v>0</v>
      </c>
      <c r="AJ50" s="30">
        <v>0</v>
      </c>
      <c r="AK50" s="30">
        <v>0</v>
      </c>
      <c r="AL50" s="30">
        <v>0</v>
      </c>
      <c r="AM50" s="30">
        <v>0</v>
      </c>
      <c r="AN50" s="30">
        <v>0</v>
      </c>
      <c r="AO50" s="30">
        <v>0</v>
      </c>
      <c r="AP50" s="30">
        <v>0</v>
      </c>
      <c r="AQ50" s="30">
        <v>0</v>
      </c>
      <c r="AR50" s="30">
        <v>0</v>
      </c>
      <c r="AS50" s="30">
        <v>0</v>
      </c>
      <c r="AT50" s="30">
        <v>0</v>
      </c>
      <c r="AU50" s="30">
        <v>0</v>
      </c>
      <c r="AV50" s="30">
        <v>0</v>
      </c>
      <c r="AW50" s="30">
        <v>0</v>
      </c>
      <c r="AX50" s="30">
        <v>0</v>
      </c>
      <c r="AY50" s="30">
        <v>0</v>
      </c>
      <c r="AZ50" s="30">
        <v>0</v>
      </c>
      <c r="BA50" s="30">
        <v>0</v>
      </c>
      <c r="BB50" s="30">
        <v>0</v>
      </c>
      <c r="BC50" s="30">
        <v>0</v>
      </c>
      <c r="BD50" s="30">
        <v>0</v>
      </c>
      <c r="BE50" s="30">
        <v>0</v>
      </c>
      <c r="BF50" s="30">
        <v>0</v>
      </c>
      <c r="BG50" s="30">
        <v>0</v>
      </c>
      <c r="BH50" s="30">
        <v>0</v>
      </c>
      <c r="BI50" s="30">
        <v>0</v>
      </c>
      <c r="BJ50" s="30">
        <v>0</v>
      </c>
      <c r="BK50" s="30">
        <v>0</v>
      </c>
    </row>
    <row r="51" spans="1:67" s="41" customFormat="1" x14ac:dyDescent="0.2">
      <c r="A51" s="43"/>
      <c r="B51" s="31" t="s">
        <v>114</v>
      </c>
      <c r="C51" s="30">
        <v>0</v>
      </c>
      <c r="D51" s="30">
        <v>0.5082321428571428</v>
      </c>
      <c r="E51" s="30">
        <v>0</v>
      </c>
      <c r="F51" s="30">
        <v>0</v>
      </c>
      <c r="G51" s="30">
        <v>0</v>
      </c>
      <c r="H51" s="30">
        <v>0.61995717421428553</v>
      </c>
      <c r="I51" s="30">
        <v>3.5881087639285711</v>
      </c>
      <c r="J51" s="30">
        <v>0</v>
      </c>
      <c r="K51" s="30">
        <v>0</v>
      </c>
      <c r="L51" s="30">
        <v>2.4572130537859347</v>
      </c>
      <c r="M51" s="30">
        <v>0</v>
      </c>
      <c r="N51" s="30">
        <v>0</v>
      </c>
      <c r="O51" s="30">
        <v>0</v>
      </c>
      <c r="P51" s="30">
        <v>0</v>
      </c>
      <c r="Q51" s="30">
        <v>0</v>
      </c>
      <c r="R51" s="30">
        <v>0.26006841367857142</v>
      </c>
      <c r="S51" s="30">
        <v>1.0164642857142856E-2</v>
      </c>
      <c r="T51" s="30">
        <v>0</v>
      </c>
      <c r="U51" s="30">
        <v>0</v>
      </c>
      <c r="V51" s="30">
        <v>7.6234821428571419E-3</v>
      </c>
      <c r="W51" s="30">
        <v>0</v>
      </c>
      <c r="X51" s="30">
        <v>0</v>
      </c>
      <c r="Y51" s="30">
        <v>0</v>
      </c>
      <c r="Z51" s="30">
        <v>0</v>
      </c>
      <c r="AA51" s="30">
        <v>0</v>
      </c>
      <c r="AB51" s="30">
        <v>58.326164361035701</v>
      </c>
      <c r="AC51" s="30">
        <v>41.675886751321428</v>
      </c>
      <c r="AD51" s="30">
        <v>0</v>
      </c>
      <c r="AE51" s="30">
        <v>0</v>
      </c>
      <c r="AF51" s="30">
        <v>99.380504121321479</v>
      </c>
      <c r="AG51" s="30">
        <v>0</v>
      </c>
      <c r="AH51" s="30">
        <v>0</v>
      </c>
      <c r="AI51" s="30">
        <v>0</v>
      </c>
      <c r="AJ51" s="30">
        <v>0</v>
      </c>
      <c r="AK51" s="30">
        <v>0</v>
      </c>
      <c r="AL51" s="30">
        <v>74.306385408642853</v>
      </c>
      <c r="AM51" s="30">
        <v>2.8673983020714284</v>
      </c>
      <c r="AN51" s="30">
        <v>0.11315979614285712</v>
      </c>
      <c r="AO51" s="30">
        <v>0</v>
      </c>
      <c r="AP51" s="30">
        <v>47.808335535607149</v>
      </c>
      <c r="AQ51" s="30">
        <v>0</v>
      </c>
      <c r="AR51" s="30">
        <v>0</v>
      </c>
      <c r="AS51" s="30">
        <v>0</v>
      </c>
      <c r="AT51" s="30">
        <v>0</v>
      </c>
      <c r="AU51" s="30">
        <v>0</v>
      </c>
      <c r="AV51" s="30">
        <v>2.7384191232499995</v>
      </c>
      <c r="AW51" s="30">
        <v>3.4453558410357146</v>
      </c>
      <c r="AX51" s="30">
        <v>0</v>
      </c>
      <c r="AY51" s="30">
        <v>0</v>
      </c>
      <c r="AZ51" s="30">
        <v>8.7717365080714291</v>
      </c>
      <c r="BA51" s="30">
        <v>0</v>
      </c>
      <c r="BB51" s="30">
        <v>0</v>
      </c>
      <c r="BC51" s="30">
        <v>0</v>
      </c>
      <c r="BD51" s="30">
        <v>0</v>
      </c>
      <c r="BE51" s="30">
        <v>0</v>
      </c>
      <c r="BF51" s="30">
        <v>0.84802952075000004</v>
      </c>
      <c r="BG51" s="30">
        <v>1.3211862157499998</v>
      </c>
      <c r="BH51" s="30">
        <v>0</v>
      </c>
      <c r="BI51" s="30">
        <v>0</v>
      </c>
      <c r="BJ51" s="30">
        <v>2.5406592896071434</v>
      </c>
      <c r="BK51" s="30">
        <v>351.59458844807182</v>
      </c>
    </row>
    <row r="52" spans="1:67" s="41" customFormat="1" x14ac:dyDescent="0.2">
      <c r="A52" s="43"/>
      <c r="B52" s="27" t="s">
        <v>76</v>
      </c>
      <c r="C52" s="47">
        <f>SUM(C46:C51)</f>
        <v>0</v>
      </c>
      <c r="D52" s="47">
        <f t="shared" ref="D52:BJ52" si="11">SUM(D46:D51)</f>
        <v>2.4213761003213938</v>
      </c>
      <c r="E52" s="47">
        <f t="shared" si="11"/>
        <v>4.1081364787137735</v>
      </c>
      <c r="F52" s="47">
        <f t="shared" si="11"/>
        <v>0</v>
      </c>
      <c r="G52" s="47">
        <f t="shared" si="11"/>
        <v>0</v>
      </c>
      <c r="H52" s="47">
        <f t="shared" si="11"/>
        <v>4.4200693715357087</v>
      </c>
      <c r="I52" s="47">
        <f t="shared" si="11"/>
        <v>9.5032641033928549</v>
      </c>
      <c r="J52" s="47">
        <f t="shared" si="11"/>
        <v>0</v>
      </c>
      <c r="K52" s="47">
        <f t="shared" si="11"/>
        <v>0</v>
      </c>
      <c r="L52" s="47">
        <f t="shared" si="11"/>
        <v>3.5759966049287613</v>
      </c>
      <c r="M52" s="47">
        <f t="shared" si="11"/>
        <v>0</v>
      </c>
      <c r="N52" s="47">
        <f t="shared" si="11"/>
        <v>0</v>
      </c>
      <c r="O52" s="47">
        <f t="shared" si="11"/>
        <v>0</v>
      </c>
      <c r="P52" s="47">
        <f t="shared" si="11"/>
        <v>0</v>
      </c>
      <c r="Q52" s="47">
        <f t="shared" si="11"/>
        <v>0</v>
      </c>
      <c r="R52" s="47">
        <f t="shared" si="11"/>
        <v>3.1026449968571423</v>
      </c>
      <c r="S52" s="47">
        <f t="shared" si="11"/>
        <v>1.0164642857142856E-2</v>
      </c>
      <c r="T52" s="47">
        <f t="shared" si="11"/>
        <v>0</v>
      </c>
      <c r="U52" s="47">
        <f t="shared" si="11"/>
        <v>0</v>
      </c>
      <c r="V52" s="47">
        <f t="shared" si="11"/>
        <v>0.66471349707142857</v>
      </c>
      <c r="W52" s="47">
        <f t="shared" si="11"/>
        <v>0</v>
      </c>
      <c r="X52" s="47">
        <f t="shared" si="11"/>
        <v>0</v>
      </c>
      <c r="Y52" s="47">
        <f t="shared" si="11"/>
        <v>0</v>
      </c>
      <c r="Z52" s="47">
        <f t="shared" si="11"/>
        <v>0</v>
      </c>
      <c r="AA52" s="47">
        <f t="shared" si="11"/>
        <v>0</v>
      </c>
      <c r="AB52" s="47">
        <f t="shared" si="11"/>
        <v>346.40984332449989</v>
      </c>
      <c r="AC52" s="47">
        <f t="shared" si="11"/>
        <v>51.169990071714281</v>
      </c>
      <c r="AD52" s="47">
        <f t="shared" si="11"/>
        <v>0.20833630714285714</v>
      </c>
      <c r="AE52" s="47">
        <f t="shared" si="11"/>
        <v>0</v>
      </c>
      <c r="AF52" s="47">
        <f t="shared" si="11"/>
        <v>137.00825971032148</v>
      </c>
      <c r="AG52" s="47">
        <f t="shared" si="11"/>
        <v>0</v>
      </c>
      <c r="AH52" s="47">
        <f t="shared" si="11"/>
        <v>0</v>
      </c>
      <c r="AI52" s="47">
        <f t="shared" si="11"/>
        <v>0</v>
      </c>
      <c r="AJ52" s="47">
        <f t="shared" si="11"/>
        <v>0</v>
      </c>
      <c r="AK52" s="47">
        <f t="shared" si="11"/>
        <v>0</v>
      </c>
      <c r="AL52" s="47">
        <f t="shared" si="11"/>
        <v>466.66764273567878</v>
      </c>
      <c r="AM52" s="47">
        <f t="shared" si="11"/>
        <v>7.4976972521071428</v>
      </c>
      <c r="AN52" s="47">
        <f t="shared" si="11"/>
        <v>0.11315979614285712</v>
      </c>
      <c r="AO52" s="47">
        <f t="shared" si="11"/>
        <v>0</v>
      </c>
      <c r="AP52" s="47">
        <f t="shared" si="11"/>
        <v>70.42879314175002</v>
      </c>
      <c r="AQ52" s="47">
        <f t="shared" si="11"/>
        <v>0</v>
      </c>
      <c r="AR52" s="47">
        <f t="shared" si="11"/>
        <v>0</v>
      </c>
      <c r="AS52" s="47">
        <f t="shared" si="11"/>
        <v>0</v>
      </c>
      <c r="AT52" s="47">
        <f t="shared" si="11"/>
        <v>0</v>
      </c>
      <c r="AU52" s="47">
        <f t="shared" si="11"/>
        <v>0</v>
      </c>
      <c r="AV52" s="47">
        <f t="shared" si="11"/>
        <v>25.989764461999979</v>
      </c>
      <c r="AW52" s="47">
        <f t="shared" si="11"/>
        <v>11.645699236857142</v>
      </c>
      <c r="AX52" s="47">
        <f t="shared" si="11"/>
        <v>0.84350000000000003</v>
      </c>
      <c r="AY52" s="47">
        <f t="shared" si="11"/>
        <v>0</v>
      </c>
      <c r="AZ52" s="47">
        <f t="shared" si="11"/>
        <v>15.20974057025</v>
      </c>
      <c r="BA52" s="47">
        <f t="shared" si="11"/>
        <v>0</v>
      </c>
      <c r="BB52" s="47">
        <f t="shared" si="11"/>
        <v>0</v>
      </c>
      <c r="BC52" s="47">
        <f t="shared" si="11"/>
        <v>0</v>
      </c>
      <c r="BD52" s="47">
        <f t="shared" si="11"/>
        <v>0</v>
      </c>
      <c r="BE52" s="47">
        <f t="shared" si="11"/>
        <v>0</v>
      </c>
      <c r="BF52" s="47">
        <f t="shared" si="11"/>
        <v>22.762881294928548</v>
      </c>
      <c r="BG52" s="47">
        <f t="shared" si="11"/>
        <v>9.0260727642500012</v>
      </c>
      <c r="BH52" s="47">
        <f t="shared" si="11"/>
        <v>8.4349999999999994E-2</v>
      </c>
      <c r="BI52" s="47">
        <f t="shared" si="11"/>
        <v>0</v>
      </c>
      <c r="BJ52" s="47">
        <f t="shared" si="11"/>
        <v>8.5687083808928577</v>
      </c>
      <c r="BK52" s="70">
        <f>SUM(BK46:BK51)</f>
        <v>1201.4408048442142</v>
      </c>
      <c r="BM52" s="48"/>
      <c r="BN52" s="48"/>
      <c r="BO52" s="48"/>
    </row>
    <row r="53" spans="1:67" s="41" customFormat="1" x14ac:dyDescent="0.2">
      <c r="A53" s="43"/>
      <c r="B53" s="28" t="s">
        <v>74</v>
      </c>
      <c r="C53" s="47">
        <f>C52+C43</f>
        <v>0</v>
      </c>
      <c r="D53" s="47">
        <f t="shared" ref="D53:BJ53" si="12">D52+D43</f>
        <v>2.7546665369285366</v>
      </c>
      <c r="E53" s="47">
        <f t="shared" si="12"/>
        <v>4.1081364787137735</v>
      </c>
      <c r="F53" s="47">
        <f t="shared" si="12"/>
        <v>0</v>
      </c>
      <c r="G53" s="47">
        <f t="shared" si="12"/>
        <v>0</v>
      </c>
      <c r="H53" s="47">
        <f t="shared" si="12"/>
        <v>5.4490439211070267</v>
      </c>
      <c r="I53" s="47">
        <f t="shared" si="12"/>
        <v>14.446211156499999</v>
      </c>
      <c r="J53" s="47">
        <f t="shared" si="12"/>
        <v>0</v>
      </c>
      <c r="K53" s="47">
        <f t="shared" si="12"/>
        <v>0</v>
      </c>
      <c r="L53" s="47">
        <f t="shared" si="12"/>
        <v>3.6042425538573326</v>
      </c>
      <c r="M53" s="47">
        <f t="shared" si="12"/>
        <v>0</v>
      </c>
      <c r="N53" s="47">
        <f t="shared" si="12"/>
        <v>0</v>
      </c>
      <c r="O53" s="47">
        <f t="shared" si="12"/>
        <v>0</v>
      </c>
      <c r="P53" s="47">
        <f t="shared" si="12"/>
        <v>0</v>
      </c>
      <c r="Q53" s="47">
        <f t="shared" si="12"/>
        <v>0</v>
      </c>
      <c r="R53" s="47">
        <f t="shared" si="12"/>
        <v>4.3020967699642849</v>
      </c>
      <c r="S53" s="47">
        <f t="shared" si="12"/>
        <v>1.0164642857142856E-2</v>
      </c>
      <c r="T53" s="47">
        <f t="shared" si="12"/>
        <v>0</v>
      </c>
      <c r="U53" s="47">
        <f t="shared" si="12"/>
        <v>0</v>
      </c>
      <c r="V53" s="47">
        <f t="shared" si="12"/>
        <v>0.68107386464285713</v>
      </c>
      <c r="W53" s="47">
        <f t="shared" si="12"/>
        <v>0</v>
      </c>
      <c r="X53" s="47">
        <f t="shared" si="12"/>
        <v>0</v>
      </c>
      <c r="Y53" s="47">
        <f t="shared" si="12"/>
        <v>0</v>
      </c>
      <c r="Z53" s="47">
        <f t="shared" si="12"/>
        <v>0</v>
      </c>
      <c r="AA53" s="47">
        <f t="shared" si="12"/>
        <v>0</v>
      </c>
      <c r="AB53" s="47">
        <f t="shared" si="12"/>
        <v>387.97230237746419</v>
      </c>
      <c r="AC53" s="47">
        <f t="shared" si="12"/>
        <v>51.691197135714283</v>
      </c>
      <c r="AD53" s="47">
        <f t="shared" si="12"/>
        <v>0.20833630714285714</v>
      </c>
      <c r="AE53" s="47">
        <f t="shared" si="12"/>
        <v>0</v>
      </c>
      <c r="AF53" s="47">
        <f t="shared" si="12"/>
        <v>139.6423120706072</v>
      </c>
      <c r="AG53" s="47">
        <f t="shared" si="12"/>
        <v>0</v>
      </c>
      <c r="AH53" s="47">
        <f t="shared" si="12"/>
        <v>0</v>
      </c>
      <c r="AI53" s="47">
        <f t="shared" si="12"/>
        <v>0</v>
      </c>
      <c r="AJ53" s="47">
        <f t="shared" si="12"/>
        <v>0</v>
      </c>
      <c r="AK53" s="47">
        <f t="shared" si="12"/>
        <v>0</v>
      </c>
      <c r="AL53" s="47">
        <f t="shared" si="12"/>
        <v>530.03847257992879</v>
      </c>
      <c r="AM53" s="47">
        <f t="shared" si="12"/>
        <v>7.5629544925714285</v>
      </c>
      <c r="AN53" s="47">
        <f t="shared" si="12"/>
        <v>0.11315979614285712</v>
      </c>
      <c r="AO53" s="47">
        <f t="shared" si="12"/>
        <v>0</v>
      </c>
      <c r="AP53" s="47">
        <f t="shared" si="12"/>
        <v>74.813969833357163</v>
      </c>
      <c r="AQ53" s="47">
        <f t="shared" si="12"/>
        <v>0</v>
      </c>
      <c r="AR53" s="47">
        <f t="shared" si="12"/>
        <v>0</v>
      </c>
      <c r="AS53" s="47">
        <f t="shared" si="12"/>
        <v>0</v>
      </c>
      <c r="AT53" s="47">
        <f t="shared" si="12"/>
        <v>0</v>
      </c>
      <c r="AU53" s="47">
        <f t="shared" si="12"/>
        <v>0</v>
      </c>
      <c r="AV53" s="47">
        <f t="shared" si="12"/>
        <v>34.609601500142837</v>
      </c>
      <c r="AW53" s="47">
        <f t="shared" si="12"/>
        <v>16.389057972642856</v>
      </c>
      <c r="AX53" s="47">
        <f t="shared" si="12"/>
        <v>0.84350000000000003</v>
      </c>
      <c r="AY53" s="47">
        <f t="shared" si="12"/>
        <v>0</v>
      </c>
      <c r="AZ53" s="47">
        <f t="shared" si="12"/>
        <v>17.033626516785713</v>
      </c>
      <c r="BA53" s="47">
        <f t="shared" si="12"/>
        <v>0</v>
      </c>
      <c r="BB53" s="47">
        <f t="shared" si="12"/>
        <v>0</v>
      </c>
      <c r="BC53" s="47">
        <f t="shared" si="12"/>
        <v>0</v>
      </c>
      <c r="BD53" s="47">
        <f t="shared" si="12"/>
        <v>0</v>
      </c>
      <c r="BE53" s="47">
        <f t="shared" si="12"/>
        <v>0</v>
      </c>
      <c r="BF53" s="47">
        <f t="shared" si="12"/>
        <v>28.671738631071406</v>
      </c>
      <c r="BG53" s="47">
        <f t="shared" si="12"/>
        <v>9.4588286193928575</v>
      </c>
      <c r="BH53" s="47">
        <f t="shared" si="12"/>
        <v>8.4349999999999994E-2</v>
      </c>
      <c r="BI53" s="47">
        <f t="shared" si="12"/>
        <v>0</v>
      </c>
      <c r="BJ53" s="47">
        <f t="shared" si="12"/>
        <v>9.5649286240000002</v>
      </c>
      <c r="BK53" s="47">
        <f>BK52+BK43</f>
        <v>1344.0539723815355</v>
      </c>
      <c r="BM53" s="62"/>
      <c r="BN53" s="48"/>
      <c r="BO53" s="62"/>
    </row>
    <row r="54" spans="1:67" s="41" customFormat="1" ht="3" customHeight="1" x14ac:dyDescent="0.2">
      <c r="A54" s="43"/>
      <c r="B54" s="29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74"/>
      <c r="BF54" s="74"/>
      <c r="BG54" s="74"/>
      <c r="BH54" s="74"/>
      <c r="BI54" s="74"/>
      <c r="BJ54" s="74"/>
      <c r="BK54" s="74"/>
    </row>
    <row r="55" spans="1:67" s="41" customFormat="1" x14ac:dyDescent="0.2">
      <c r="A55" s="43" t="s">
        <v>15</v>
      </c>
      <c r="B55" s="33" t="s">
        <v>8</v>
      </c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F55" s="74"/>
      <c r="BG55" s="74"/>
      <c r="BH55" s="74"/>
      <c r="BI55" s="74"/>
      <c r="BJ55" s="74"/>
      <c r="BK55" s="74"/>
    </row>
    <row r="56" spans="1:67" s="41" customFormat="1" x14ac:dyDescent="0.2">
      <c r="A56" s="43" t="s">
        <v>66</v>
      </c>
      <c r="B56" s="29" t="s">
        <v>16</v>
      </c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  <c r="BG56" s="74"/>
      <c r="BH56" s="74"/>
      <c r="BI56" s="74"/>
      <c r="BJ56" s="74"/>
      <c r="BK56" s="74"/>
    </row>
    <row r="57" spans="1:67" s="41" customFormat="1" ht="25.5" x14ac:dyDescent="0.2">
      <c r="A57" s="43"/>
      <c r="B57" s="31" t="s">
        <v>119</v>
      </c>
      <c r="C57" s="30">
        <v>0</v>
      </c>
      <c r="D57" s="30">
        <v>0.27261777032142864</v>
      </c>
      <c r="E57" s="30">
        <v>0</v>
      </c>
      <c r="F57" s="30">
        <v>0</v>
      </c>
      <c r="G57" s="30">
        <v>0</v>
      </c>
      <c r="H57" s="30">
        <v>1.2495618905714283</v>
      </c>
      <c r="I57" s="30">
        <v>6.7531707859996013</v>
      </c>
      <c r="J57" s="30">
        <v>0</v>
      </c>
      <c r="K57" s="30">
        <v>0</v>
      </c>
      <c r="L57" s="30">
        <v>2.3289292815000002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0">
        <v>1.3172388417500001</v>
      </c>
      <c r="S57" s="30">
        <v>0</v>
      </c>
      <c r="T57" s="30">
        <v>2.0114376196071424</v>
      </c>
      <c r="U57" s="30">
        <v>0</v>
      </c>
      <c r="V57" s="30">
        <v>0.91520178124999996</v>
      </c>
      <c r="W57" s="30">
        <v>0</v>
      </c>
      <c r="X57" s="30">
        <v>0</v>
      </c>
      <c r="Y57" s="30">
        <v>0</v>
      </c>
      <c r="Z57" s="30">
        <v>0</v>
      </c>
      <c r="AA57" s="30">
        <v>0</v>
      </c>
      <c r="AB57" s="30">
        <v>128.48710530021421</v>
      </c>
      <c r="AC57" s="30">
        <v>12.161953341392859</v>
      </c>
      <c r="AD57" s="30">
        <v>0</v>
      </c>
      <c r="AE57" s="30">
        <v>0</v>
      </c>
      <c r="AF57" s="30">
        <v>121.8815802120357</v>
      </c>
      <c r="AG57" s="30">
        <v>0</v>
      </c>
      <c r="AH57" s="30">
        <v>0</v>
      </c>
      <c r="AI57" s="30">
        <v>0</v>
      </c>
      <c r="AJ57" s="30">
        <v>0</v>
      </c>
      <c r="AK57" s="30">
        <v>0</v>
      </c>
      <c r="AL57" s="30">
        <v>203.36167297221428</v>
      </c>
      <c r="AM57" s="30">
        <v>3.4670449807857144</v>
      </c>
      <c r="AN57" s="30">
        <v>0</v>
      </c>
      <c r="AO57" s="30">
        <v>0</v>
      </c>
      <c r="AP57" s="30">
        <v>90.328848305678562</v>
      </c>
      <c r="AQ57" s="30">
        <v>0</v>
      </c>
      <c r="AR57" s="30">
        <v>0</v>
      </c>
      <c r="AS57" s="30">
        <v>0</v>
      </c>
      <c r="AT57" s="30">
        <v>0</v>
      </c>
      <c r="AU57" s="30">
        <v>0</v>
      </c>
      <c r="AV57" s="30">
        <v>17.875097193892856</v>
      </c>
      <c r="AW57" s="30">
        <v>12.295806609214283</v>
      </c>
      <c r="AX57" s="30">
        <v>0</v>
      </c>
      <c r="AY57" s="30">
        <v>0</v>
      </c>
      <c r="AZ57" s="30">
        <v>47.996249749428593</v>
      </c>
      <c r="BA57" s="30">
        <v>0</v>
      </c>
      <c r="BB57" s="30">
        <v>0</v>
      </c>
      <c r="BC57" s="30">
        <v>0</v>
      </c>
      <c r="BD57" s="30">
        <v>0</v>
      </c>
      <c r="BE57" s="30">
        <v>0</v>
      </c>
      <c r="BF57" s="30">
        <v>6.4487886031071477</v>
      </c>
      <c r="BG57" s="30">
        <v>7.9476696466785732</v>
      </c>
      <c r="BH57" s="30">
        <v>0</v>
      </c>
      <c r="BI57" s="30">
        <v>0</v>
      </c>
      <c r="BJ57" s="30">
        <v>8.8749817358928595</v>
      </c>
      <c r="BK57" s="30">
        <v>675.9749566215354</v>
      </c>
      <c r="BM57" s="48"/>
      <c r="BN57" s="48"/>
      <c r="BO57" s="48"/>
    </row>
    <row r="58" spans="1:67" s="41" customFormat="1" x14ac:dyDescent="0.2">
      <c r="A58" s="43"/>
      <c r="B58" s="28" t="s">
        <v>73</v>
      </c>
      <c r="C58" s="50">
        <f t="shared" ref="C58:AH58" si="13">SUM(C57)</f>
        <v>0</v>
      </c>
      <c r="D58" s="50">
        <f t="shared" si="13"/>
        <v>0.27261777032142864</v>
      </c>
      <c r="E58" s="50">
        <f t="shared" si="13"/>
        <v>0</v>
      </c>
      <c r="F58" s="50">
        <f t="shared" si="13"/>
        <v>0</v>
      </c>
      <c r="G58" s="50">
        <f t="shared" si="13"/>
        <v>0</v>
      </c>
      <c r="H58" s="50">
        <f t="shared" si="13"/>
        <v>1.2495618905714283</v>
      </c>
      <c r="I58" s="50">
        <f t="shared" si="13"/>
        <v>6.7531707859996013</v>
      </c>
      <c r="J58" s="50">
        <f t="shared" si="13"/>
        <v>0</v>
      </c>
      <c r="K58" s="50">
        <f t="shared" si="13"/>
        <v>0</v>
      </c>
      <c r="L58" s="50">
        <f t="shared" si="13"/>
        <v>2.3289292815000002</v>
      </c>
      <c r="M58" s="50">
        <f t="shared" si="13"/>
        <v>0</v>
      </c>
      <c r="N58" s="50">
        <f t="shared" si="13"/>
        <v>0</v>
      </c>
      <c r="O58" s="50">
        <f t="shared" si="13"/>
        <v>0</v>
      </c>
      <c r="P58" s="50">
        <f t="shared" si="13"/>
        <v>0</v>
      </c>
      <c r="Q58" s="50">
        <f t="shared" si="13"/>
        <v>0</v>
      </c>
      <c r="R58" s="50">
        <f t="shared" si="13"/>
        <v>1.3172388417500001</v>
      </c>
      <c r="S58" s="50">
        <f t="shared" si="13"/>
        <v>0</v>
      </c>
      <c r="T58" s="50">
        <f t="shared" si="13"/>
        <v>2.0114376196071424</v>
      </c>
      <c r="U58" s="50">
        <f t="shared" si="13"/>
        <v>0</v>
      </c>
      <c r="V58" s="50">
        <f t="shared" si="13"/>
        <v>0.91520178124999996</v>
      </c>
      <c r="W58" s="50">
        <f t="shared" si="13"/>
        <v>0</v>
      </c>
      <c r="X58" s="50">
        <f t="shared" si="13"/>
        <v>0</v>
      </c>
      <c r="Y58" s="50">
        <f t="shared" si="13"/>
        <v>0</v>
      </c>
      <c r="Z58" s="50">
        <f t="shared" si="13"/>
        <v>0</v>
      </c>
      <c r="AA58" s="50">
        <f t="shared" si="13"/>
        <v>0</v>
      </c>
      <c r="AB58" s="50">
        <f t="shared" si="13"/>
        <v>128.48710530021421</v>
      </c>
      <c r="AC58" s="50">
        <f t="shared" si="13"/>
        <v>12.161953341392859</v>
      </c>
      <c r="AD58" s="50">
        <f t="shared" si="13"/>
        <v>0</v>
      </c>
      <c r="AE58" s="50">
        <f t="shared" si="13"/>
        <v>0</v>
      </c>
      <c r="AF58" s="50">
        <f t="shared" si="13"/>
        <v>121.8815802120357</v>
      </c>
      <c r="AG58" s="50">
        <f t="shared" si="13"/>
        <v>0</v>
      </c>
      <c r="AH58" s="50">
        <f t="shared" si="13"/>
        <v>0</v>
      </c>
      <c r="AI58" s="50">
        <f t="shared" ref="AI58:BJ58" si="14">SUM(AI57)</f>
        <v>0</v>
      </c>
      <c r="AJ58" s="50">
        <f t="shared" si="14"/>
        <v>0</v>
      </c>
      <c r="AK58" s="50">
        <f t="shared" si="14"/>
        <v>0</v>
      </c>
      <c r="AL58" s="50">
        <f t="shared" si="14"/>
        <v>203.36167297221428</v>
      </c>
      <c r="AM58" s="50">
        <f t="shared" si="14"/>
        <v>3.4670449807857144</v>
      </c>
      <c r="AN58" s="50">
        <f t="shared" si="14"/>
        <v>0</v>
      </c>
      <c r="AO58" s="50">
        <f t="shared" si="14"/>
        <v>0</v>
      </c>
      <c r="AP58" s="50">
        <f t="shared" si="14"/>
        <v>90.328848305678562</v>
      </c>
      <c r="AQ58" s="50">
        <f t="shared" si="14"/>
        <v>0</v>
      </c>
      <c r="AR58" s="50">
        <f t="shared" si="14"/>
        <v>0</v>
      </c>
      <c r="AS58" s="50">
        <f t="shared" si="14"/>
        <v>0</v>
      </c>
      <c r="AT58" s="50">
        <f t="shared" si="14"/>
        <v>0</v>
      </c>
      <c r="AU58" s="50">
        <f t="shared" si="14"/>
        <v>0</v>
      </c>
      <c r="AV58" s="50">
        <f t="shared" si="14"/>
        <v>17.875097193892856</v>
      </c>
      <c r="AW58" s="50">
        <f t="shared" si="14"/>
        <v>12.295806609214283</v>
      </c>
      <c r="AX58" s="50">
        <f t="shared" si="14"/>
        <v>0</v>
      </c>
      <c r="AY58" s="50">
        <f t="shared" si="14"/>
        <v>0</v>
      </c>
      <c r="AZ58" s="50">
        <f t="shared" si="14"/>
        <v>47.996249749428593</v>
      </c>
      <c r="BA58" s="50">
        <f t="shared" si="14"/>
        <v>0</v>
      </c>
      <c r="BB58" s="50">
        <f t="shared" si="14"/>
        <v>0</v>
      </c>
      <c r="BC58" s="50">
        <f t="shared" si="14"/>
        <v>0</v>
      </c>
      <c r="BD58" s="50">
        <f t="shared" si="14"/>
        <v>0</v>
      </c>
      <c r="BE58" s="50">
        <f t="shared" si="14"/>
        <v>0</v>
      </c>
      <c r="BF58" s="50">
        <f t="shared" si="14"/>
        <v>6.4487886031071477</v>
      </c>
      <c r="BG58" s="50">
        <f t="shared" si="14"/>
        <v>7.9476696466785732</v>
      </c>
      <c r="BH58" s="50">
        <f t="shared" si="14"/>
        <v>0</v>
      </c>
      <c r="BI58" s="50">
        <f t="shared" si="14"/>
        <v>0</v>
      </c>
      <c r="BJ58" s="50">
        <f t="shared" si="14"/>
        <v>8.8749817358928595</v>
      </c>
      <c r="BK58" s="52">
        <f>BK57</f>
        <v>675.9749566215354</v>
      </c>
      <c r="BM58" s="48"/>
      <c r="BN58" s="48"/>
      <c r="BO58" s="62"/>
    </row>
    <row r="59" spans="1:67" s="41" customFormat="1" ht="2.25" customHeight="1" x14ac:dyDescent="0.2">
      <c r="A59" s="43"/>
      <c r="B59" s="29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F59" s="74"/>
      <c r="BG59" s="74"/>
      <c r="BH59" s="74"/>
      <c r="BI59" s="74"/>
      <c r="BJ59" s="74"/>
      <c r="BK59" s="74"/>
    </row>
    <row r="60" spans="1:67" s="41" customFormat="1" x14ac:dyDescent="0.2">
      <c r="A60" s="43" t="s">
        <v>4</v>
      </c>
      <c r="B60" s="33" t="s">
        <v>9</v>
      </c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74"/>
      <c r="BD60" s="74"/>
      <c r="BE60" s="74"/>
      <c r="BF60" s="74"/>
      <c r="BG60" s="74"/>
      <c r="BH60" s="74"/>
      <c r="BI60" s="74"/>
      <c r="BJ60" s="74"/>
      <c r="BK60" s="74"/>
    </row>
    <row r="61" spans="1:67" s="41" customFormat="1" x14ac:dyDescent="0.2">
      <c r="A61" s="43" t="s">
        <v>66</v>
      </c>
      <c r="B61" s="29" t="s">
        <v>17</v>
      </c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  <c r="AX61" s="74"/>
      <c r="AY61" s="74"/>
      <c r="AZ61" s="74"/>
      <c r="BA61" s="74"/>
      <c r="BB61" s="74"/>
      <c r="BC61" s="74"/>
      <c r="BD61" s="74"/>
      <c r="BE61" s="74"/>
      <c r="BF61" s="74"/>
      <c r="BG61" s="74"/>
      <c r="BH61" s="74"/>
      <c r="BI61" s="74"/>
      <c r="BJ61" s="74"/>
      <c r="BK61" s="74"/>
    </row>
    <row r="62" spans="1:67" s="41" customFormat="1" x14ac:dyDescent="0.2">
      <c r="A62" s="43"/>
      <c r="B62" s="27" t="s">
        <v>37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30">
        <v>0</v>
      </c>
      <c r="Q62" s="30">
        <v>0</v>
      </c>
      <c r="R62" s="30">
        <v>0</v>
      </c>
      <c r="S62" s="30">
        <v>0</v>
      </c>
      <c r="T62" s="30">
        <v>0</v>
      </c>
      <c r="U62" s="30">
        <v>0</v>
      </c>
      <c r="V62" s="30">
        <v>0</v>
      </c>
      <c r="W62" s="30">
        <v>0</v>
      </c>
      <c r="X62" s="30">
        <v>0</v>
      </c>
      <c r="Y62" s="30">
        <v>0</v>
      </c>
      <c r="Z62" s="30">
        <v>0</v>
      </c>
      <c r="AA62" s="30">
        <v>0</v>
      </c>
      <c r="AB62" s="30">
        <v>0</v>
      </c>
      <c r="AC62" s="30">
        <v>0</v>
      </c>
      <c r="AD62" s="30">
        <v>0</v>
      </c>
      <c r="AE62" s="30">
        <v>0</v>
      </c>
      <c r="AF62" s="30">
        <v>0</v>
      </c>
      <c r="AG62" s="30">
        <v>0</v>
      </c>
      <c r="AH62" s="30">
        <v>0</v>
      </c>
      <c r="AI62" s="30">
        <v>0</v>
      </c>
      <c r="AJ62" s="30">
        <v>0</v>
      </c>
      <c r="AK62" s="30">
        <v>0</v>
      </c>
      <c r="AL62" s="30">
        <v>0</v>
      </c>
      <c r="AM62" s="30">
        <v>0</v>
      </c>
      <c r="AN62" s="30">
        <v>0</v>
      </c>
      <c r="AO62" s="30">
        <v>0</v>
      </c>
      <c r="AP62" s="30">
        <v>0</v>
      </c>
      <c r="AQ62" s="30">
        <v>0</v>
      </c>
      <c r="AR62" s="30">
        <v>0</v>
      </c>
      <c r="AS62" s="30">
        <v>0</v>
      </c>
      <c r="AT62" s="49">
        <v>0</v>
      </c>
      <c r="AU62" s="49">
        <v>0</v>
      </c>
      <c r="AV62" s="49">
        <v>0</v>
      </c>
      <c r="AW62" s="49">
        <v>0</v>
      </c>
      <c r="AX62" s="49">
        <v>0</v>
      </c>
      <c r="AY62" s="49">
        <v>0</v>
      </c>
      <c r="AZ62" s="49">
        <v>0</v>
      </c>
      <c r="BA62" s="49">
        <v>0</v>
      </c>
      <c r="BB62" s="49">
        <v>0</v>
      </c>
      <c r="BC62" s="49">
        <v>0</v>
      </c>
      <c r="BD62" s="49">
        <v>0</v>
      </c>
      <c r="BE62" s="49">
        <v>0</v>
      </c>
      <c r="BF62" s="49">
        <v>0</v>
      </c>
      <c r="BG62" s="49">
        <v>0</v>
      </c>
      <c r="BH62" s="49">
        <v>0</v>
      </c>
      <c r="BI62" s="49">
        <v>0</v>
      </c>
      <c r="BJ62" s="49">
        <v>0</v>
      </c>
      <c r="BK62" s="49">
        <v>0</v>
      </c>
    </row>
    <row r="63" spans="1:67" s="41" customFormat="1" x14ac:dyDescent="0.2">
      <c r="A63" s="43"/>
      <c r="B63" s="27" t="s">
        <v>75</v>
      </c>
      <c r="C63" s="50">
        <f t="shared" ref="C63:AH63" si="15">SUM(C62)</f>
        <v>0</v>
      </c>
      <c r="D63" s="50">
        <f t="shared" si="15"/>
        <v>0</v>
      </c>
      <c r="E63" s="50">
        <f t="shared" si="15"/>
        <v>0</v>
      </c>
      <c r="F63" s="50">
        <f t="shared" si="15"/>
        <v>0</v>
      </c>
      <c r="G63" s="50">
        <f t="shared" si="15"/>
        <v>0</v>
      </c>
      <c r="H63" s="50">
        <f t="shared" si="15"/>
        <v>0</v>
      </c>
      <c r="I63" s="50">
        <f t="shared" si="15"/>
        <v>0</v>
      </c>
      <c r="J63" s="50">
        <f t="shared" si="15"/>
        <v>0</v>
      </c>
      <c r="K63" s="50">
        <f t="shared" si="15"/>
        <v>0</v>
      </c>
      <c r="L63" s="50">
        <f t="shared" si="15"/>
        <v>0</v>
      </c>
      <c r="M63" s="50">
        <f t="shared" si="15"/>
        <v>0</v>
      </c>
      <c r="N63" s="50">
        <f t="shared" si="15"/>
        <v>0</v>
      </c>
      <c r="O63" s="50">
        <f t="shared" si="15"/>
        <v>0</v>
      </c>
      <c r="P63" s="50">
        <f t="shared" si="15"/>
        <v>0</v>
      </c>
      <c r="Q63" s="50">
        <f t="shared" si="15"/>
        <v>0</v>
      </c>
      <c r="R63" s="50">
        <f t="shared" si="15"/>
        <v>0</v>
      </c>
      <c r="S63" s="50">
        <f t="shared" si="15"/>
        <v>0</v>
      </c>
      <c r="T63" s="50">
        <f t="shared" si="15"/>
        <v>0</v>
      </c>
      <c r="U63" s="50">
        <f t="shared" si="15"/>
        <v>0</v>
      </c>
      <c r="V63" s="50">
        <f t="shared" si="15"/>
        <v>0</v>
      </c>
      <c r="W63" s="50">
        <f t="shared" si="15"/>
        <v>0</v>
      </c>
      <c r="X63" s="50">
        <f t="shared" si="15"/>
        <v>0</v>
      </c>
      <c r="Y63" s="50">
        <f t="shared" si="15"/>
        <v>0</v>
      </c>
      <c r="Z63" s="50">
        <f t="shared" si="15"/>
        <v>0</v>
      </c>
      <c r="AA63" s="50">
        <f t="shared" si="15"/>
        <v>0</v>
      </c>
      <c r="AB63" s="50">
        <f t="shared" si="15"/>
        <v>0</v>
      </c>
      <c r="AC63" s="50">
        <f t="shared" si="15"/>
        <v>0</v>
      </c>
      <c r="AD63" s="50">
        <f t="shared" si="15"/>
        <v>0</v>
      </c>
      <c r="AE63" s="50">
        <f t="shared" si="15"/>
        <v>0</v>
      </c>
      <c r="AF63" s="50">
        <f t="shared" si="15"/>
        <v>0</v>
      </c>
      <c r="AG63" s="50">
        <f t="shared" si="15"/>
        <v>0</v>
      </c>
      <c r="AH63" s="50">
        <f t="shared" si="15"/>
        <v>0</v>
      </c>
      <c r="AI63" s="50">
        <f t="shared" ref="AI63:BK63" si="16">SUM(AI62)</f>
        <v>0</v>
      </c>
      <c r="AJ63" s="50">
        <f t="shared" si="16"/>
        <v>0</v>
      </c>
      <c r="AK63" s="50">
        <f t="shared" si="16"/>
        <v>0</v>
      </c>
      <c r="AL63" s="50">
        <f t="shared" si="16"/>
        <v>0</v>
      </c>
      <c r="AM63" s="50">
        <f t="shared" si="16"/>
        <v>0</v>
      </c>
      <c r="AN63" s="50">
        <f t="shared" si="16"/>
        <v>0</v>
      </c>
      <c r="AO63" s="50">
        <f t="shared" si="16"/>
        <v>0</v>
      </c>
      <c r="AP63" s="50">
        <f t="shared" si="16"/>
        <v>0</v>
      </c>
      <c r="AQ63" s="50">
        <f t="shared" si="16"/>
        <v>0</v>
      </c>
      <c r="AR63" s="50">
        <f t="shared" si="16"/>
        <v>0</v>
      </c>
      <c r="AS63" s="50">
        <f t="shared" si="16"/>
        <v>0</v>
      </c>
      <c r="AT63" s="50">
        <f t="shared" si="16"/>
        <v>0</v>
      </c>
      <c r="AU63" s="50">
        <f t="shared" si="16"/>
        <v>0</v>
      </c>
      <c r="AV63" s="50">
        <f t="shared" si="16"/>
        <v>0</v>
      </c>
      <c r="AW63" s="50">
        <f t="shared" si="16"/>
        <v>0</v>
      </c>
      <c r="AX63" s="50">
        <f t="shared" si="16"/>
        <v>0</v>
      </c>
      <c r="AY63" s="50">
        <f t="shared" si="16"/>
        <v>0</v>
      </c>
      <c r="AZ63" s="50">
        <f t="shared" si="16"/>
        <v>0</v>
      </c>
      <c r="BA63" s="50">
        <f t="shared" si="16"/>
        <v>0</v>
      </c>
      <c r="BB63" s="50">
        <f t="shared" si="16"/>
        <v>0</v>
      </c>
      <c r="BC63" s="50">
        <f t="shared" si="16"/>
        <v>0</v>
      </c>
      <c r="BD63" s="50">
        <f t="shared" si="16"/>
        <v>0</v>
      </c>
      <c r="BE63" s="50">
        <f t="shared" si="16"/>
        <v>0</v>
      </c>
      <c r="BF63" s="50">
        <f t="shared" si="16"/>
        <v>0</v>
      </c>
      <c r="BG63" s="50">
        <f t="shared" si="16"/>
        <v>0</v>
      </c>
      <c r="BH63" s="50">
        <f t="shared" si="16"/>
        <v>0</v>
      </c>
      <c r="BI63" s="50">
        <f t="shared" si="16"/>
        <v>0</v>
      </c>
      <c r="BJ63" s="50">
        <f t="shared" si="16"/>
        <v>0</v>
      </c>
      <c r="BK63" s="50">
        <f t="shared" si="16"/>
        <v>0</v>
      </c>
    </row>
    <row r="64" spans="1:67" s="41" customFormat="1" x14ac:dyDescent="0.2">
      <c r="A64" s="43" t="s">
        <v>67</v>
      </c>
      <c r="B64" s="29" t="s">
        <v>18</v>
      </c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  <c r="AU64" s="74"/>
      <c r="AV64" s="74"/>
      <c r="AW64" s="74"/>
      <c r="AX64" s="74"/>
      <c r="AY64" s="74"/>
      <c r="AZ64" s="74"/>
      <c r="BA64" s="74"/>
      <c r="BB64" s="74"/>
      <c r="BC64" s="74"/>
      <c r="BD64" s="74"/>
      <c r="BE64" s="74"/>
      <c r="BF64" s="74"/>
      <c r="BG64" s="74"/>
      <c r="BH64" s="74"/>
      <c r="BI64" s="74"/>
      <c r="BJ64" s="74"/>
      <c r="BK64" s="74"/>
    </row>
    <row r="65" spans="1:68" s="41" customFormat="1" x14ac:dyDescent="0.2">
      <c r="A65" s="43"/>
      <c r="B65" s="27" t="s">
        <v>37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  <c r="S65" s="30">
        <v>0</v>
      </c>
      <c r="T65" s="30">
        <v>0</v>
      </c>
      <c r="U65" s="30">
        <v>0</v>
      </c>
      <c r="V65" s="30">
        <v>0</v>
      </c>
      <c r="W65" s="30">
        <v>0</v>
      </c>
      <c r="X65" s="30">
        <v>0</v>
      </c>
      <c r="Y65" s="30">
        <v>0</v>
      </c>
      <c r="Z65" s="30">
        <v>0</v>
      </c>
      <c r="AA65" s="30">
        <v>0</v>
      </c>
      <c r="AB65" s="30">
        <v>0</v>
      </c>
      <c r="AC65" s="30">
        <v>0</v>
      </c>
      <c r="AD65" s="30">
        <v>0</v>
      </c>
      <c r="AE65" s="30">
        <v>0</v>
      </c>
      <c r="AF65" s="30">
        <v>0</v>
      </c>
      <c r="AG65" s="30">
        <v>0</v>
      </c>
      <c r="AH65" s="30">
        <v>0</v>
      </c>
      <c r="AI65" s="30">
        <v>0</v>
      </c>
      <c r="AJ65" s="30">
        <v>0</v>
      </c>
      <c r="AK65" s="30">
        <v>0</v>
      </c>
      <c r="AL65" s="30">
        <v>0</v>
      </c>
      <c r="AM65" s="30">
        <v>0</v>
      </c>
      <c r="AN65" s="30">
        <v>0</v>
      </c>
      <c r="AO65" s="30">
        <v>0</v>
      </c>
      <c r="AP65" s="30">
        <v>0</v>
      </c>
      <c r="AQ65" s="30">
        <v>0</v>
      </c>
      <c r="AR65" s="30">
        <v>0</v>
      </c>
      <c r="AS65" s="30">
        <v>0</v>
      </c>
      <c r="AT65" s="49">
        <v>0</v>
      </c>
      <c r="AU65" s="49">
        <v>0</v>
      </c>
      <c r="AV65" s="49">
        <v>0</v>
      </c>
      <c r="AW65" s="49">
        <v>0</v>
      </c>
      <c r="AX65" s="49">
        <v>0</v>
      </c>
      <c r="AY65" s="49">
        <v>0</v>
      </c>
      <c r="AZ65" s="49">
        <v>0</v>
      </c>
      <c r="BA65" s="49">
        <v>0</v>
      </c>
      <c r="BB65" s="49">
        <v>0</v>
      </c>
      <c r="BC65" s="49">
        <v>0</v>
      </c>
      <c r="BD65" s="49">
        <v>0</v>
      </c>
      <c r="BE65" s="49">
        <v>0</v>
      </c>
      <c r="BF65" s="49">
        <v>0</v>
      </c>
      <c r="BG65" s="49">
        <v>0</v>
      </c>
      <c r="BH65" s="49">
        <v>0</v>
      </c>
      <c r="BI65" s="49">
        <v>0</v>
      </c>
      <c r="BJ65" s="49">
        <v>0</v>
      </c>
      <c r="BK65" s="49">
        <v>0</v>
      </c>
    </row>
    <row r="66" spans="1:68" s="41" customFormat="1" x14ac:dyDescent="0.2">
      <c r="A66" s="43"/>
      <c r="B66" s="27" t="s">
        <v>76</v>
      </c>
      <c r="C66" s="50">
        <f t="shared" ref="C66:AH66" si="17">SUM(C65)</f>
        <v>0</v>
      </c>
      <c r="D66" s="50">
        <f t="shared" si="17"/>
        <v>0</v>
      </c>
      <c r="E66" s="50">
        <f t="shared" si="17"/>
        <v>0</v>
      </c>
      <c r="F66" s="50">
        <f t="shared" si="17"/>
        <v>0</v>
      </c>
      <c r="G66" s="50">
        <f t="shared" si="17"/>
        <v>0</v>
      </c>
      <c r="H66" s="50">
        <f t="shared" si="17"/>
        <v>0</v>
      </c>
      <c r="I66" s="50">
        <f t="shared" si="17"/>
        <v>0</v>
      </c>
      <c r="J66" s="50">
        <f t="shared" si="17"/>
        <v>0</v>
      </c>
      <c r="K66" s="50">
        <f t="shared" si="17"/>
        <v>0</v>
      </c>
      <c r="L66" s="50">
        <f t="shared" si="17"/>
        <v>0</v>
      </c>
      <c r="M66" s="50">
        <f t="shared" si="17"/>
        <v>0</v>
      </c>
      <c r="N66" s="50">
        <f t="shared" si="17"/>
        <v>0</v>
      </c>
      <c r="O66" s="50">
        <f t="shared" si="17"/>
        <v>0</v>
      </c>
      <c r="P66" s="50">
        <f t="shared" si="17"/>
        <v>0</v>
      </c>
      <c r="Q66" s="50">
        <f t="shared" si="17"/>
        <v>0</v>
      </c>
      <c r="R66" s="50">
        <f t="shared" si="17"/>
        <v>0</v>
      </c>
      <c r="S66" s="50">
        <f t="shared" si="17"/>
        <v>0</v>
      </c>
      <c r="T66" s="50">
        <f t="shared" si="17"/>
        <v>0</v>
      </c>
      <c r="U66" s="50">
        <f t="shared" si="17"/>
        <v>0</v>
      </c>
      <c r="V66" s="50">
        <f t="shared" si="17"/>
        <v>0</v>
      </c>
      <c r="W66" s="50">
        <f t="shared" si="17"/>
        <v>0</v>
      </c>
      <c r="X66" s="50">
        <f t="shared" si="17"/>
        <v>0</v>
      </c>
      <c r="Y66" s="50">
        <f t="shared" si="17"/>
        <v>0</v>
      </c>
      <c r="Z66" s="50">
        <f t="shared" si="17"/>
        <v>0</v>
      </c>
      <c r="AA66" s="50">
        <f t="shared" si="17"/>
        <v>0</v>
      </c>
      <c r="AB66" s="50">
        <f t="shared" si="17"/>
        <v>0</v>
      </c>
      <c r="AC66" s="50">
        <f t="shared" si="17"/>
        <v>0</v>
      </c>
      <c r="AD66" s="50">
        <f t="shared" si="17"/>
        <v>0</v>
      </c>
      <c r="AE66" s="50">
        <f t="shared" si="17"/>
        <v>0</v>
      </c>
      <c r="AF66" s="50">
        <f t="shared" si="17"/>
        <v>0</v>
      </c>
      <c r="AG66" s="50">
        <f t="shared" si="17"/>
        <v>0</v>
      </c>
      <c r="AH66" s="50">
        <f t="shared" si="17"/>
        <v>0</v>
      </c>
      <c r="AI66" s="50">
        <f t="shared" ref="AI66:BK66" si="18">SUM(AI65)</f>
        <v>0</v>
      </c>
      <c r="AJ66" s="50">
        <f t="shared" si="18"/>
        <v>0</v>
      </c>
      <c r="AK66" s="50">
        <f t="shared" si="18"/>
        <v>0</v>
      </c>
      <c r="AL66" s="50">
        <f t="shared" si="18"/>
        <v>0</v>
      </c>
      <c r="AM66" s="50">
        <f t="shared" si="18"/>
        <v>0</v>
      </c>
      <c r="AN66" s="50">
        <f t="shared" si="18"/>
        <v>0</v>
      </c>
      <c r="AO66" s="50">
        <f t="shared" si="18"/>
        <v>0</v>
      </c>
      <c r="AP66" s="50">
        <f t="shared" si="18"/>
        <v>0</v>
      </c>
      <c r="AQ66" s="50">
        <f t="shared" si="18"/>
        <v>0</v>
      </c>
      <c r="AR66" s="50">
        <f t="shared" si="18"/>
        <v>0</v>
      </c>
      <c r="AS66" s="50">
        <f t="shared" si="18"/>
        <v>0</v>
      </c>
      <c r="AT66" s="50">
        <f t="shared" si="18"/>
        <v>0</v>
      </c>
      <c r="AU66" s="50">
        <f t="shared" si="18"/>
        <v>0</v>
      </c>
      <c r="AV66" s="50">
        <f t="shared" si="18"/>
        <v>0</v>
      </c>
      <c r="AW66" s="50">
        <f t="shared" si="18"/>
        <v>0</v>
      </c>
      <c r="AX66" s="50">
        <f t="shared" si="18"/>
        <v>0</v>
      </c>
      <c r="AY66" s="50">
        <f t="shared" si="18"/>
        <v>0</v>
      </c>
      <c r="AZ66" s="50">
        <f t="shared" si="18"/>
        <v>0</v>
      </c>
      <c r="BA66" s="50">
        <f t="shared" si="18"/>
        <v>0</v>
      </c>
      <c r="BB66" s="50">
        <f t="shared" si="18"/>
        <v>0</v>
      </c>
      <c r="BC66" s="50">
        <f t="shared" si="18"/>
        <v>0</v>
      </c>
      <c r="BD66" s="50">
        <f t="shared" si="18"/>
        <v>0</v>
      </c>
      <c r="BE66" s="50">
        <f t="shared" si="18"/>
        <v>0</v>
      </c>
      <c r="BF66" s="50">
        <f t="shared" si="18"/>
        <v>0</v>
      </c>
      <c r="BG66" s="50">
        <f t="shared" si="18"/>
        <v>0</v>
      </c>
      <c r="BH66" s="50">
        <f t="shared" si="18"/>
        <v>0</v>
      </c>
      <c r="BI66" s="50">
        <f t="shared" si="18"/>
        <v>0</v>
      </c>
      <c r="BJ66" s="50">
        <f t="shared" si="18"/>
        <v>0</v>
      </c>
      <c r="BK66" s="50">
        <f t="shared" si="18"/>
        <v>0</v>
      </c>
    </row>
    <row r="67" spans="1:68" s="41" customFormat="1" x14ac:dyDescent="0.2">
      <c r="A67" s="43"/>
      <c r="B67" s="28" t="s">
        <v>74</v>
      </c>
      <c r="C67" s="64">
        <f>C63+C66</f>
        <v>0</v>
      </c>
      <c r="D67" s="64">
        <f t="shared" ref="D67:BK67" si="19">D63+D66</f>
        <v>0</v>
      </c>
      <c r="E67" s="64">
        <f t="shared" si="19"/>
        <v>0</v>
      </c>
      <c r="F67" s="64">
        <f t="shared" si="19"/>
        <v>0</v>
      </c>
      <c r="G67" s="64">
        <f t="shared" si="19"/>
        <v>0</v>
      </c>
      <c r="H67" s="64">
        <f t="shared" si="19"/>
        <v>0</v>
      </c>
      <c r="I67" s="64">
        <f t="shared" si="19"/>
        <v>0</v>
      </c>
      <c r="J67" s="64">
        <f t="shared" si="19"/>
        <v>0</v>
      </c>
      <c r="K67" s="64">
        <f t="shared" si="19"/>
        <v>0</v>
      </c>
      <c r="L67" s="64">
        <f t="shared" si="19"/>
        <v>0</v>
      </c>
      <c r="M67" s="64">
        <f t="shared" si="19"/>
        <v>0</v>
      </c>
      <c r="N67" s="64">
        <f t="shared" si="19"/>
        <v>0</v>
      </c>
      <c r="O67" s="64">
        <f t="shared" si="19"/>
        <v>0</v>
      </c>
      <c r="P67" s="64">
        <f t="shared" si="19"/>
        <v>0</v>
      </c>
      <c r="Q67" s="64">
        <f t="shared" si="19"/>
        <v>0</v>
      </c>
      <c r="R67" s="64">
        <f t="shared" si="19"/>
        <v>0</v>
      </c>
      <c r="S67" s="64">
        <f t="shared" si="19"/>
        <v>0</v>
      </c>
      <c r="T67" s="64">
        <f t="shared" si="19"/>
        <v>0</v>
      </c>
      <c r="U67" s="64">
        <f t="shared" si="19"/>
        <v>0</v>
      </c>
      <c r="V67" s="64">
        <f t="shared" si="19"/>
        <v>0</v>
      </c>
      <c r="W67" s="64">
        <f t="shared" si="19"/>
        <v>0</v>
      </c>
      <c r="X67" s="64">
        <f t="shared" si="19"/>
        <v>0</v>
      </c>
      <c r="Y67" s="64">
        <f t="shared" si="19"/>
        <v>0</v>
      </c>
      <c r="Z67" s="64">
        <f t="shared" si="19"/>
        <v>0</v>
      </c>
      <c r="AA67" s="64">
        <f t="shared" si="19"/>
        <v>0</v>
      </c>
      <c r="AB67" s="64">
        <f t="shared" si="19"/>
        <v>0</v>
      </c>
      <c r="AC67" s="64">
        <f t="shared" si="19"/>
        <v>0</v>
      </c>
      <c r="AD67" s="64">
        <f t="shared" si="19"/>
        <v>0</v>
      </c>
      <c r="AE67" s="64">
        <f t="shared" si="19"/>
        <v>0</v>
      </c>
      <c r="AF67" s="64">
        <f t="shared" si="19"/>
        <v>0</v>
      </c>
      <c r="AG67" s="64">
        <f t="shared" si="19"/>
        <v>0</v>
      </c>
      <c r="AH67" s="64">
        <f t="shared" si="19"/>
        <v>0</v>
      </c>
      <c r="AI67" s="64">
        <f t="shared" si="19"/>
        <v>0</v>
      </c>
      <c r="AJ67" s="64">
        <f t="shared" si="19"/>
        <v>0</v>
      </c>
      <c r="AK67" s="64">
        <f t="shared" si="19"/>
        <v>0</v>
      </c>
      <c r="AL67" s="64">
        <f t="shared" si="19"/>
        <v>0</v>
      </c>
      <c r="AM67" s="64">
        <f t="shared" si="19"/>
        <v>0</v>
      </c>
      <c r="AN67" s="64">
        <f t="shared" si="19"/>
        <v>0</v>
      </c>
      <c r="AO67" s="64">
        <f t="shared" si="19"/>
        <v>0</v>
      </c>
      <c r="AP67" s="64">
        <f t="shared" si="19"/>
        <v>0</v>
      </c>
      <c r="AQ67" s="64">
        <f t="shared" si="19"/>
        <v>0</v>
      </c>
      <c r="AR67" s="64">
        <f t="shared" si="19"/>
        <v>0</v>
      </c>
      <c r="AS67" s="64">
        <f t="shared" si="19"/>
        <v>0</v>
      </c>
      <c r="AT67" s="64">
        <f t="shared" si="19"/>
        <v>0</v>
      </c>
      <c r="AU67" s="64">
        <f t="shared" si="19"/>
        <v>0</v>
      </c>
      <c r="AV67" s="64">
        <f t="shared" si="19"/>
        <v>0</v>
      </c>
      <c r="AW67" s="64">
        <f t="shared" si="19"/>
        <v>0</v>
      </c>
      <c r="AX67" s="64">
        <f t="shared" si="19"/>
        <v>0</v>
      </c>
      <c r="AY67" s="64">
        <f t="shared" si="19"/>
        <v>0</v>
      </c>
      <c r="AZ67" s="64">
        <f t="shared" si="19"/>
        <v>0</v>
      </c>
      <c r="BA67" s="64">
        <f t="shared" si="19"/>
        <v>0</v>
      </c>
      <c r="BB67" s="64">
        <f t="shared" si="19"/>
        <v>0</v>
      </c>
      <c r="BC67" s="64">
        <f t="shared" si="19"/>
        <v>0</v>
      </c>
      <c r="BD67" s="64">
        <f t="shared" si="19"/>
        <v>0</v>
      </c>
      <c r="BE67" s="64">
        <f t="shared" si="19"/>
        <v>0</v>
      </c>
      <c r="BF67" s="64">
        <f t="shared" si="19"/>
        <v>0</v>
      </c>
      <c r="BG67" s="64">
        <f t="shared" si="19"/>
        <v>0</v>
      </c>
      <c r="BH67" s="64">
        <f t="shared" si="19"/>
        <v>0</v>
      </c>
      <c r="BI67" s="64">
        <f t="shared" si="19"/>
        <v>0</v>
      </c>
      <c r="BJ67" s="64">
        <f t="shared" si="19"/>
        <v>0</v>
      </c>
      <c r="BK67" s="64">
        <f t="shared" si="19"/>
        <v>0</v>
      </c>
    </row>
    <row r="68" spans="1:68" s="41" customFormat="1" ht="4.5" customHeight="1" x14ac:dyDescent="0.2">
      <c r="A68" s="43"/>
      <c r="B68" s="29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  <c r="AZ68" s="74"/>
      <c r="BA68" s="74"/>
      <c r="BB68" s="74"/>
      <c r="BC68" s="74"/>
      <c r="BD68" s="74"/>
      <c r="BE68" s="74"/>
      <c r="BF68" s="74"/>
      <c r="BG68" s="74"/>
      <c r="BH68" s="74"/>
      <c r="BI68" s="74"/>
      <c r="BJ68" s="74"/>
      <c r="BK68" s="74"/>
    </row>
    <row r="69" spans="1:68" x14ac:dyDescent="0.2">
      <c r="A69" s="43" t="s">
        <v>19</v>
      </c>
      <c r="B69" s="33" t="s">
        <v>20</v>
      </c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4"/>
      <c r="AD69" s="74"/>
      <c r="AE69" s="74"/>
      <c r="AF69" s="74"/>
      <c r="AG69" s="74"/>
      <c r="AH69" s="74"/>
      <c r="AI69" s="74"/>
      <c r="AJ69" s="74"/>
      <c r="AK69" s="74"/>
      <c r="AL69" s="74"/>
      <c r="AM69" s="74"/>
      <c r="AN69" s="74"/>
      <c r="AO69" s="74"/>
      <c r="AP69" s="74"/>
      <c r="AQ69" s="74"/>
      <c r="AR69" s="74"/>
      <c r="AS69" s="74"/>
      <c r="AT69" s="74"/>
      <c r="AU69" s="74"/>
      <c r="AV69" s="74"/>
      <c r="AW69" s="74"/>
      <c r="AX69" s="74"/>
      <c r="AY69" s="74"/>
      <c r="AZ69" s="74"/>
      <c r="BA69" s="74"/>
      <c r="BB69" s="74"/>
      <c r="BC69" s="74"/>
      <c r="BD69" s="74"/>
      <c r="BE69" s="74"/>
      <c r="BF69" s="74"/>
      <c r="BG69" s="74"/>
      <c r="BH69" s="74"/>
      <c r="BI69" s="74"/>
      <c r="BJ69" s="74"/>
      <c r="BK69" s="74"/>
      <c r="BL69" s="41"/>
      <c r="BM69" s="41"/>
      <c r="BN69" s="41"/>
      <c r="BO69" s="41"/>
      <c r="BP69" s="41"/>
    </row>
    <row r="70" spans="1:68" x14ac:dyDescent="0.2">
      <c r="A70" s="43" t="s">
        <v>66</v>
      </c>
      <c r="B70" s="34" t="s">
        <v>21</v>
      </c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4"/>
      <c r="AD70" s="74"/>
      <c r="AE70" s="74"/>
      <c r="AF70" s="74"/>
      <c r="AG70" s="74"/>
      <c r="AH70" s="74"/>
      <c r="AI70" s="74"/>
      <c r="AJ70" s="74"/>
      <c r="AK70" s="74"/>
      <c r="AL70" s="74"/>
      <c r="AM70" s="74"/>
      <c r="AN70" s="74"/>
      <c r="AO70" s="74"/>
      <c r="AP70" s="74"/>
      <c r="AQ70" s="74"/>
      <c r="AR70" s="74"/>
      <c r="AS70" s="74"/>
      <c r="AT70" s="74"/>
      <c r="AU70" s="74"/>
      <c r="AV70" s="74"/>
      <c r="AW70" s="74"/>
      <c r="AX70" s="74"/>
      <c r="AY70" s="74"/>
      <c r="AZ70" s="74"/>
      <c r="BA70" s="74"/>
      <c r="BB70" s="74"/>
      <c r="BC70" s="74"/>
      <c r="BD70" s="74"/>
      <c r="BE70" s="74"/>
      <c r="BF70" s="74"/>
      <c r="BG70" s="74"/>
      <c r="BH70" s="74"/>
      <c r="BI70" s="74"/>
      <c r="BJ70" s="74"/>
      <c r="BK70" s="74"/>
      <c r="BL70" s="41"/>
      <c r="BM70" s="41"/>
      <c r="BN70" s="41"/>
      <c r="BO70" s="41"/>
      <c r="BP70" s="41"/>
    </row>
    <row r="71" spans="1:68" s="41" customFormat="1" x14ac:dyDescent="0.2">
      <c r="A71" s="43"/>
      <c r="B71" s="27" t="s">
        <v>37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30">
        <v>0</v>
      </c>
      <c r="Q71" s="30">
        <v>0</v>
      </c>
      <c r="R71" s="30">
        <v>0</v>
      </c>
      <c r="S71" s="30">
        <v>0</v>
      </c>
      <c r="T71" s="30">
        <v>0</v>
      </c>
      <c r="U71" s="30">
        <v>0</v>
      </c>
      <c r="V71" s="30">
        <v>0</v>
      </c>
      <c r="W71" s="30">
        <v>0</v>
      </c>
      <c r="X71" s="30">
        <v>0</v>
      </c>
      <c r="Y71" s="30">
        <v>0</v>
      </c>
      <c r="Z71" s="30">
        <v>0</v>
      </c>
      <c r="AA71" s="30">
        <v>0</v>
      </c>
      <c r="AB71" s="30">
        <v>0</v>
      </c>
      <c r="AC71" s="30">
        <v>0</v>
      </c>
      <c r="AD71" s="30">
        <v>0</v>
      </c>
      <c r="AE71" s="30">
        <v>0</v>
      </c>
      <c r="AF71" s="30">
        <v>0</v>
      </c>
      <c r="AG71" s="30">
        <v>0</v>
      </c>
      <c r="AH71" s="30">
        <v>0</v>
      </c>
      <c r="AI71" s="30">
        <v>0</v>
      </c>
      <c r="AJ71" s="30">
        <v>0</v>
      </c>
      <c r="AK71" s="30">
        <v>0</v>
      </c>
      <c r="AL71" s="30">
        <v>0</v>
      </c>
      <c r="AM71" s="30">
        <v>0</v>
      </c>
      <c r="AN71" s="30">
        <v>0</v>
      </c>
      <c r="AO71" s="30">
        <v>0</v>
      </c>
      <c r="AP71" s="30">
        <v>0</v>
      </c>
      <c r="AQ71" s="30">
        <v>0</v>
      </c>
      <c r="AR71" s="30">
        <v>0</v>
      </c>
      <c r="AS71" s="30">
        <v>0</v>
      </c>
      <c r="AT71" s="49">
        <v>0</v>
      </c>
      <c r="AU71" s="49">
        <v>0</v>
      </c>
      <c r="AV71" s="49">
        <v>0</v>
      </c>
      <c r="AW71" s="49">
        <v>0</v>
      </c>
      <c r="AX71" s="49">
        <v>0</v>
      </c>
      <c r="AY71" s="49">
        <v>0</v>
      </c>
      <c r="AZ71" s="49">
        <v>0</v>
      </c>
      <c r="BA71" s="49">
        <v>0</v>
      </c>
      <c r="BB71" s="49">
        <v>0</v>
      </c>
      <c r="BC71" s="49">
        <v>0</v>
      </c>
      <c r="BD71" s="49">
        <v>0</v>
      </c>
      <c r="BE71" s="49">
        <v>0</v>
      </c>
      <c r="BF71" s="49">
        <v>0</v>
      </c>
      <c r="BG71" s="49">
        <v>0</v>
      </c>
      <c r="BH71" s="49">
        <v>0</v>
      </c>
      <c r="BI71" s="49">
        <v>0</v>
      </c>
      <c r="BJ71" s="49">
        <v>0</v>
      </c>
      <c r="BK71" s="49">
        <v>0</v>
      </c>
    </row>
    <row r="72" spans="1:68" s="41" customFormat="1" x14ac:dyDescent="0.2">
      <c r="A72" s="43"/>
      <c r="B72" s="28" t="s">
        <v>73</v>
      </c>
      <c r="C72" s="50">
        <f t="shared" ref="C72:AH72" si="20">SUM(C71)</f>
        <v>0</v>
      </c>
      <c r="D72" s="50">
        <f t="shared" si="20"/>
        <v>0</v>
      </c>
      <c r="E72" s="50">
        <f t="shared" si="20"/>
        <v>0</v>
      </c>
      <c r="F72" s="50">
        <f t="shared" si="20"/>
        <v>0</v>
      </c>
      <c r="G72" s="50">
        <f t="shared" si="20"/>
        <v>0</v>
      </c>
      <c r="H72" s="50">
        <f t="shared" si="20"/>
        <v>0</v>
      </c>
      <c r="I72" s="50">
        <f t="shared" si="20"/>
        <v>0</v>
      </c>
      <c r="J72" s="50">
        <f t="shared" si="20"/>
        <v>0</v>
      </c>
      <c r="K72" s="50">
        <f t="shared" si="20"/>
        <v>0</v>
      </c>
      <c r="L72" s="50">
        <f t="shared" si="20"/>
        <v>0</v>
      </c>
      <c r="M72" s="50">
        <f t="shared" si="20"/>
        <v>0</v>
      </c>
      <c r="N72" s="50">
        <f t="shared" si="20"/>
        <v>0</v>
      </c>
      <c r="O72" s="50">
        <f t="shared" si="20"/>
        <v>0</v>
      </c>
      <c r="P72" s="50">
        <f t="shared" si="20"/>
        <v>0</v>
      </c>
      <c r="Q72" s="50">
        <f t="shared" si="20"/>
        <v>0</v>
      </c>
      <c r="R72" s="50">
        <f t="shared" si="20"/>
        <v>0</v>
      </c>
      <c r="S72" s="50">
        <f t="shared" si="20"/>
        <v>0</v>
      </c>
      <c r="T72" s="50">
        <f t="shared" si="20"/>
        <v>0</v>
      </c>
      <c r="U72" s="50">
        <f t="shared" si="20"/>
        <v>0</v>
      </c>
      <c r="V72" s="50">
        <f t="shared" si="20"/>
        <v>0</v>
      </c>
      <c r="W72" s="50">
        <f t="shared" si="20"/>
        <v>0</v>
      </c>
      <c r="X72" s="50">
        <f t="shared" si="20"/>
        <v>0</v>
      </c>
      <c r="Y72" s="50">
        <f t="shared" si="20"/>
        <v>0</v>
      </c>
      <c r="Z72" s="50">
        <f t="shared" si="20"/>
        <v>0</v>
      </c>
      <c r="AA72" s="50">
        <f t="shared" si="20"/>
        <v>0</v>
      </c>
      <c r="AB72" s="50">
        <f t="shared" si="20"/>
        <v>0</v>
      </c>
      <c r="AC72" s="50">
        <f t="shared" si="20"/>
        <v>0</v>
      </c>
      <c r="AD72" s="50">
        <f t="shared" si="20"/>
        <v>0</v>
      </c>
      <c r="AE72" s="50">
        <f t="shared" si="20"/>
        <v>0</v>
      </c>
      <c r="AF72" s="50">
        <f t="shared" si="20"/>
        <v>0</v>
      </c>
      <c r="AG72" s="50">
        <f t="shared" si="20"/>
        <v>0</v>
      </c>
      <c r="AH72" s="50">
        <f t="shared" si="20"/>
        <v>0</v>
      </c>
      <c r="AI72" s="50">
        <f t="shared" ref="AI72:BK72" si="21">SUM(AI71)</f>
        <v>0</v>
      </c>
      <c r="AJ72" s="50">
        <f t="shared" si="21"/>
        <v>0</v>
      </c>
      <c r="AK72" s="50">
        <f t="shared" si="21"/>
        <v>0</v>
      </c>
      <c r="AL72" s="50">
        <f t="shared" si="21"/>
        <v>0</v>
      </c>
      <c r="AM72" s="50">
        <f t="shared" si="21"/>
        <v>0</v>
      </c>
      <c r="AN72" s="50">
        <f t="shared" si="21"/>
        <v>0</v>
      </c>
      <c r="AO72" s="50">
        <f t="shared" si="21"/>
        <v>0</v>
      </c>
      <c r="AP72" s="50">
        <f t="shared" si="21"/>
        <v>0</v>
      </c>
      <c r="AQ72" s="50">
        <f t="shared" si="21"/>
        <v>0</v>
      </c>
      <c r="AR72" s="50">
        <f t="shared" si="21"/>
        <v>0</v>
      </c>
      <c r="AS72" s="50">
        <f t="shared" si="21"/>
        <v>0</v>
      </c>
      <c r="AT72" s="50">
        <f t="shared" si="21"/>
        <v>0</v>
      </c>
      <c r="AU72" s="50">
        <f t="shared" si="21"/>
        <v>0</v>
      </c>
      <c r="AV72" s="50">
        <f t="shared" si="21"/>
        <v>0</v>
      </c>
      <c r="AW72" s="50">
        <f t="shared" si="21"/>
        <v>0</v>
      </c>
      <c r="AX72" s="50">
        <f t="shared" si="21"/>
        <v>0</v>
      </c>
      <c r="AY72" s="50">
        <f t="shared" si="21"/>
        <v>0</v>
      </c>
      <c r="AZ72" s="50">
        <f t="shared" si="21"/>
        <v>0</v>
      </c>
      <c r="BA72" s="50">
        <f t="shared" si="21"/>
        <v>0</v>
      </c>
      <c r="BB72" s="50">
        <f t="shared" si="21"/>
        <v>0</v>
      </c>
      <c r="BC72" s="50">
        <f t="shared" si="21"/>
        <v>0</v>
      </c>
      <c r="BD72" s="50">
        <f t="shared" si="21"/>
        <v>0</v>
      </c>
      <c r="BE72" s="50">
        <f t="shared" si="21"/>
        <v>0</v>
      </c>
      <c r="BF72" s="50">
        <f t="shared" si="21"/>
        <v>0</v>
      </c>
      <c r="BG72" s="50">
        <f t="shared" si="21"/>
        <v>0</v>
      </c>
      <c r="BH72" s="50">
        <f t="shared" si="21"/>
        <v>0</v>
      </c>
      <c r="BI72" s="50">
        <f t="shared" si="21"/>
        <v>0</v>
      </c>
      <c r="BJ72" s="50">
        <f t="shared" si="21"/>
        <v>0</v>
      </c>
      <c r="BK72" s="50">
        <f t="shared" si="21"/>
        <v>0</v>
      </c>
    </row>
    <row r="73" spans="1:68" ht="4.5" customHeight="1" x14ac:dyDescent="0.2">
      <c r="A73" s="43"/>
      <c r="B73" s="35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4"/>
      <c r="AD73" s="74"/>
      <c r="AE73" s="74"/>
      <c r="AF73" s="74"/>
      <c r="AG73" s="74"/>
      <c r="AH73" s="74"/>
      <c r="AI73" s="74"/>
      <c r="AJ73" s="74"/>
      <c r="AK73" s="74"/>
      <c r="AL73" s="74"/>
      <c r="AM73" s="74"/>
      <c r="AN73" s="74"/>
      <c r="AO73" s="74"/>
      <c r="AP73" s="74"/>
      <c r="AQ73" s="74"/>
      <c r="AR73" s="74"/>
      <c r="AS73" s="74"/>
      <c r="AT73" s="74"/>
      <c r="AU73" s="74"/>
      <c r="AV73" s="74"/>
      <c r="AW73" s="74"/>
      <c r="AX73" s="74"/>
      <c r="AY73" s="74"/>
      <c r="AZ73" s="74"/>
      <c r="BA73" s="74"/>
      <c r="BB73" s="74"/>
      <c r="BC73" s="74"/>
      <c r="BD73" s="74"/>
      <c r="BE73" s="74"/>
      <c r="BF73" s="74"/>
      <c r="BG73" s="74"/>
      <c r="BH73" s="74"/>
      <c r="BI73" s="74"/>
      <c r="BJ73" s="74"/>
      <c r="BK73" s="74"/>
      <c r="BL73" s="41"/>
      <c r="BM73" s="41"/>
      <c r="BN73" s="41"/>
      <c r="BO73" s="41"/>
      <c r="BP73" s="41"/>
    </row>
    <row r="74" spans="1:68" s="40" customFormat="1" x14ac:dyDescent="0.2">
      <c r="A74" s="43"/>
      <c r="B74" s="36" t="s">
        <v>89</v>
      </c>
      <c r="C74" s="65">
        <f>C38+C53+C58+C67</f>
        <v>0</v>
      </c>
      <c r="D74" s="65">
        <f t="shared" ref="D74:BJ74" si="22">D38+D53+D58+D67</f>
        <v>60.823149551142834</v>
      </c>
      <c r="E74" s="65">
        <f t="shared" si="22"/>
        <v>409.59534266235659</v>
      </c>
      <c r="F74" s="65">
        <f t="shared" si="22"/>
        <v>0</v>
      </c>
      <c r="G74" s="65">
        <f t="shared" si="22"/>
        <v>0</v>
      </c>
      <c r="H74" s="65">
        <f t="shared" si="22"/>
        <v>53.512846474781263</v>
      </c>
      <c r="I74" s="65">
        <f t="shared" si="22"/>
        <v>3042.1750453789987</v>
      </c>
      <c r="J74" s="65">
        <f t="shared" si="22"/>
        <v>1521.5353386798424</v>
      </c>
      <c r="K74" s="65">
        <f t="shared" si="22"/>
        <v>49.12269574585715</v>
      </c>
      <c r="L74" s="65">
        <f t="shared" si="22"/>
        <v>205.04312161503594</v>
      </c>
      <c r="M74" s="65">
        <f t="shared" si="22"/>
        <v>0</v>
      </c>
      <c r="N74" s="65">
        <f t="shared" si="22"/>
        <v>0</v>
      </c>
      <c r="O74" s="65">
        <f t="shared" si="22"/>
        <v>0</v>
      </c>
      <c r="P74" s="65">
        <f t="shared" si="22"/>
        <v>0</v>
      </c>
      <c r="Q74" s="65">
        <f t="shared" si="22"/>
        <v>0</v>
      </c>
      <c r="R74" s="65">
        <f t="shared" si="22"/>
        <v>21.353616928321429</v>
      </c>
      <c r="S74" s="65">
        <f t="shared" si="22"/>
        <v>98.601888184178563</v>
      </c>
      <c r="T74" s="65">
        <f t="shared" si="22"/>
        <v>720.75361233978572</v>
      </c>
      <c r="U74" s="65">
        <f t="shared" si="22"/>
        <v>0</v>
      </c>
      <c r="V74" s="65">
        <f t="shared" si="22"/>
        <v>57.225829464392845</v>
      </c>
      <c r="W74" s="65">
        <f t="shared" si="22"/>
        <v>0</v>
      </c>
      <c r="X74" s="65">
        <f t="shared" si="22"/>
        <v>0</v>
      </c>
      <c r="Y74" s="65">
        <f t="shared" si="22"/>
        <v>0</v>
      </c>
      <c r="Z74" s="65">
        <f t="shared" si="22"/>
        <v>0</v>
      </c>
      <c r="AA74" s="65">
        <f t="shared" si="22"/>
        <v>0</v>
      </c>
      <c r="AB74" s="65">
        <f t="shared" si="22"/>
        <v>581.17257290785699</v>
      </c>
      <c r="AC74" s="65">
        <f t="shared" si="22"/>
        <v>533.57817098035707</v>
      </c>
      <c r="AD74" s="65">
        <f t="shared" si="22"/>
        <v>4.0759513306785706</v>
      </c>
      <c r="AE74" s="65">
        <f t="shared" si="22"/>
        <v>0</v>
      </c>
      <c r="AF74" s="65">
        <f t="shared" si="22"/>
        <v>504.12282463621438</v>
      </c>
      <c r="AG74" s="65">
        <f t="shared" si="22"/>
        <v>0</v>
      </c>
      <c r="AH74" s="65">
        <f t="shared" si="22"/>
        <v>0</v>
      </c>
      <c r="AI74" s="65">
        <f t="shared" si="22"/>
        <v>0</v>
      </c>
      <c r="AJ74" s="65">
        <f t="shared" si="22"/>
        <v>0</v>
      </c>
      <c r="AK74" s="65">
        <f t="shared" si="22"/>
        <v>0</v>
      </c>
      <c r="AL74" s="65">
        <f t="shared" si="22"/>
        <v>832.85647136317868</v>
      </c>
      <c r="AM74" s="65">
        <f t="shared" si="22"/>
        <v>98.555414961999986</v>
      </c>
      <c r="AN74" s="65">
        <f t="shared" si="22"/>
        <v>14.814958642142859</v>
      </c>
      <c r="AO74" s="65">
        <f t="shared" si="22"/>
        <v>0</v>
      </c>
      <c r="AP74" s="65">
        <f t="shared" si="22"/>
        <v>296.71944863825001</v>
      </c>
      <c r="AQ74" s="65">
        <f t="shared" si="22"/>
        <v>0</v>
      </c>
      <c r="AR74" s="65">
        <f t="shared" si="22"/>
        <v>0</v>
      </c>
      <c r="AS74" s="65">
        <f t="shared" si="22"/>
        <v>1.2160714285714281E-7</v>
      </c>
      <c r="AT74" s="65">
        <f t="shared" si="22"/>
        <v>0</v>
      </c>
      <c r="AU74" s="65">
        <f t="shared" si="22"/>
        <v>0</v>
      </c>
      <c r="AV74" s="65">
        <f t="shared" si="22"/>
        <v>123.55084747664287</v>
      </c>
      <c r="AW74" s="65">
        <f t="shared" si="22"/>
        <v>1296.0753295481431</v>
      </c>
      <c r="AX74" s="65">
        <f t="shared" si="22"/>
        <v>143.60879500021429</v>
      </c>
      <c r="AY74" s="65">
        <f t="shared" si="22"/>
        <v>0</v>
      </c>
      <c r="AZ74" s="65">
        <f t="shared" si="22"/>
        <v>506.95830379942856</v>
      </c>
      <c r="BA74" s="65">
        <f t="shared" si="22"/>
        <v>0</v>
      </c>
      <c r="BB74" s="65">
        <f t="shared" si="22"/>
        <v>0</v>
      </c>
      <c r="BC74" s="65">
        <f t="shared" si="22"/>
        <v>0</v>
      </c>
      <c r="BD74" s="65">
        <f t="shared" si="22"/>
        <v>0</v>
      </c>
      <c r="BE74" s="65">
        <f t="shared" si="22"/>
        <v>0</v>
      </c>
      <c r="BF74" s="65">
        <f t="shared" si="22"/>
        <v>57.746030458035698</v>
      </c>
      <c r="BG74" s="65">
        <f t="shared" si="22"/>
        <v>100.5641020289643</v>
      </c>
      <c r="BH74" s="65">
        <f t="shared" si="22"/>
        <v>21.208312698035716</v>
      </c>
      <c r="BI74" s="65">
        <f t="shared" si="22"/>
        <v>0</v>
      </c>
      <c r="BJ74" s="65">
        <f t="shared" si="22"/>
        <v>150.37549631460723</v>
      </c>
      <c r="BK74" s="66">
        <f>BK58+BK53+BK38</f>
        <v>11505.725517931052</v>
      </c>
      <c r="BM74" s="62"/>
      <c r="BN74" s="48"/>
      <c r="BO74" s="48"/>
    </row>
    <row r="75" spans="1:68" ht="4.5" customHeight="1" x14ac:dyDescent="0.2">
      <c r="A75" s="43"/>
      <c r="B75" s="36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  <c r="AF75" s="74"/>
      <c r="AG75" s="74"/>
      <c r="AH75" s="74"/>
      <c r="AI75" s="74"/>
      <c r="AJ75" s="74"/>
      <c r="AK75" s="74"/>
      <c r="AL75" s="74"/>
      <c r="AM75" s="74"/>
      <c r="AN75" s="74"/>
      <c r="AO75" s="74"/>
      <c r="AP75" s="74"/>
      <c r="AQ75" s="74"/>
      <c r="AR75" s="74"/>
      <c r="AS75" s="74"/>
      <c r="AT75" s="74"/>
      <c r="AU75" s="74"/>
      <c r="AV75" s="74"/>
      <c r="AW75" s="74"/>
      <c r="AX75" s="74"/>
      <c r="AY75" s="74"/>
      <c r="AZ75" s="74"/>
      <c r="BA75" s="74"/>
      <c r="BB75" s="74"/>
      <c r="BC75" s="74"/>
      <c r="BD75" s="74"/>
      <c r="BE75" s="74"/>
      <c r="BF75" s="74"/>
      <c r="BG75" s="74"/>
      <c r="BH75" s="74"/>
      <c r="BI75" s="74"/>
      <c r="BJ75" s="74"/>
      <c r="BK75" s="74"/>
      <c r="BL75" s="41"/>
      <c r="BM75" s="41"/>
      <c r="BN75" s="41"/>
      <c r="BO75" s="41"/>
      <c r="BP75" s="41"/>
    </row>
    <row r="76" spans="1:68" ht="14.25" customHeight="1" x14ac:dyDescent="0.3">
      <c r="A76" s="43" t="s">
        <v>5</v>
      </c>
      <c r="B76" s="37" t="s">
        <v>23</v>
      </c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  <c r="AD76" s="74"/>
      <c r="AE76" s="74"/>
      <c r="AF76" s="74"/>
      <c r="AG76" s="74"/>
      <c r="AH76" s="74"/>
      <c r="AI76" s="74"/>
      <c r="AJ76" s="74"/>
      <c r="AK76" s="74"/>
      <c r="AL76" s="74"/>
      <c r="AM76" s="74"/>
      <c r="AN76" s="74"/>
      <c r="AO76" s="74"/>
      <c r="AP76" s="74"/>
      <c r="AQ76" s="74"/>
      <c r="AR76" s="74"/>
      <c r="AS76" s="74"/>
      <c r="AT76" s="74"/>
      <c r="AU76" s="74"/>
      <c r="AV76" s="74"/>
      <c r="AW76" s="74"/>
      <c r="AX76" s="74"/>
      <c r="AY76" s="74"/>
      <c r="AZ76" s="74"/>
      <c r="BA76" s="74"/>
      <c r="BB76" s="74"/>
      <c r="BC76" s="74"/>
      <c r="BD76" s="74"/>
      <c r="BE76" s="74"/>
      <c r="BF76" s="74"/>
      <c r="BG76" s="74"/>
      <c r="BH76" s="74"/>
      <c r="BI76" s="74"/>
      <c r="BJ76" s="74"/>
      <c r="BK76" s="74"/>
      <c r="BL76" s="41"/>
      <c r="BM76" s="41"/>
      <c r="BN76" s="41"/>
      <c r="BO76" s="41"/>
      <c r="BP76" s="41"/>
    </row>
    <row r="77" spans="1:68" x14ac:dyDescent="0.2">
      <c r="A77" s="43"/>
      <c r="B77" s="38" t="s">
        <v>37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30">
        <v>0</v>
      </c>
      <c r="Q77" s="30">
        <v>0</v>
      </c>
      <c r="R77" s="30">
        <v>0</v>
      </c>
      <c r="S77" s="30">
        <v>0</v>
      </c>
      <c r="T77" s="30">
        <v>0</v>
      </c>
      <c r="U77" s="30">
        <v>0</v>
      </c>
      <c r="V77" s="30">
        <v>0</v>
      </c>
      <c r="W77" s="30">
        <v>0</v>
      </c>
      <c r="X77" s="30">
        <v>0</v>
      </c>
      <c r="Y77" s="30">
        <v>0</v>
      </c>
      <c r="Z77" s="30">
        <v>0</v>
      </c>
      <c r="AA77" s="30">
        <v>0</v>
      </c>
      <c r="AB77" s="30">
        <v>0</v>
      </c>
      <c r="AC77" s="30">
        <v>0</v>
      </c>
      <c r="AD77" s="30">
        <v>0</v>
      </c>
      <c r="AE77" s="30">
        <v>0</v>
      </c>
      <c r="AF77" s="30">
        <v>0</v>
      </c>
      <c r="AG77" s="30">
        <v>0</v>
      </c>
      <c r="AH77" s="30">
        <v>0</v>
      </c>
      <c r="AI77" s="30">
        <v>0</v>
      </c>
      <c r="AJ77" s="30">
        <v>0</v>
      </c>
      <c r="AK77" s="30">
        <v>0</v>
      </c>
      <c r="AL77" s="30">
        <v>0</v>
      </c>
      <c r="AM77" s="30">
        <v>0</v>
      </c>
      <c r="AN77" s="30">
        <v>0</v>
      </c>
      <c r="AO77" s="30">
        <v>0</v>
      </c>
      <c r="AP77" s="30">
        <v>0</v>
      </c>
      <c r="AQ77" s="30">
        <v>0</v>
      </c>
      <c r="AR77" s="30">
        <v>0</v>
      </c>
      <c r="AS77" s="30">
        <v>0</v>
      </c>
      <c r="AT77" s="49">
        <v>0</v>
      </c>
      <c r="AU77" s="49">
        <v>0</v>
      </c>
      <c r="AV77" s="49">
        <v>0</v>
      </c>
      <c r="AW77" s="49">
        <v>0</v>
      </c>
      <c r="AX77" s="49">
        <v>0</v>
      </c>
      <c r="AY77" s="49">
        <v>0</v>
      </c>
      <c r="AZ77" s="49">
        <v>0</v>
      </c>
      <c r="BA77" s="49">
        <v>0</v>
      </c>
      <c r="BB77" s="49">
        <v>0</v>
      </c>
      <c r="BC77" s="49">
        <v>0</v>
      </c>
      <c r="BD77" s="49">
        <v>0</v>
      </c>
      <c r="BE77" s="49">
        <v>0</v>
      </c>
      <c r="BF77" s="49">
        <v>0</v>
      </c>
      <c r="BG77" s="49">
        <v>0</v>
      </c>
      <c r="BH77" s="49">
        <v>0</v>
      </c>
      <c r="BI77" s="49">
        <v>0</v>
      </c>
      <c r="BJ77" s="49">
        <v>0</v>
      </c>
      <c r="BK77" s="49">
        <v>0</v>
      </c>
      <c r="BL77" s="41"/>
      <c r="BM77" s="41"/>
      <c r="BN77" s="41"/>
      <c r="BO77" s="41"/>
      <c r="BP77" s="41"/>
    </row>
    <row r="78" spans="1:68" ht="13.5" thickBot="1" x14ac:dyDescent="0.25">
      <c r="A78" s="45"/>
      <c r="B78" s="28" t="s">
        <v>73</v>
      </c>
      <c r="C78" s="50">
        <f t="shared" ref="C78:AH78" si="23">SUM(C77)</f>
        <v>0</v>
      </c>
      <c r="D78" s="50">
        <f t="shared" si="23"/>
        <v>0</v>
      </c>
      <c r="E78" s="50">
        <f t="shared" si="23"/>
        <v>0</v>
      </c>
      <c r="F78" s="50">
        <f t="shared" si="23"/>
        <v>0</v>
      </c>
      <c r="G78" s="50">
        <f t="shared" si="23"/>
        <v>0</v>
      </c>
      <c r="H78" s="50">
        <f t="shared" si="23"/>
        <v>0</v>
      </c>
      <c r="I78" s="50">
        <f t="shared" si="23"/>
        <v>0</v>
      </c>
      <c r="J78" s="50">
        <f t="shared" si="23"/>
        <v>0</v>
      </c>
      <c r="K78" s="50">
        <f t="shared" si="23"/>
        <v>0</v>
      </c>
      <c r="L78" s="50">
        <f t="shared" si="23"/>
        <v>0</v>
      </c>
      <c r="M78" s="50">
        <f t="shared" si="23"/>
        <v>0</v>
      </c>
      <c r="N78" s="50">
        <f t="shared" si="23"/>
        <v>0</v>
      </c>
      <c r="O78" s="50">
        <f t="shared" si="23"/>
        <v>0</v>
      </c>
      <c r="P78" s="50">
        <f t="shared" si="23"/>
        <v>0</v>
      </c>
      <c r="Q78" s="50">
        <f t="shared" si="23"/>
        <v>0</v>
      </c>
      <c r="R78" s="50">
        <f t="shared" si="23"/>
        <v>0</v>
      </c>
      <c r="S78" s="50">
        <f t="shared" si="23"/>
        <v>0</v>
      </c>
      <c r="T78" s="50">
        <f t="shared" si="23"/>
        <v>0</v>
      </c>
      <c r="U78" s="50">
        <f t="shared" si="23"/>
        <v>0</v>
      </c>
      <c r="V78" s="50">
        <f t="shared" si="23"/>
        <v>0</v>
      </c>
      <c r="W78" s="50">
        <f t="shared" si="23"/>
        <v>0</v>
      </c>
      <c r="X78" s="50">
        <f t="shared" si="23"/>
        <v>0</v>
      </c>
      <c r="Y78" s="50">
        <f t="shared" si="23"/>
        <v>0</v>
      </c>
      <c r="Z78" s="50">
        <f t="shared" si="23"/>
        <v>0</v>
      </c>
      <c r="AA78" s="50">
        <f t="shared" si="23"/>
        <v>0</v>
      </c>
      <c r="AB78" s="50">
        <f t="shared" si="23"/>
        <v>0</v>
      </c>
      <c r="AC78" s="50">
        <f t="shared" si="23"/>
        <v>0</v>
      </c>
      <c r="AD78" s="50">
        <f t="shared" si="23"/>
        <v>0</v>
      </c>
      <c r="AE78" s="50">
        <f t="shared" si="23"/>
        <v>0</v>
      </c>
      <c r="AF78" s="50">
        <f t="shared" si="23"/>
        <v>0</v>
      </c>
      <c r="AG78" s="50">
        <f t="shared" si="23"/>
        <v>0</v>
      </c>
      <c r="AH78" s="50">
        <f t="shared" si="23"/>
        <v>0</v>
      </c>
      <c r="AI78" s="50">
        <f t="shared" ref="AI78:BK78" si="24">SUM(AI77)</f>
        <v>0</v>
      </c>
      <c r="AJ78" s="50">
        <f t="shared" si="24"/>
        <v>0</v>
      </c>
      <c r="AK78" s="50">
        <f t="shared" si="24"/>
        <v>0</v>
      </c>
      <c r="AL78" s="50">
        <f t="shared" si="24"/>
        <v>0</v>
      </c>
      <c r="AM78" s="50">
        <f t="shared" si="24"/>
        <v>0</v>
      </c>
      <c r="AN78" s="50">
        <f t="shared" si="24"/>
        <v>0</v>
      </c>
      <c r="AO78" s="50">
        <f t="shared" si="24"/>
        <v>0</v>
      </c>
      <c r="AP78" s="50">
        <f t="shared" si="24"/>
        <v>0</v>
      </c>
      <c r="AQ78" s="50">
        <f t="shared" si="24"/>
        <v>0</v>
      </c>
      <c r="AR78" s="50">
        <f t="shared" si="24"/>
        <v>0</v>
      </c>
      <c r="AS78" s="50">
        <f t="shared" si="24"/>
        <v>0</v>
      </c>
      <c r="AT78" s="50">
        <f t="shared" si="24"/>
        <v>0</v>
      </c>
      <c r="AU78" s="50">
        <f t="shared" si="24"/>
        <v>0</v>
      </c>
      <c r="AV78" s="50">
        <f t="shared" si="24"/>
        <v>0</v>
      </c>
      <c r="AW78" s="50">
        <f t="shared" si="24"/>
        <v>0</v>
      </c>
      <c r="AX78" s="50">
        <f t="shared" si="24"/>
        <v>0</v>
      </c>
      <c r="AY78" s="50">
        <f t="shared" si="24"/>
        <v>0</v>
      </c>
      <c r="AZ78" s="50">
        <f t="shared" si="24"/>
        <v>0</v>
      </c>
      <c r="BA78" s="50">
        <f t="shared" si="24"/>
        <v>0</v>
      </c>
      <c r="BB78" s="50">
        <f t="shared" si="24"/>
        <v>0</v>
      </c>
      <c r="BC78" s="50">
        <f t="shared" si="24"/>
        <v>0</v>
      </c>
      <c r="BD78" s="50">
        <f t="shared" si="24"/>
        <v>0</v>
      </c>
      <c r="BE78" s="50">
        <f t="shared" si="24"/>
        <v>0</v>
      </c>
      <c r="BF78" s="50">
        <f t="shared" si="24"/>
        <v>0</v>
      </c>
      <c r="BG78" s="50">
        <f t="shared" si="24"/>
        <v>0</v>
      </c>
      <c r="BH78" s="50">
        <f t="shared" si="24"/>
        <v>0</v>
      </c>
      <c r="BI78" s="50">
        <f t="shared" si="24"/>
        <v>0</v>
      </c>
      <c r="BJ78" s="50">
        <f t="shared" si="24"/>
        <v>0</v>
      </c>
      <c r="BK78" s="50">
        <f t="shared" si="24"/>
        <v>0</v>
      </c>
      <c r="BL78" s="41"/>
      <c r="BM78" s="41"/>
      <c r="BN78" s="41"/>
      <c r="BO78" s="41"/>
      <c r="BP78" s="41"/>
    </row>
    <row r="79" spans="1:68" s="41" customFormat="1" ht="6" customHeight="1" x14ac:dyDescent="0.2">
      <c r="A79" s="40"/>
      <c r="B79" s="39"/>
    </row>
    <row r="80" spans="1:68" s="41" customFormat="1" x14ac:dyDescent="0.2">
      <c r="A80" s="40"/>
      <c r="B80" s="40" t="s">
        <v>26</v>
      </c>
      <c r="L80" s="40" t="s">
        <v>38</v>
      </c>
    </row>
    <row r="81" spans="1:63" s="41" customFormat="1" x14ac:dyDescent="0.2">
      <c r="A81" s="40"/>
      <c r="B81" s="40" t="s">
        <v>27</v>
      </c>
      <c r="L81" s="40" t="s">
        <v>30</v>
      </c>
    </row>
    <row r="82" spans="1:63" s="41" customFormat="1" x14ac:dyDescent="0.2">
      <c r="L82" s="40" t="s">
        <v>31</v>
      </c>
      <c r="BK82" s="67"/>
    </row>
    <row r="83" spans="1:63" s="41" customFormat="1" x14ac:dyDescent="0.2">
      <c r="B83" s="40" t="s">
        <v>33</v>
      </c>
      <c r="L83" s="40" t="s">
        <v>88</v>
      </c>
      <c r="BK83" s="68"/>
    </row>
    <row r="84" spans="1:63" s="41" customFormat="1" x14ac:dyDescent="0.2">
      <c r="B84" s="40" t="s">
        <v>34</v>
      </c>
      <c r="L84" s="40" t="s">
        <v>90</v>
      </c>
      <c r="BK84" s="68"/>
    </row>
    <row r="85" spans="1:63" s="41" customFormat="1" x14ac:dyDescent="0.2">
      <c r="B85" s="40"/>
      <c r="L85" s="40" t="s">
        <v>32</v>
      </c>
    </row>
    <row r="86" spans="1:63" s="41" customFormat="1" x14ac:dyDescent="0.2"/>
    <row r="87" spans="1:63" s="41" customFormat="1" x14ac:dyDescent="0.2"/>
    <row r="88" spans="1:63" s="41" customFormat="1" x14ac:dyDescent="0.2"/>
    <row r="89" spans="1:63" s="41" customFormat="1" x14ac:dyDescent="0.2"/>
    <row r="90" spans="1:63" s="41" customFormat="1" x14ac:dyDescent="0.2"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  <c r="AW90" s="69"/>
      <c r="AX90" s="69"/>
      <c r="AY90" s="69"/>
      <c r="AZ90" s="69"/>
      <c r="BA90" s="69"/>
      <c r="BB90" s="69"/>
      <c r="BC90" s="69"/>
      <c r="BD90" s="69"/>
      <c r="BE90" s="69"/>
      <c r="BF90" s="69"/>
      <c r="BG90" s="69"/>
      <c r="BH90" s="69"/>
      <c r="BI90" s="69"/>
      <c r="BJ90" s="69"/>
      <c r="BK90" s="69"/>
    </row>
    <row r="91" spans="1:63" s="41" customFormat="1" x14ac:dyDescent="0.2"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69"/>
      <c r="BE91" s="69"/>
      <c r="BF91" s="69"/>
      <c r="BG91" s="69"/>
      <c r="BH91" s="69"/>
      <c r="BI91" s="69"/>
      <c r="BJ91" s="69"/>
      <c r="BK91" s="69"/>
    </row>
    <row r="93" spans="1:63" x14ac:dyDescent="0.2">
      <c r="B93" s="40"/>
    </row>
  </sheetData>
  <mergeCells count="49">
    <mergeCell ref="C7:BK7"/>
    <mergeCell ref="C6:BK6"/>
    <mergeCell ref="C3:L3"/>
    <mergeCell ref="H4:L4"/>
    <mergeCell ref="R4:V4"/>
    <mergeCell ref="AG4:AK4"/>
    <mergeCell ref="AQ3:AZ3"/>
    <mergeCell ref="BF4:BJ4"/>
    <mergeCell ref="AV4:AZ4"/>
    <mergeCell ref="C4:G4"/>
    <mergeCell ref="M4:Q4"/>
    <mergeCell ref="AG3:AP3"/>
    <mergeCell ref="AL4:AP4"/>
    <mergeCell ref="AQ4:AU4"/>
    <mergeCell ref="AB4:AF4"/>
    <mergeCell ref="BA4:BE4"/>
    <mergeCell ref="C13:BK13"/>
    <mergeCell ref="C22:BK22"/>
    <mergeCell ref="C25:BK25"/>
    <mergeCell ref="C28:BK28"/>
    <mergeCell ref="A1:A5"/>
    <mergeCell ref="W4:AA4"/>
    <mergeCell ref="C1:BK1"/>
    <mergeCell ref="BA3:BJ3"/>
    <mergeCell ref="BK2:BK5"/>
    <mergeCell ref="W3:AF3"/>
    <mergeCell ref="M3:V3"/>
    <mergeCell ref="B1:B5"/>
    <mergeCell ref="C2:V2"/>
    <mergeCell ref="W2:AP2"/>
    <mergeCell ref="AQ2:BJ2"/>
    <mergeCell ref="C10:BK10"/>
    <mergeCell ref="C56:BK56"/>
    <mergeCell ref="C75:BK75"/>
    <mergeCell ref="C41:BK41"/>
    <mergeCell ref="C39:BK39"/>
    <mergeCell ref="C44:BK44"/>
    <mergeCell ref="C54:BK54"/>
    <mergeCell ref="C55:BK55"/>
    <mergeCell ref="C59:BK59"/>
    <mergeCell ref="C40:BK40"/>
    <mergeCell ref="C76:BK76"/>
    <mergeCell ref="C60:BK60"/>
    <mergeCell ref="C61:BK61"/>
    <mergeCell ref="C64:BK64"/>
    <mergeCell ref="C68:BK68"/>
    <mergeCell ref="C69:BK69"/>
    <mergeCell ref="C70:BK70"/>
    <mergeCell ref="C73:BK73"/>
  </mergeCells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44"/>
  <sheetViews>
    <sheetView showGridLines="0" workbookViewId="0">
      <selection activeCell="D41" sqref="D41"/>
    </sheetView>
  </sheetViews>
  <sheetFormatPr defaultRowHeight="12.75" x14ac:dyDescent="0.2"/>
  <cols>
    <col min="1" max="1" width="2.28515625" style="7" customWidth="1"/>
    <col min="2" max="2" width="9.140625" style="7"/>
    <col min="3" max="3" width="25.28515625" style="7" bestFit="1" customWidth="1"/>
    <col min="4" max="4" width="12" style="7" bestFit="1" customWidth="1"/>
    <col min="5" max="6" width="18.5703125" style="7" bestFit="1" customWidth="1"/>
    <col min="7" max="7" width="10.7109375" style="7" bestFit="1" customWidth="1"/>
    <col min="8" max="8" width="20" style="7" bestFit="1" customWidth="1"/>
    <col min="9" max="9" width="16" style="7" bestFit="1" customWidth="1"/>
    <col min="10" max="10" width="17.140625" style="7" bestFit="1" customWidth="1"/>
    <col min="11" max="11" width="9.28515625" style="7" bestFit="1" customWidth="1"/>
    <col min="12" max="12" width="20" style="7" bestFit="1" customWidth="1"/>
    <col min="13" max="16384" width="9.140625" style="7"/>
  </cols>
  <sheetData>
    <row r="2" spans="2:12" x14ac:dyDescent="0.2">
      <c r="B2" s="101" t="s">
        <v>121</v>
      </c>
      <c r="C2" s="102"/>
      <c r="D2" s="102"/>
      <c r="E2" s="102"/>
      <c r="F2" s="102"/>
      <c r="G2" s="102"/>
      <c r="H2" s="102"/>
      <c r="I2" s="102"/>
      <c r="J2" s="102"/>
      <c r="K2" s="102"/>
      <c r="L2" s="103"/>
    </row>
    <row r="3" spans="2:12" x14ac:dyDescent="0.2">
      <c r="B3" s="101" t="s">
        <v>115</v>
      </c>
      <c r="C3" s="102"/>
      <c r="D3" s="102"/>
      <c r="E3" s="102"/>
      <c r="F3" s="102"/>
      <c r="G3" s="102"/>
      <c r="H3" s="102"/>
      <c r="I3" s="102"/>
      <c r="J3" s="102"/>
      <c r="K3" s="102"/>
      <c r="L3" s="103"/>
    </row>
    <row r="4" spans="2:12" ht="30" x14ac:dyDescent="0.2">
      <c r="B4" s="8" t="s">
        <v>65</v>
      </c>
      <c r="C4" s="9" t="s">
        <v>39</v>
      </c>
      <c r="D4" s="9" t="s">
        <v>77</v>
      </c>
      <c r="E4" s="9" t="s">
        <v>78</v>
      </c>
      <c r="F4" s="9" t="s">
        <v>7</v>
      </c>
      <c r="G4" s="9" t="s">
        <v>8</v>
      </c>
      <c r="H4" s="9" t="s">
        <v>20</v>
      </c>
      <c r="I4" s="9" t="s">
        <v>84</v>
      </c>
      <c r="J4" s="9" t="s">
        <v>85</v>
      </c>
      <c r="K4" s="9" t="s">
        <v>64</v>
      </c>
      <c r="L4" s="9" t="s">
        <v>86</v>
      </c>
    </row>
    <row r="5" spans="2:12" x14ac:dyDescent="0.2">
      <c r="B5" s="10">
        <v>1</v>
      </c>
      <c r="C5" s="11" t="s">
        <v>40</v>
      </c>
      <c r="D5" s="21">
        <v>56.169577230321416</v>
      </c>
      <c r="E5" s="3">
        <v>64.934720150035716</v>
      </c>
      <c r="F5" s="3">
        <v>12.566836533249999</v>
      </c>
      <c r="G5" s="3">
        <v>1.8430685783928571</v>
      </c>
      <c r="H5" s="3">
        <v>0</v>
      </c>
      <c r="I5" s="3">
        <v>0</v>
      </c>
      <c r="J5" s="3">
        <v>0</v>
      </c>
      <c r="K5" s="3">
        <f>SUM(D5:J5)</f>
        <v>135.51420249200001</v>
      </c>
      <c r="L5" s="3">
        <v>0</v>
      </c>
    </row>
    <row r="6" spans="2:12" x14ac:dyDescent="0.2">
      <c r="B6" s="10">
        <v>2</v>
      </c>
      <c r="C6" s="12" t="s">
        <v>41</v>
      </c>
      <c r="D6" s="21">
        <v>0.11011375364285714</v>
      </c>
      <c r="E6" s="3">
        <v>1.5933413493214286</v>
      </c>
      <c r="F6" s="3">
        <v>3.0768332538214294</v>
      </c>
      <c r="G6" s="3">
        <v>0.63167273807142865</v>
      </c>
      <c r="H6" s="3">
        <v>0</v>
      </c>
      <c r="I6" s="3">
        <v>0</v>
      </c>
      <c r="J6" s="3">
        <v>0</v>
      </c>
      <c r="K6" s="3">
        <f t="shared" ref="K6:K31" si="0">SUM(D6:J6)</f>
        <v>5.4119610948571442</v>
      </c>
      <c r="L6" s="3">
        <v>0</v>
      </c>
    </row>
    <row r="7" spans="2:12" x14ac:dyDescent="0.2">
      <c r="B7" s="10">
        <v>3</v>
      </c>
      <c r="C7" s="11" t="s">
        <v>42</v>
      </c>
      <c r="D7" s="21">
        <v>1.6057360535714287</v>
      </c>
      <c r="E7" s="3">
        <v>20.98103151446427</v>
      </c>
      <c r="F7" s="3">
        <v>57.518237596321455</v>
      </c>
      <c r="G7" s="3">
        <v>13.928025469357143</v>
      </c>
      <c r="H7" s="3">
        <v>0</v>
      </c>
      <c r="I7" s="3">
        <v>0</v>
      </c>
      <c r="J7" s="3">
        <v>0</v>
      </c>
      <c r="K7" s="3">
        <f t="shared" si="0"/>
        <v>94.03303063371429</v>
      </c>
      <c r="L7" s="3">
        <v>0</v>
      </c>
    </row>
    <row r="8" spans="2:12" x14ac:dyDescent="0.2">
      <c r="B8" s="10">
        <v>4</v>
      </c>
      <c r="C8" s="12" t="s">
        <v>43</v>
      </c>
      <c r="D8" s="21">
        <v>1.3866987687857144</v>
      </c>
      <c r="E8" s="3">
        <v>4.4378871918928571</v>
      </c>
      <c r="F8" s="3">
        <v>2.2872454256428583</v>
      </c>
      <c r="G8" s="3">
        <v>1.7870765500357146</v>
      </c>
      <c r="H8" s="3">
        <v>0</v>
      </c>
      <c r="I8" s="3">
        <v>0</v>
      </c>
      <c r="J8" s="3">
        <v>0</v>
      </c>
      <c r="K8" s="3">
        <f t="shared" si="0"/>
        <v>9.8989079363571442</v>
      </c>
      <c r="L8" s="3">
        <v>0</v>
      </c>
    </row>
    <row r="9" spans="2:12" x14ac:dyDescent="0.2">
      <c r="B9" s="10">
        <v>5</v>
      </c>
      <c r="C9" s="12" t="s">
        <v>44</v>
      </c>
      <c r="D9" s="21">
        <v>9.9084694878571398</v>
      </c>
      <c r="E9" s="3">
        <v>27.757136157785709</v>
      </c>
      <c r="F9" s="3">
        <v>25.401786765214283</v>
      </c>
      <c r="G9" s="3">
        <v>5.8400322463571444</v>
      </c>
      <c r="H9" s="3">
        <v>0</v>
      </c>
      <c r="I9" s="3">
        <v>0</v>
      </c>
      <c r="J9" s="3">
        <v>0</v>
      </c>
      <c r="K9" s="3">
        <f t="shared" si="0"/>
        <v>68.907424657214278</v>
      </c>
      <c r="L9" s="3">
        <v>0</v>
      </c>
    </row>
    <row r="10" spans="2:12" x14ac:dyDescent="0.2">
      <c r="B10" s="10">
        <v>6</v>
      </c>
      <c r="C10" s="12" t="s">
        <v>45</v>
      </c>
      <c r="D10" s="21">
        <v>1.094628532</v>
      </c>
      <c r="E10" s="3">
        <v>0.59913306335714289</v>
      </c>
      <c r="F10" s="3">
        <v>6.2747257771785705</v>
      </c>
      <c r="G10" s="3">
        <v>1.2462344309285716</v>
      </c>
      <c r="H10" s="3">
        <v>0</v>
      </c>
      <c r="I10" s="3">
        <v>0</v>
      </c>
      <c r="J10" s="3">
        <v>0</v>
      </c>
      <c r="K10" s="3">
        <f t="shared" si="0"/>
        <v>9.2147218034642862</v>
      </c>
      <c r="L10" s="3">
        <v>0</v>
      </c>
    </row>
    <row r="11" spans="2:12" x14ac:dyDescent="0.2">
      <c r="B11" s="10">
        <v>7</v>
      </c>
      <c r="C11" s="12" t="s">
        <v>46</v>
      </c>
      <c r="D11" s="21">
        <v>342.67820791742844</v>
      </c>
      <c r="E11" s="3">
        <v>264.82648949860692</v>
      </c>
      <c r="F11" s="3">
        <v>204.83912964371407</v>
      </c>
      <c r="G11" s="3">
        <v>133.22016934732139</v>
      </c>
      <c r="H11" s="3">
        <v>0</v>
      </c>
      <c r="I11" s="3">
        <v>0</v>
      </c>
      <c r="J11" s="3">
        <v>0</v>
      </c>
      <c r="K11" s="3">
        <f t="shared" si="0"/>
        <v>945.56399640707082</v>
      </c>
      <c r="L11" s="3">
        <v>0</v>
      </c>
    </row>
    <row r="12" spans="2:12" x14ac:dyDescent="0.2">
      <c r="B12" s="10">
        <v>8</v>
      </c>
      <c r="C12" s="11" t="s">
        <v>47</v>
      </c>
      <c r="D12" s="21">
        <v>173.19938298560714</v>
      </c>
      <c r="E12" s="3">
        <v>20.757679227214279</v>
      </c>
      <c r="F12" s="3">
        <v>13.010156742642854</v>
      </c>
      <c r="G12" s="3">
        <v>5.1850298730357132</v>
      </c>
      <c r="H12" s="3">
        <v>0</v>
      </c>
      <c r="I12" s="3">
        <v>0</v>
      </c>
      <c r="J12" s="3">
        <v>0</v>
      </c>
      <c r="K12" s="3">
        <f t="shared" si="0"/>
        <v>212.15224882850001</v>
      </c>
      <c r="L12" s="3">
        <v>0</v>
      </c>
    </row>
    <row r="13" spans="2:12" x14ac:dyDescent="0.2">
      <c r="B13" s="10">
        <v>9</v>
      </c>
      <c r="C13" s="11" t="s">
        <v>48</v>
      </c>
      <c r="D13" s="21">
        <v>7.2011473999999992E-2</v>
      </c>
      <c r="E13" s="3">
        <v>0.21212786521428573</v>
      </c>
      <c r="F13" s="3">
        <v>1.2309599048928572</v>
      </c>
      <c r="G13" s="3">
        <v>0.29587678732142864</v>
      </c>
      <c r="H13" s="3">
        <v>0</v>
      </c>
      <c r="I13" s="3">
        <v>0</v>
      </c>
      <c r="J13" s="3">
        <v>0</v>
      </c>
      <c r="K13" s="3">
        <f t="shared" si="0"/>
        <v>1.8109760314285714</v>
      </c>
      <c r="L13" s="3">
        <v>0</v>
      </c>
    </row>
    <row r="14" spans="2:12" x14ac:dyDescent="0.2">
      <c r="B14" s="10">
        <v>10</v>
      </c>
      <c r="C14" s="12" t="s">
        <v>49</v>
      </c>
      <c r="D14" s="21">
        <v>7.049557025E-2</v>
      </c>
      <c r="E14" s="3">
        <v>0.13460718064285718</v>
      </c>
      <c r="F14" s="3">
        <v>0.19755775789285715</v>
      </c>
      <c r="G14" s="3">
        <v>0.15776095342857141</v>
      </c>
      <c r="H14" s="3">
        <v>0</v>
      </c>
      <c r="I14" s="3">
        <v>0</v>
      </c>
      <c r="J14" s="3">
        <v>0</v>
      </c>
      <c r="K14" s="3">
        <f t="shared" si="0"/>
        <v>0.56042146221428579</v>
      </c>
      <c r="L14" s="3">
        <v>0</v>
      </c>
    </row>
    <row r="15" spans="2:12" x14ac:dyDescent="0.2">
      <c r="B15" s="10">
        <v>11</v>
      </c>
      <c r="C15" s="12" t="s">
        <v>50</v>
      </c>
      <c r="D15" s="21">
        <v>0.9352263059642858</v>
      </c>
      <c r="E15" s="3">
        <v>2.6048553151428568</v>
      </c>
      <c r="F15" s="3">
        <v>16.27069629146429</v>
      </c>
      <c r="G15" s="3">
        <v>4.0444722724642856</v>
      </c>
      <c r="H15" s="3">
        <v>0</v>
      </c>
      <c r="I15" s="3">
        <v>0</v>
      </c>
      <c r="J15" s="3">
        <v>0</v>
      </c>
      <c r="K15" s="3">
        <f t="shared" si="0"/>
        <v>23.855250185035718</v>
      </c>
      <c r="L15" s="3">
        <v>0</v>
      </c>
    </row>
    <row r="16" spans="2:12" x14ac:dyDescent="0.2">
      <c r="B16" s="10">
        <v>12</v>
      </c>
      <c r="C16" s="12" t="s">
        <v>51</v>
      </c>
      <c r="D16" s="21">
        <v>140.33530346321436</v>
      </c>
      <c r="E16" s="3">
        <v>84.509055815178641</v>
      </c>
      <c r="F16" s="3">
        <v>17.551020481178575</v>
      </c>
      <c r="G16" s="3">
        <v>2.6119465427142865</v>
      </c>
      <c r="H16" s="3">
        <v>0</v>
      </c>
      <c r="I16" s="3">
        <v>0</v>
      </c>
      <c r="J16" s="3">
        <v>0</v>
      </c>
      <c r="K16" s="3">
        <f t="shared" si="0"/>
        <v>245.00732630228586</v>
      </c>
      <c r="L16" s="3">
        <v>0</v>
      </c>
    </row>
    <row r="17" spans="1:12" x14ac:dyDescent="0.2">
      <c r="B17" s="10">
        <v>13</v>
      </c>
      <c r="C17" s="12" t="s">
        <v>52</v>
      </c>
      <c r="D17" s="21">
        <v>7.4900750482142859</v>
      </c>
      <c r="E17" s="3">
        <v>23.755668536714293</v>
      </c>
      <c r="F17" s="3">
        <v>8.9966448362142906</v>
      </c>
      <c r="G17" s="3">
        <v>1.8197211276428575</v>
      </c>
      <c r="H17" s="3">
        <v>0</v>
      </c>
      <c r="I17" s="3">
        <v>0</v>
      </c>
      <c r="J17" s="3">
        <v>0</v>
      </c>
      <c r="K17" s="3">
        <f t="shared" si="0"/>
        <v>42.062109548785727</v>
      </c>
      <c r="L17" s="3">
        <v>0</v>
      </c>
    </row>
    <row r="18" spans="1:12" x14ac:dyDescent="0.2">
      <c r="B18" s="10">
        <v>14</v>
      </c>
      <c r="C18" s="12" t="s">
        <v>53</v>
      </c>
      <c r="D18" s="21">
        <v>6.8135546241071436</v>
      </c>
      <c r="E18" s="3">
        <v>23.547822255535714</v>
      </c>
      <c r="F18" s="3">
        <v>25.907905817107149</v>
      </c>
      <c r="G18" s="3">
        <v>12.583041574392855</v>
      </c>
      <c r="H18" s="3">
        <v>0</v>
      </c>
      <c r="I18" s="3">
        <v>0</v>
      </c>
      <c r="J18" s="3">
        <v>0</v>
      </c>
      <c r="K18" s="3">
        <f t="shared" si="0"/>
        <v>68.852324271142862</v>
      </c>
      <c r="L18" s="3">
        <v>0</v>
      </c>
    </row>
    <row r="19" spans="1:12" x14ac:dyDescent="0.2">
      <c r="B19" s="10">
        <v>15</v>
      </c>
      <c r="C19" s="12" t="s">
        <v>54</v>
      </c>
      <c r="D19" s="21">
        <v>3920.4865812140579</v>
      </c>
      <c r="E19" s="3">
        <v>769.99908455335219</v>
      </c>
      <c r="F19" s="3">
        <v>263.81831255624917</v>
      </c>
      <c r="G19" s="3">
        <v>159.77627751899965</v>
      </c>
      <c r="H19" s="3">
        <v>0</v>
      </c>
      <c r="I19" s="3">
        <v>0</v>
      </c>
      <c r="J19" s="3">
        <v>0</v>
      </c>
      <c r="K19" s="3">
        <f t="shared" si="0"/>
        <v>5114.0802558426585</v>
      </c>
      <c r="L19" s="3">
        <v>0</v>
      </c>
    </row>
    <row r="20" spans="1:12" x14ac:dyDescent="0.2">
      <c r="B20" s="10">
        <v>16</v>
      </c>
      <c r="C20" s="12" t="s">
        <v>55</v>
      </c>
      <c r="D20" s="21">
        <v>743.70249026192892</v>
      </c>
      <c r="E20" s="3">
        <v>177.56947797228568</v>
      </c>
      <c r="F20" s="3">
        <v>40.065111807928538</v>
      </c>
      <c r="G20" s="3">
        <v>15.899669635571424</v>
      </c>
      <c r="H20" s="3">
        <v>0</v>
      </c>
      <c r="I20" s="3">
        <v>0</v>
      </c>
      <c r="J20" s="3">
        <v>0</v>
      </c>
      <c r="K20" s="3">
        <f t="shared" si="0"/>
        <v>977.23674967771456</v>
      </c>
      <c r="L20" s="3">
        <v>0</v>
      </c>
    </row>
    <row r="21" spans="1:12" x14ac:dyDescent="0.2">
      <c r="B21" s="10">
        <v>17</v>
      </c>
      <c r="C21" s="12" t="s">
        <v>56</v>
      </c>
      <c r="D21" s="21">
        <v>1.2648545997142857</v>
      </c>
      <c r="E21" s="3">
        <v>141.04077369364288</v>
      </c>
      <c r="F21" s="3">
        <v>25.420396047714295</v>
      </c>
      <c r="G21" s="3">
        <v>6.5518119097142851</v>
      </c>
      <c r="H21" s="3">
        <v>0</v>
      </c>
      <c r="I21" s="3">
        <v>0</v>
      </c>
      <c r="J21" s="3">
        <v>0</v>
      </c>
      <c r="K21" s="3">
        <f t="shared" si="0"/>
        <v>174.27783625078573</v>
      </c>
      <c r="L21" s="3">
        <v>0</v>
      </c>
    </row>
    <row r="22" spans="1:12" x14ac:dyDescent="0.2">
      <c r="B22" s="10">
        <v>18</v>
      </c>
      <c r="C22" s="11" t="s">
        <v>14</v>
      </c>
      <c r="D22" s="21">
        <v>1.1458532669285715</v>
      </c>
      <c r="E22" s="3">
        <v>3.7325471351428572</v>
      </c>
      <c r="F22" s="3">
        <v>9.7749003129285725</v>
      </c>
      <c r="G22" s="3">
        <v>3.5790297929642847</v>
      </c>
      <c r="H22" s="3">
        <v>0</v>
      </c>
      <c r="I22" s="3">
        <v>0</v>
      </c>
      <c r="J22" s="3">
        <v>0</v>
      </c>
      <c r="K22" s="3">
        <f t="shared" si="0"/>
        <v>18.232330507964285</v>
      </c>
      <c r="L22" s="3">
        <v>0</v>
      </c>
    </row>
    <row r="23" spans="1:12" x14ac:dyDescent="0.2">
      <c r="B23" s="10">
        <v>19</v>
      </c>
      <c r="C23" s="12" t="s">
        <v>57</v>
      </c>
      <c r="D23" s="21">
        <v>8.5135029002142844</v>
      </c>
      <c r="E23" s="3">
        <v>14.860846341607143</v>
      </c>
      <c r="F23" s="3">
        <v>18.070507981142857</v>
      </c>
      <c r="G23" s="3">
        <v>15.125459959535716</v>
      </c>
      <c r="H23" s="3">
        <v>0</v>
      </c>
      <c r="I23" s="3">
        <v>0</v>
      </c>
      <c r="J23" s="3">
        <v>0</v>
      </c>
      <c r="K23" s="3">
        <f t="shared" si="0"/>
        <v>56.570317182500006</v>
      </c>
      <c r="L23" s="3">
        <v>0</v>
      </c>
    </row>
    <row r="24" spans="1:12" x14ac:dyDescent="0.2">
      <c r="B24" s="10">
        <v>20</v>
      </c>
      <c r="C24" s="12" t="s">
        <v>58</v>
      </c>
      <c r="D24" s="21">
        <v>242.80415011539287</v>
      </c>
      <c r="E24" s="3">
        <v>90.115940235678579</v>
      </c>
      <c r="F24" s="3">
        <v>103.91063135757163</v>
      </c>
      <c r="G24" s="3">
        <v>55.691384325107123</v>
      </c>
      <c r="H24" s="3">
        <v>0</v>
      </c>
      <c r="I24" s="3">
        <v>0</v>
      </c>
      <c r="J24" s="3">
        <v>0</v>
      </c>
      <c r="K24" s="3">
        <f t="shared" si="0"/>
        <v>492.52210603375022</v>
      </c>
      <c r="L24" s="3">
        <v>0</v>
      </c>
    </row>
    <row r="25" spans="1:12" x14ac:dyDescent="0.2">
      <c r="B25" s="10">
        <v>21</v>
      </c>
      <c r="C25" s="11" t="s">
        <v>59</v>
      </c>
      <c r="D25" s="21">
        <v>0</v>
      </c>
      <c r="E25" s="3">
        <v>4.9282307499999992E-3</v>
      </c>
      <c r="F25" s="3">
        <v>1.000558220892857</v>
      </c>
      <c r="G25" s="3">
        <v>5.2282973607142839E-2</v>
      </c>
      <c r="H25" s="3">
        <v>0</v>
      </c>
      <c r="I25" s="3">
        <v>0</v>
      </c>
      <c r="J25" s="3">
        <v>0</v>
      </c>
      <c r="K25" s="3">
        <f t="shared" si="0"/>
        <v>1.0577694252499998</v>
      </c>
      <c r="L25" s="3">
        <v>0</v>
      </c>
    </row>
    <row r="26" spans="1:12" x14ac:dyDescent="0.2">
      <c r="B26" s="10">
        <v>22</v>
      </c>
      <c r="C26" s="12" t="s">
        <v>60</v>
      </c>
      <c r="D26" s="21">
        <v>297.09625958735705</v>
      </c>
      <c r="E26" s="3">
        <v>49.993683026357125</v>
      </c>
      <c r="F26" s="3">
        <v>48.556080386249974</v>
      </c>
      <c r="G26" s="3">
        <v>5.7791707443571418</v>
      </c>
      <c r="H26" s="3">
        <v>0</v>
      </c>
      <c r="I26" s="3">
        <v>0</v>
      </c>
      <c r="J26" s="3">
        <v>0</v>
      </c>
      <c r="K26" s="3">
        <f t="shared" si="0"/>
        <v>401.42519374432129</v>
      </c>
      <c r="L26" s="3">
        <v>0</v>
      </c>
    </row>
    <row r="27" spans="1:12" x14ac:dyDescent="0.2">
      <c r="B27" s="10">
        <v>23</v>
      </c>
      <c r="C27" s="11" t="s">
        <v>92</v>
      </c>
      <c r="D27" s="21">
        <v>638.99700702389293</v>
      </c>
      <c r="E27" s="3">
        <v>173.1771884057857</v>
      </c>
      <c r="F27" s="3">
        <v>37.366893603714303</v>
      </c>
      <c r="G27" s="3">
        <v>1.532351719607143</v>
      </c>
      <c r="H27" s="3">
        <v>0</v>
      </c>
      <c r="I27" s="3">
        <v>0</v>
      </c>
      <c r="J27" s="3">
        <v>0</v>
      </c>
      <c r="K27" s="3">
        <f t="shared" si="0"/>
        <v>851.07344075300011</v>
      </c>
      <c r="L27" s="3">
        <v>0</v>
      </c>
    </row>
    <row r="28" spans="1:12" x14ac:dyDescent="0.2">
      <c r="B28" s="10">
        <v>24</v>
      </c>
      <c r="C28" s="12" t="s">
        <v>61</v>
      </c>
      <c r="D28" s="21">
        <v>285.22128893889305</v>
      </c>
      <c r="E28" s="3">
        <v>273.66581614117894</v>
      </c>
      <c r="F28" s="3">
        <v>309.92409453167812</v>
      </c>
      <c r="G28" s="3">
        <v>177.31452002949996</v>
      </c>
      <c r="H28" s="3">
        <v>0</v>
      </c>
      <c r="I28" s="3">
        <v>0</v>
      </c>
      <c r="J28" s="3">
        <v>0</v>
      </c>
      <c r="K28" s="3">
        <f t="shared" si="0"/>
        <v>1046.12571964125</v>
      </c>
      <c r="L28" s="3">
        <v>0</v>
      </c>
    </row>
    <row r="29" spans="1:12" x14ac:dyDescent="0.2">
      <c r="B29" s="10">
        <v>25</v>
      </c>
      <c r="C29" s="12" t="s">
        <v>62</v>
      </c>
      <c r="D29" s="21">
        <v>0.39670895853571431</v>
      </c>
      <c r="E29" s="3">
        <v>5.1874908052500004</v>
      </c>
      <c r="F29" s="3">
        <v>7.6592477137142865</v>
      </c>
      <c r="G29" s="3">
        <v>1.5182354369642859</v>
      </c>
      <c r="H29" s="3">
        <v>0</v>
      </c>
      <c r="I29" s="3">
        <v>0</v>
      </c>
      <c r="J29" s="3">
        <v>0</v>
      </c>
      <c r="K29" s="3">
        <f t="shared" si="0"/>
        <v>14.761682914464288</v>
      </c>
      <c r="L29" s="3">
        <v>0</v>
      </c>
    </row>
    <row r="30" spans="1:12" x14ac:dyDescent="0.2">
      <c r="B30" s="10">
        <v>26</v>
      </c>
      <c r="C30" s="12" t="s">
        <v>91</v>
      </c>
      <c r="D30" s="21">
        <v>0</v>
      </c>
      <c r="E30" s="3">
        <v>0</v>
      </c>
      <c r="F30" s="3">
        <v>1.5700515357142857E-3</v>
      </c>
      <c r="G30" s="3">
        <v>0</v>
      </c>
      <c r="H30" s="3">
        <v>0</v>
      </c>
      <c r="I30" s="3">
        <v>0</v>
      </c>
      <c r="J30" s="3">
        <v>0</v>
      </c>
      <c r="K30" s="3">
        <f t="shared" si="0"/>
        <v>1.5700515357142857E-3</v>
      </c>
      <c r="L30" s="3">
        <v>0</v>
      </c>
    </row>
    <row r="31" spans="1:12" x14ac:dyDescent="0.2">
      <c r="B31" s="10">
        <v>27</v>
      </c>
      <c r="C31" s="12" t="s">
        <v>63</v>
      </c>
      <c r="D31" s="21">
        <v>270.66656504842854</v>
      </c>
      <c r="E31" s="3">
        <v>93.532514135535749</v>
      </c>
      <c r="F31" s="3">
        <v>83.355930983678533</v>
      </c>
      <c r="G31" s="3">
        <v>47.960634084142875</v>
      </c>
      <c r="H31" s="3">
        <v>0</v>
      </c>
      <c r="I31" s="3">
        <v>0</v>
      </c>
      <c r="J31" s="3">
        <v>0</v>
      </c>
      <c r="K31" s="3">
        <f t="shared" si="0"/>
        <v>495.51564425178572</v>
      </c>
      <c r="L31" s="3">
        <v>0</v>
      </c>
    </row>
    <row r="32" spans="1:12" s="16" customFormat="1" x14ac:dyDescent="0.2">
      <c r="A32" s="13"/>
      <c r="B32" s="14"/>
      <c r="C32" s="15" t="s">
        <v>64</v>
      </c>
      <c r="D32" s="72">
        <f t="shared" ref="D32:L32" si="1">SUM(D5:D31)</f>
        <v>7152.1647431303081</v>
      </c>
      <c r="E32" s="72">
        <f t="shared" si="1"/>
        <v>2333.5318457976737</v>
      </c>
      <c r="F32" s="72">
        <f t="shared" si="1"/>
        <v>1344.0539723815345</v>
      </c>
      <c r="G32" s="72">
        <f t="shared" si="1"/>
        <v>675.97495662153517</v>
      </c>
      <c r="H32" s="4">
        <f t="shared" si="1"/>
        <v>0</v>
      </c>
      <c r="I32" s="4">
        <f t="shared" si="1"/>
        <v>0</v>
      </c>
      <c r="J32" s="4">
        <f t="shared" si="1"/>
        <v>0</v>
      </c>
      <c r="K32" s="4">
        <f t="shared" si="1"/>
        <v>11505.72551793105</v>
      </c>
      <c r="L32" s="4">
        <f t="shared" si="1"/>
        <v>0</v>
      </c>
    </row>
    <row r="33" spans="2:12" x14ac:dyDescent="0.2">
      <c r="B33" s="17"/>
      <c r="C33" s="18"/>
      <c r="D33" s="5"/>
      <c r="E33" s="6"/>
      <c r="F33" s="6"/>
      <c r="G33" s="6"/>
      <c r="H33" s="1"/>
      <c r="I33" s="1"/>
      <c r="J33" s="1"/>
      <c r="K33" s="1"/>
      <c r="L33" s="1"/>
    </row>
    <row r="34" spans="2:12" x14ac:dyDescent="0.2">
      <c r="B34" s="17"/>
      <c r="C34" s="18"/>
      <c r="D34" s="5"/>
      <c r="E34" s="5"/>
      <c r="F34" s="5"/>
      <c r="G34" s="5"/>
      <c r="H34" s="2"/>
      <c r="I34" s="1"/>
      <c r="J34" s="1"/>
      <c r="K34" s="2"/>
      <c r="L34" s="1"/>
    </row>
    <row r="35" spans="2:12" x14ac:dyDescent="0.2">
      <c r="B35" s="17"/>
      <c r="C35" s="18"/>
      <c r="D35" s="5"/>
      <c r="E35" s="5"/>
      <c r="F35" s="5"/>
      <c r="G35" s="5"/>
      <c r="H35" s="5"/>
      <c r="I35" s="1"/>
      <c r="J35" s="1"/>
      <c r="K35" s="2"/>
      <c r="L35" s="1"/>
    </row>
    <row r="36" spans="2:12" x14ac:dyDescent="0.2">
      <c r="B36" s="17"/>
      <c r="C36" s="18"/>
      <c r="D36" s="5"/>
      <c r="E36" s="5"/>
      <c r="F36" s="5"/>
      <c r="G36" s="5"/>
      <c r="H36" s="5"/>
      <c r="I36" s="1"/>
      <c r="J36" s="1"/>
      <c r="K36" s="2"/>
      <c r="L36" s="1"/>
    </row>
    <row r="37" spans="2:12" x14ac:dyDescent="0.2">
      <c r="B37" s="17"/>
      <c r="C37" s="18"/>
      <c r="D37" s="19"/>
      <c r="E37" s="19"/>
      <c r="F37" s="19"/>
      <c r="G37" s="19"/>
      <c r="H37" s="1"/>
      <c r="I37" s="1"/>
      <c r="J37" s="1"/>
      <c r="K37" s="1"/>
      <c r="L37" s="1"/>
    </row>
    <row r="38" spans="2:12" x14ac:dyDescent="0.2">
      <c r="B38" s="17"/>
      <c r="C38" s="18"/>
      <c r="D38" s="5"/>
      <c r="E38" s="5"/>
      <c r="F38" s="5"/>
      <c r="G38" s="5"/>
      <c r="H38" s="1"/>
      <c r="I38" s="1"/>
      <c r="J38" s="1"/>
      <c r="K38" s="1"/>
      <c r="L38" s="1"/>
    </row>
    <row r="39" spans="2:12" x14ac:dyDescent="0.2">
      <c r="B39" s="17"/>
      <c r="C39" s="18"/>
      <c r="D39" s="5"/>
      <c r="E39" s="5"/>
      <c r="F39" s="5"/>
      <c r="G39" s="5"/>
      <c r="H39" s="1"/>
      <c r="I39" s="1"/>
      <c r="J39" s="1"/>
      <c r="K39" s="1"/>
      <c r="L39" s="1"/>
    </row>
    <row r="40" spans="2:12" x14ac:dyDescent="0.2">
      <c r="B40" s="17"/>
      <c r="C40" s="18"/>
      <c r="D40" s="5"/>
      <c r="E40" s="5"/>
      <c r="F40" s="5"/>
      <c r="G40" s="5"/>
      <c r="H40" s="1"/>
      <c r="I40" s="1"/>
      <c r="J40" s="1"/>
      <c r="K40" s="1"/>
      <c r="L40" s="1"/>
    </row>
    <row r="41" spans="2:12" x14ac:dyDescent="0.2">
      <c r="B41" s="7" t="s">
        <v>79</v>
      </c>
    </row>
    <row r="42" spans="2:12" x14ac:dyDescent="0.2">
      <c r="D42" s="20"/>
      <c r="E42" s="20"/>
      <c r="F42" s="20"/>
      <c r="G42" s="20"/>
    </row>
    <row r="44" spans="2:12" x14ac:dyDescent="0.2">
      <c r="D44" s="20"/>
      <c r="E44" s="20"/>
      <c r="F44" s="20"/>
      <c r="G44" s="20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46D760F11ECA4D8458BFBF09B3B930" ma:contentTypeVersion="2" ma:contentTypeDescription="Create a new document." ma:contentTypeScope="" ma:versionID="2609ad59179e8678863e91b9121ff7ac">
  <xsd:schema xmlns:xsd="http://www.w3.org/2001/XMLSchema" xmlns:xs="http://www.w3.org/2001/XMLSchema" xmlns:p="http://schemas.microsoft.com/office/2006/metadata/properties" xmlns:ns2="4cfc3341-e067-47d8-9572-ba714e8c267c" targetNamespace="http://schemas.microsoft.com/office/2006/metadata/properties" ma:root="true" ma:fieldsID="a0d18f0d83acda10c3941b00d6ff66c7" ns2:_="">
    <xsd:import namespace="4cfc3341-e067-47d8-9572-ba714e8c267c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2: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fc3341-e067-47d8-9572-ba714e8c267c" elementFormDefault="qualified">
    <xsd:import namespace="http://schemas.microsoft.com/office/2006/documentManagement/types"/>
    <xsd:import namespace="http://schemas.microsoft.com/office/infopath/2007/PartnerControls"/>
    <xsd:element name="Year" ma:index="8" nillable="true" ma:displayName="Year" ma:internalName="Year">
      <xsd:simpleType>
        <xsd:restriction base="dms:Text"/>
      </xsd:simpleType>
    </xsd:element>
    <xsd:element name="Date" ma:index="9" nillable="true" ma:displayName="Date" ma:default="[today]" ma:description="" ma:format="DateOnly" ma:internalName="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Year xmlns="4cfc3341-e067-47d8-9572-ba714e8c267c">2019</Year>
    <Date xmlns="4cfc3341-e067-47d8-9572-ba714e8c267c">2019-03-07T18:30:00+00:00</Date>
  </documentManagement>
</p:properties>
</file>

<file path=customXml/itemProps1.xml><?xml version="1.0" encoding="utf-8"?>
<ds:datastoreItem xmlns:ds="http://schemas.openxmlformats.org/officeDocument/2006/customXml" ds:itemID="{4EE8C4F4-FB46-4B3D-A38F-7ECB77D75B02}"/>
</file>

<file path=customXml/itemProps2.xml><?xml version="1.0" encoding="utf-8"?>
<ds:datastoreItem xmlns:ds="http://schemas.openxmlformats.org/officeDocument/2006/customXml" ds:itemID="{D1B65756-6810-4757-9C4F-F700B4842829}"/>
</file>

<file path=customXml/itemProps3.xml><?xml version="1.0" encoding="utf-8"?>
<ds:datastoreItem xmlns:ds="http://schemas.openxmlformats.org/officeDocument/2006/customXml" ds:itemID="{3DEBC72F-F10B-485C-8FDF-F4176FE0FA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AAUM and State wise Union Territory wise contribution to AAUM - February19</dc:title>
  <dc:creator>Vimal Bhatter</dc:creator>
  <cp:lastModifiedBy>Khosla, Dhwani</cp:lastModifiedBy>
  <cp:lastPrinted>2014-03-24T10:58:12Z</cp:lastPrinted>
  <dcterms:created xsi:type="dcterms:W3CDTF">2014-01-06T04:43:23Z</dcterms:created>
  <dcterms:modified xsi:type="dcterms:W3CDTF">2019-03-08T11:39:22Z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0x010100E146D760F11ECA4D8458BFBF09B3B930</vt:lpwstr>
  </property>
</Properties>
</file>