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October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H43" i="9" l="1"/>
  <c r="G43" i="9"/>
  <c r="F43" i="9"/>
  <c r="E43" i="9"/>
  <c r="D43" i="9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J43" i="9"/>
  <c r="I43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1" i="8" s="1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K29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K26" i="8" s="1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J40" i="8" s="1"/>
  <c r="BI9" i="8"/>
  <c r="BI40" i="8" s="1"/>
  <c r="BH9" i="8"/>
  <c r="BH40" i="8" s="1"/>
  <c r="BG9" i="8"/>
  <c r="BG40" i="8" s="1"/>
  <c r="BF9" i="8"/>
  <c r="BF40" i="8" s="1"/>
  <c r="BE9" i="8"/>
  <c r="BE40" i="8" s="1"/>
  <c r="BD9" i="8"/>
  <c r="BD40" i="8" s="1"/>
  <c r="BC9" i="8"/>
  <c r="BC40" i="8" s="1"/>
  <c r="BB9" i="8"/>
  <c r="BB40" i="8" s="1"/>
  <c r="BA9" i="8"/>
  <c r="BA40" i="8" s="1"/>
  <c r="AZ9" i="8"/>
  <c r="AZ40" i="8" s="1"/>
  <c r="AY9" i="8"/>
  <c r="AY40" i="8" s="1"/>
  <c r="AX9" i="8"/>
  <c r="AX40" i="8" s="1"/>
  <c r="AW9" i="8"/>
  <c r="AW40" i="8" s="1"/>
  <c r="AV9" i="8"/>
  <c r="AV40" i="8" s="1"/>
  <c r="AU9" i="8"/>
  <c r="AU40" i="8" s="1"/>
  <c r="AT9" i="8"/>
  <c r="AT40" i="8" s="1"/>
  <c r="AS9" i="8"/>
  <c r="AS40" i="8" s="1"/>
  <c r="AR9" i="8"/>
  <c r="AR40" i="8" s="1"/>
  <c r="AQ9" i="8"/>
  <c r="AQ40" i="8" s="1"/>
  <c r="AP9" i="8"/>
  <c r="AP40" i="8" s="1"/>
  <c r="AO9" i="8"/>
  <c r="AO40" i="8" s="1"/>
  <c r="AN9" i="8"/>
  <c r="AN40" i="8" s="1"/>
  <c r="AM9" i="8"/>
  <c r="AM40" i="8" s="1"/>
  <c r="AL9" i="8"/>
  <c r="AL40" i="8" s="1"/>
  <c r="AK9" i="8"/>
  <c r="AK40" i="8" s="1"/>
  <c r="AJ9" i="8"/>
  <c r="AJ40" i="8" s="1"/>
  <c r="AI9" i="8"/>
  <c r="AI40" i="8" s="1"/>
  <c r="AH9" i="8"/>
  <c r="AH40" i="8" s="1"/>
  <c r="AG9" i="8"/>
  <c r="AG40" i="8" s="1"/>
  <c r="AF9" i="8"/>
  <c r="AF40" i="8" s="1"/>
  <c r="AE9" i="8"/>
  <c r="AE40" i="8" s="1"/>
  <c r="AD9" i="8"/>
  <c r="AD40" i="8" s="1"/>
  <c r="AC9" i="8"/>
  <c r="AC40" i="8" s="1"/>
  <c r="AB9" i="8"/>
  <c r="AB40" i="8" s="1"/>
  <c r="AA9" i="8"/>
  <c r="AA40" i="8" s="1"/>
  <c r="Z9" i="8"/>
  <c r="Z40" i="8" s="1"/>
  <c r="Y9" i="8"/>
  <c r="Y40" i="8" s="1"/>
  <c r="X9" i="8"/>
  <c r="X40" i="8" s="1"/>
  <c r="W9" i="8"/>
  <c r="W40" i="8" s="1"/>
  <c r="V9" i="8"/>
  <c r="V40" i="8" s="1"/>
  <c r="U9" i="8"/>
  <c r="U40" i="8" s="1"/>
  <c r="T9" i="8"/>
  <c r="T40" i="8" s="1"/>
  <c r="S9" i="8"/>
  <c r="S40" i="8" s="1"/>
  <c r="R9" i="8"/>
  <c r="R40" i="8" s="1"/>
  <c r="Q9" i="8"/>
  <c r="Q40" i="8" s="1"/>
  <c r="P9" i="8"/>
  <c r="P40" i="8" s="1"/>
  <c r="O9" i="8"/>
  <c r="O40" i="8" s="1"/>
  <c r="N9" i="8"/>
  <c r="N40" i="8" s="1"/>
  <c r="M9" i="8"/>
  <c r="M40" i="8" s="1"/>
  <c r="L9" i="8"/>
  <c r="L40" i="8" s="1"/>
  <c r="K9" i="8"/>
  <c r="K40" i="8" s="1"/>
  <c r="J9" i="8"/>
  <c r="J40" i="8" s="1"/>
  <c r="I9" i="8"/>
  <c r="I40" i="8" s="1"/>
  <c r="H9" i="8"/>
  <c r="H40" i="8" s="1"/>
  <c r="G9" i="8"/>
  <c r="G40" i="8" s="1"/>
  <c r="F9" i="8"/>
  <c r="F40" i="8" s="1"/>
  <c r="E9" i="8"/>
  <c r="E40" i="8" s="1"/>
  <c r="D9" i="8"/>
  <c r="D40" i="8" s="1"/>
  <c r="C9" i="8"/>
  <c r="C40" i="8" s="1"/>
  <c r="E77" i="8" l="1"/>
  <c r="G77" i="8"/>
  <c r="I77" i="8"/>
  <c r="K77" i="8"/>
  <c r="M77" i="8"/>
  <c r="O77" i="8"/>
  <c r="Q77" i="8"/>
  <c r="U77" i="8"/>
  <c r="W77" i="8"/>
  <c r="Y77" i="8"/>
  <c r="AA77" i="8"/>
  <c r="AC77" i="8"/>
  <c r="AE77" i="8"/>
  <c r="AG77" i="8"/>
  <c r="AI77" i="8"/>
  <c r="AK77" i="8"/>
  <c r="AM77" i="8"/>
  <c r="AO77" i="8"/>
  <c r="AQ77" i="8"/>
  <c r="AS77" i="8"/>
  <c r="AU77" i="8"/>
  <c r="AY77" i="8"/>
  <c r="BA77" i="8"/>
  <c r="BC77" i="8"/>
  <c r="BE77" i="8"/>
  <c r="BG77" i="8"/>
  <c r="BI77" i="8"/>
  <c r="D77" i="8"/>
  <c r="F77" i="8"/>
  <c r="H77" i="8"/>
  <c r="J77" i="8"/>
  <c r="L77" i="8"/>
  <c r="N77" i="8"/>
  <c r="P77" i="8"/>
  <c r="R77" i="8"/>
  <c r="T77" i="8"/>
  <c r="V77" i="8"/>
  <c r="X77" i="8"/>
  <c r="Z77" i="8"/>
  <c r="AB77" i="8"/>
  <c r="AD77" i="8"/>
  <c r="AF77" i="8"/>
  <c r="AH77" i="8"/>
  <c r="AJ77" i="8"/>
  <c r="AL77" i="8"/>
  <c r="AN77" i="8"/>
  <c r="AP77" i="8"/>
  <c r="AR77" i="8"/>
  <c r="AT77" i="8"/>
  <c r="AX77" i="8"/>
  <c r="AZ77" i="8"/>
  <c r="BB77" i="8"/>
  <c r="BD77" i="8"/>
  <c r="BF77" i="8"/>
  <c r="BH77" i="8"/>
  <c r="BJ77" i="8"/>
  <c r="BK69" i="8"/>
  <c r="S77" i="8"/>
  <c r="BK66" i="8"/>
  <c r="BK46" i="8"/>
  <c r="C70" i="8"/>
  <c r="BK70" i="8" s="1"/>
  <c r="BK12" i="8"/>
  <c r="BK23" i="8"/>
  <c r="BK39" i="8"/>
  <c r="AV77" i="8"/>
  <c r="BK55" i="8"/>
  <c r="BK61" i="8"/>
  <c r="BK75" i="8"/>
  <c r="BK56" i="8"/>
  <c r="BK40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<sst xmlns="http://schemas.openxmlformats.org/spreadsheetml/2006/main" count="170" uniqueCount="138">
  <si>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</si>
  <si>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</si>
  <si>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</si>
  <si>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</si>
  <si>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</si>
  <si>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</si>
  <si>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</si>
  <si>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</si>
  <si>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</si>
  <si>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</si>
  <si>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</si>
  <si>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</si>
  <si>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</si>
  <si>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</si>
  <si>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</si>
  <si>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</si>
  <si>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</si>
  <si>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</si>
  <si>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</si>
  <si>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</si>
  <si>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</si>
  <si>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</si>
  <si>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</si>
  <si>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</si>
  <si>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</si>
  <si>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</si>
  <si>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</si>
  <si>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</si>
  <si>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</si>
  <si>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</si>
  <si>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</si>
  <si>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</si>
  <si>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</si>
  <si>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</si>
  <si>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</si>
  <si>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</si>
  <si>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</si>
  <si>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</si>
  <si>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</si>
  <si>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</si>
  <si>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</si>
  <si>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</si>
  <si>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</si>
  <si>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</si>
  <si>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</si>
  <si>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</si>
  <si>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</si>
  <si>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</si>
  <si>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</si>
  <si>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</si>
  <si>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</si>
  <si>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</si>
  <si>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</si>
  <si>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</si>
  <si>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</si>
  <si>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</si>
  <si>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</si>
  <si>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</si>
  <si>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</si>
  <si>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</si>
  <si>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</si>
  <si>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</si>
  <si>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</si>
  <si>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</si>
  <si>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</si>
  <si>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</si>
  <si>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</si>
  <si>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</si>
  <si>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</si>
  <si>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</si>
  <si>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</si>
  <si>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</si>
  <si>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</si>
  <si>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</si>
  <si>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</si>
  <si>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</si>
  <si>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</si>
  <si>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</si>
  <si>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</si>
  <si>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</si>
  <si>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</si>
  <si>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</si>
  <si>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</si>
  <si>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</si>
  <si>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</si>
  <si>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</si>
  <si>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</si>
  <si>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</si>
  <si>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</si>
  <si>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</si>
  <si>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</si>
  <si>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</si>
  <si>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</si>
  <si>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</si>
  <si>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</si>
  <si>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</si>
  <si>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</si>
  <si>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</si>
  <si>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</si>
  <si>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</si>
  <si>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</si>
  <si>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</si>
  <si>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</si>
  <si>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</si>
  <si>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</si>
  <si>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</si>
  <si>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</si>
  <si>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</si>
  <si>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</si>
  <si>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</si>
  <si>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</si>
  <si>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</si>
  <si>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</si>
  <si>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</si>
  <si>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</si>
  <si>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</si>
  <si>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</si>
  <si>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</si>
  <si>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</si>
  <si>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</si>
  <si>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</si>
  <si>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</si>
  <si>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</si>
  <si>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</si>
  <si>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</si>
  <si>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</si>
  <si>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</si>
  <si>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</si>
  <si>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</si>
  <si>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</si>
  <si>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</si>
  <si>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</si>
  <si>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</si>
  <si>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</si>
  <si>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</si>
  <si>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</si>
  <si>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Oct 14 (All figures in Rs. Crore)</t>
  </si>
  <si>
    <t>Table showing State wise /Union Territory wise contribution to AAUM of category of schemes for the month of Oct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</si>
</sst>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164" fontId="9" fillId="0" borderId="1" xfId="4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164" fontId="9" fillId="0" borderId="1" xfId="4" applyFont="1" applyBorder="1" applyAlignment="1">
      <alignment horizontal="left"/>
    </xf>
    <xf numFmtId="0" fontId="9" fillId="0" borderId="1" xfId="1" applyFont="1" applyBorder="1"/>
    <xf numFmtId="164" fontId="8" fillId="0" borderId="1" xfId="4" applyFont="1" applyBorder="1"/>
    <xf numFmtId="164" fontId="13" fillId="0" borderId="1" xfId="4" applyFont="1" applyBorder="1"/>
    <xf numFmtId="164" fontId="12" fillId="0" borderId="1" xfId="4" applyFont="1" applyBorder="1"/>
    <xf numFmtId="164" fontId="13" fillId="0" borderId="1" xfId="0" applyNumberFormat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1" xfId="4" applyFont="1" applyBorder="1" applyAlignment="1">
      <alignment horizontal="center"/>
    </xf>
    <xf numFmtId="164" fontId="13" fillId="0" borderId="0" xfId="0" applyNumberFormat="1" applyFont="1" applyBorder="1"/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0" fontId="13" fillId="0" borderId="1" xfId="0" applyFont="1" applyBorder="1" applyAlignment="1">
      <alignment horizontal="center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AA6" activePane="bottomRight" state="frozen"/>
      <selection activeCell="F20" sqref="F20"/>
      <selection pane="topRight" activeCell="F20" sqref="F20"/>
      <selection pane="bottomLeft" activeCell="F20" sqref="F20"/>
      <selection pane="bottomRight" activeCell="AG3" sqref="AG3:AP3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140625" style="13" bestFit="1" customWidth="1"/>
    <col min="4" max="4" width="8" style="13" bestFit="1" customWidth="1"/>
    <col min="5" max="5" width="7" style="13" bestFit="1" customWidth="1"/>
    <col min="6" max="7" width="5.140625" style="13" bestFit="1" customWidth="1"/>
    <col min="8" max="10" width="8" style="13" bestFit="1" customWidth="1"/>
    <col min="11" max="11" width="5.140625" style="13" bestFit="1" customWidth="1"/>
    <col min="12" max="12" width="12.140625" style="13" customWidth="1"/>
    <col min="13" max="17" width="5.140625" style="13" bestFit="1" customWidth="1"/>
    <col min="18" max="18" width="8" style="13" bestFit="1" customWidth="1"/>
    <col min="19" max="20" width="7" style="13" bestFit="1" customWidth="1"/>
    <col min="21" max="21" width="5.140625" style="13" bestFit="1" customWidth="1"/>
    <col min="22" max="22" width="7" style="13" bestFit="1" customWidth="1"/>
    <col min="23" max="23" width="5.140625" style="13" bestFit="1" customWidth="1"/>
    <col min="24" max="24" width="6" style="13" bestFit="1" customWidth="1"/>
    <col min="25" max="26" width="5.140625" style="13" bestFit="1" customWidth="1"/>
    <col min="27" max="27" width="6" style="13" bestFit="1" customWidth="1"/>
    <col min="28" max="28" width="7" style="13" bestFit="1" customWidth="1"/>
    <col min="29" max="29" width="8" style="13" bestFit="1" customWidth="1"/>
    <col min="30" max="30" width="6" style="13" bestFit="1" customWidth="1"/>
    <col min="31" max="31" width="5.140625" style="13" bestFit="1" customWidth="1"/>
    <col min="32" max="33" width="6" style="13" bestFit="1" customWidth="1"/>
    <col min="34" max="36" width="5.140625" style="13" bestFit="1" customWidth="1"/>
    <col min="37" max="37" width="6" style="13" bestFit="1" customWidth="1"/>
    <col min="38" max="40" width="7" style="13" bestFit="1" customWidth="1"/>
    <col min="41" max="41" width="5.140625" style="13" bestFit="1" customWidth="1"/>
    <col min="42" max="42" width="6" style="13" bestFit="1" customWidth="1"/>
    <col min="43" max="43" width="5.140625" style="13" bestFit="1" customWidth="1"/>
    <col min="44" max="44" width="7" style="13" bestFit="1" customWidth="1"/>
    <col min="45" max="47" width="5.140625" style="13" bestFit="1" customWidth="1"/>
    <col min="48" max="49" width="8" style="13" bestFit="1" customWidth="1"/>
    <col min="50" max="50" width="7" style="13" bestFit="1" customWidth="1"/>
    <col min="51" max="51" width="5.140625" style="13" bestFit="1" customWidth="1"/>
    <col min="52" max="52" width="8" style="13" bestFit="1" customWidth="1"/>
    <col min="53" max="57" width="5.140625" style="13" bestFit="1" customWidth="1"/>
    <col min="58" max="58" width="8" style="13" bestFit="1" customWidth="1"/>
    <col min="59" max="60" width="7" style="13" bestFit="1" customWidth="1"/>
    <col min="61" max="61" width="5.140625" style="13" bestFit="1" customWidth="1"/>
    <col min="62" max="62" width="7" style="13" bestFit="1" customWidth="1"/>
    <col min="63" max="63" width="13.71093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48" t="s">
        <v>74</v>
      </c>
      <c r="B1" s="60" t="s">
        <v>32</v>
      </c>
      <c r="C1" s="51" t="s">
        <v>136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49"/>
      <c r="B2" s="61"/>
      <c r="C2" s="51" t="s">
        <v>31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1" t="s">
        <v>27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3"/>
      <c r="AQ2" s="51" t="s">
        <v>28</v>
      </c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3"/>
      <c r="BK2" s="57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49"/>
      <c r="B3" s="61"/>
      <c r="C3" s="54" t="s">
        <v>12</v>
      </c>
      <c r="D3" s="55"/>
      <c r="E3" s="55"/>
      <c r="F3" s="55"/>
      <c r="G3" s="55"/>
      <c r="H3" s="55"/>
      <c r="I3" s="55"/>
      <c r="J3" s="55"/>
      <c r="K3" s="55"/>
      <c r="L3" s="56"/>
      <c r="M3" s="54" t="s">
        <v>13</v>
      </c>
      <c r="N3" s="55"/>
      <c r="O3" s="55"/>
      <c r="P3" s="55"/>
      <c r="Q3" s="55"/>
      <c r="R3" s="55"/>
      <c r="S3" s="55"/>
      <c r="T3" s="55"/>
      <c r="U3" s="55"/>
      <c r="V3" s="56"/>
      <c r="W3" s="54" t="s">
        <v>12</v>
      </c>
      <c r="X3" s="55"/>
      <c r="Y3" s="55"/>
      <c r="Z3" s="55"/>
      <c r="AA3" s="55"/>
      <c r="AB3" s="55"/>
      <c r="AC3" s="55"/>
      <c r="AD3" s="55"/>
      <c r="AE3" s="55"/>
      <c r="AF3" s="56"/>
      <c r="AG3" s="54" t="s">
        <v>13</v>
      </c>
      <c r="AH3" s="55"/>
      <c r="AI3" s="55"/>
      <c r="AJ3" s="55"/>
      <c r="AK3" s="55"/>
      <c r="AL3" s="55"/>
      <c r="AM3" s="55"/>
      <c r="AN3" s="55"/>
      <c r="AO3" s="55"/>
      <c r="AP3" s="56"/>
      <c r="AQ3" s="54" t="s">
        <v>12</v>
      </c>
      <c r="AR3" s="55"/>
      <c r="AS3" s="55"/>
      <c r="AT3" s="55"/>
      <c r="AU3" s="55"/>
      <c r="AV3" s="55"/>
      <c r="AW3" s="55"/>
      <c r="AX3" s="55"/>
      <c r="AY3" s="55"/>
      <c r="AZ3" s="56"/>
      <c r="BA3" s="54" t="s">
        <v>13</v>
      </c>
      <c r="BB3" s="55"/>
      <c r="BC3" s="55"/>
      <c r="BD3" s="55"/>
      <c r="BE3" s="55"/>
      <c r="BF3" s="55"/>
      <c r="BG3" s="55"/>
      <c r="BH3" s="55"/>
      <c r="BI3" s="55"/>
      <c r="BJ3" s="56"/>
      <c r="BK3" s="58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49"/>
      <c r="B4" s="61"/>
      <c r="C4" s="68" t="s">
        <v>38</v>
      </c>
      <c r="D4" s="69"/>
      <c r="E4" s="69"/>
      <c r="F4" s="69"/>
      <c r="G4" s="70"/>
      <c r="H4" s="65" t="s">
        <v>39</v>
      </c>
      <c r="I4" s="66"/>
      <c r="J4" s="66"/>
      <c r="K4" s="66"/>
      <c r="L4" s="67"/>
      <c r="M4" s="68" t="s">
        <v>38</v>
      </c>
      <c r="N4" s="69"/>
      <c r="O4" s="69"/>
      <c r="P4" s="69"/>
      <c r="Q4" s="70"/>
      <c r="R4" s="65" t="s">
        <v>39</v>
      </c>
      <c r="S4" s="66"/>
      <c r="T4" s="66"/>
      <c r="U4" s="66"/>
      <c r="V4" s="67"/>
      <c r="W4" s="68" t="s">
        <v>38</v>
      </c>
      <c r="X4" s="69"/>
      <c r="Y4" s="69"/>
      <c r="Z4" s="69"/>
      <c r="AA4" s="70"/>
      <c r="AB4" s="65" t="s">
        <v>39</v>
      </c>
      <c r="AC4" s="66"/>
      <c r="AD4" s="66"/>
      <c r="AE4" s="66"/>
      <c r="AF4" s="67"/>
      <c r="AG4" s="68" t="s">
        <v>38</v>
      </c>
      <c r="AH4" s="69"/>
      <c r="AI4" s="69"/>
      <c r="AJ4" s="69"/>
      <c r="AK4" s="70"/>
      <c r="AL4" s="65" t="s">
        <v>39</v>
      </c>
      <c r="AM4" s="66"/>
      <c r="AN4" s="66"/>
      <c r="AO4" s="66"/>
      <c r="AP4" s="67"/>
      <c r="AQ4" s="68" t="s">
        <v>38</v>
      </c>
      <c r="AR4" s="69"/>
      <c r="AS4" s="69"/>
      <c r="AT4" s="69"/>
      <c r="AU4" s="70"/>
      <c r="AV4" s="65" t="s">
        <v>39</v>
      </c>
      <c r="AW4" s="66"/>
      <c r="AX4" s="66"/>
      <c r="AY4" s="66"/>
      <c r="AZ4" s="67"/>
      <c r="BA4" s="68" t="s">
        <v>38</v>
      </c>
      <c r="BB4" s="69"/>
      <c r="BC4" s="69"/>
      <c r="BD4" s="69"/>
      <c r="BE4" s="70"/>
      <c r="BF4" s="65" t="s">
        <v>39</v>
      </c>
      <c r="BG4" s="66"/>
      <c r="BH4" s="66"/>
      <c r="BI4" s="66"/>
      <c r="BJ4" s="67"/>
      <c r="BK4" s="58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49"/>
      <c r="B5" s="61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5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4"/>
    </row>
    <row r="7" spans="1:104" x14ac:dyDescent="0.25">
      <c r="A7" s="11" t="s">
        <v>75</v>
      </c>
      <c r="B7" s="14" t="s">
        <v>14</v>
      </c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4"/>
    </row>
    <row r="8" spans="1:104" x14ac:dyDescent="0.25">
      <c r="A8" s="11"/>
      <c r="B8" s="30" t="s">
        <v>101</v>
      </c>
      <c r="C8" s="27">
        <v>0</v>
      </c>
      <c r="D8" s="27">
        <v>53.40563424948386</v>
      </c>
      <c r="E8" s="27">
        <v>50.184104233225824</v>
      </c>
      <c r="F8" s="27">
        <v>0</v>
      </c>
      <c r="G8" s="27">
        <v>0</v>
      </c>
      <c r="H8" s="27">
        <v>0.99747416495182339</v>
      </c>
      <c r="I8" s="27">
        <v>598.75008478993573</v>
      </c>
      <c r="J8" s="27">
        <v>326.34248855419355</v>
      </c>
      <c r="K8" s="27">
        <v>0</v>
      </c>
      <c r="L8" s="27">
        <v>20.84868518958065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0.28730666016129036</v>
      </c>
      <c r="S8" s="27">
        <v>14.847497970161287</v>
      </c>
      <c r="T8" s="27">
        <v>11.659025898258067</v>
      </c>
      <c r="U8" s="27">
        <v>0</v>
      </c>
      <c r="V8" s="27">
        <v>6.5706285998709664</v>
      </c>
      <c r="W8" s="27">
        <v>0.13498475529032258</v>
      </c>
      <c r="X8" s="27">
        <v>0.10207673416129032</v>
      </c>
      <c r="Y8" s="27">
        <v>0</v>
      </c>
      <c r="Z8" s="27">
        <v>0</v>
      </c>
      <c r="AA8" s="27">
        <v>0.44988315251612915</v>
      </c>
      <c r="AB8" s="27">
        <v>0.33109893722580647</v>
      </c>
      <c r="AC8" s="27">
        <v>55.459494465451598</v>
      </c>
      <c r="AD8" s="27">
        <v>0.12905479148387097</v>
      </c>
      <c r="AE8" s="27">
        <v>0</v>
      </c>
      <c r="AF8" s="27">
        <v>1.0971197717419354</v>
      </c>
      <c r="AG8" s="27">
        <v>4.1097584838709665E-3</v>
      </c>
      <c r="AH8" s="27">
        <v>0</v>
      </c>
      <c r="AI8" s="27">
        <v>0</v>
      </c>
      <c r="AJ8" s="27">
        <v>0</v>
      </c>
      <c r="AK8" s="27">
        <v>2.8530808225806455E-2</v>
      </c>
      <c r="AL8" s="27">
        <v>0.14437511174193551</v>
      </c>
      <c r="AM8" s="27">
        <v>8.5238768889677434</v>
      </c>
      <c r="AN8" s="27">
        <v>4.6379068096774188E-2</v>
      </c>
      <c r="AO8" s="27">
        <v>0</v>
      </c>
      <c r="AP8" s="27">
        <v>0.43818532287096784</v>
      </c>
      <c r="AQ8" s="27">
        <v>0</v>
      </c>
      <c r="AR8" s="27">
        <v>2.229639117741935</v>
      </c>
      <c r="AS8" s="27">
        <v>0</v>
      </c>
      <c r="AT8" s="27">
        <v>0</v>
      </c>
      <c r="AU8" s="27">
        <v>0</v>
      </c>
      <c r="AV8" s="27">
        <v>5.1128721570645217</v>
      </c>
      <c r="AW8" s="27">
        <v>369.74100494503227</v>
      </c>
      <c r="AX8" s="27">
        <v>3.6478211626129027</v>
      </c>
      <c r="AY8" s="27">
        <v>0</v>
      </c>
      <c r="AZ8" s="27">
        <v>23.814206092419358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2.6096622013548374</v>
      </c>
      <c r="BG8" s="27">
        <v>16.864082052032256</v>
      </c>
      <c r="BH8" s="27">
        <v>0.79873373612903231</v>
      </c>
      <c r="BI8" s="27">
        <v>0</v>
      </c>
      <c r="BJ8" s="27">
        <v>2.7356166683870971</v>
      </c>
      <c r="BK8" s="29">
        <f>SUM(C8:BJ8)</f>
        <v>1578.3357380088555</v>
      </c>
    </row>
    <row r="9" spans="1:104" x14ac:dyDescent="0.25">
      <c r="A9" s="11"/>
      <c r="B9" s="33" t="s">
        <v>84</v>
      </c>
      <c r="C9" s="41">
        <f>SUM(C8)</f>
        <v>0</v>
      </c>
      <c r="D9" s="41">
        <f t="shared" ref="D9:BJ9" si="0">SUM(D8)</f>
        <v>53.40563424948386</v>
      </c>
      <c r="E9" s="41">
        <f t="shared" si="0"/>
        <v>50.184104233225824</v>
      </c>
      <c r="F9" s="41">
        <f t="shared" si="0"/>
        <v>0</v>
      </c>
      <c r="G9" s="41">
        <f t="shared" si="0"/>
        <v>0</v>
      </c>
      <c r="H9" s="41">
        <f t="shared" si="0"/>
        <v>0.99747416495182339</v>
      </c>
      <c r="I9" s="41">
        <f t="shared" si="0"/>
        <v>598.75008478993573</v>
      </c>
      <c r="J9" s="41">
        <f t="shared" si="0"/>
        <v>326.34248855419355</v>
      </c>
      <c r="K9" s="41">
        <f t="shared" si="0"/>
        <v>0</v>
      </c>
      <c r="L9" s="41">
        <f t="shared" si="0"/>
        <v>20.84868518958065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0.28730666016129036</v>
      </c>
      <c r="S9" s="41">
        <f t="shared" si="0"/>
        <v>14.847497970161287</v>
      </c>
      <c r="T9" s="41">
        <f t="shared" si="0"/>
        <v>11.659025898258067</v>
      </c>
      <c r="U9" s="41">
        <f t="shared" si="0"/>
        <v>0</v>
      </c>
      <c r="V9" s="41">
        <f t="shared" si="0"/>
        <v>6.5706285998709664</v>
      </c>
      <c r="W9" s="41">
        <f t="shared" si="0"/>
        <v>0.13498475529032258</v>
      </c>
      <c r="X9" s="41">
        <f t="shared" si="0"/>
        <v>0.10207673416129032</v>
      </c>
      <c r="Y9" s="41">
        <f t="shared" si="0"/>
        <v>0</v>
      </c>
      <c r="Z9" s="41">
        <f t="shared" si="0"/>
        <v>0</v>
      </c>
      <c r="AA9" s="41">
        <f t="shared" si="0"/>
        <v>0.44988315251612915</v>
      </c>
      <c r="AB9" s="41">
        <f t="shared" si="0"/>
        <v>0.33109893722580647</v>
      </c>
      <c r="AC9" s="41">
        <f t="shared" si="0"/>
        <v>55.459494465451598</v>
      </c>
      <c r="AD9" s="41">
        <f t="shared" si="0"/>
        <v>0.12905479148387097</v>
      </c>
      <c r="AE9" s="41">
        <f t="shared" si="0"/>
        <v>0</v>
      </c>
      <c r="AF9" s="41">
        <f t="shared" si="0"/>
        <v>1.0971197717419354</v>
      </c>
      <c r="AG9" s="41">
        <f t="shared" si="0"/>
        <v>4.1097584838709665E-3</v>
      </c>
      <c r="AH9" s="41">
        <f t="shared" si="0"/>
        <v>0</v>
      </c>
      <c r="AI9" s="41">
        <f t="shared" si="0"/>
        <v>0</v>
      </c>
      <c r="AJ9" s="41">
        <f t="shared" si="0"/>
        <v>0</v>
      </c>
      <c r="AK9" s="41">
        <f t="shared" si="0"/>
        <v>2.8530808225806455E-2</v>
      </c>
      <c r="AL9" s="41">
        <f t="shared" si="0"/>
        <v>0.14437511174193551</v>
      </c>
      <c r="AM9" s="41">
        <f t="shared" si="0"/>
        <v>8.5238768889677434</v>
      </c>
      <c r="AN9" s="41">
        <f t="shared" si="0"/>
        <v>4.6379068096774188E-2</v>
      </c>
      <c r="AO9" s="41">
        <f t="shared" si="0"/>
        <v>0</v>
      </c>
      <c r="AP9" s="41">
        <f t="shared" si="0"/>
        <v>0.43818532287096784</v>
      </c>
      <c r="AQ9" s="41">
        <f t="shared" si="0"/>
        <v>0</v>
      </c>
      <c r="AR9" s="41">
        <f t="shared" si="0"/>
        <v>2.229639117741935</v>
      </c>
      <c r="AS9" s="41">
        <f t="shared" si="0"/>
        <v>0</v>
      </c>
      <c r="AT9" s="41">
        <f t="shared" si="0"/>
        <v>0</v>
      </c>
      <c r="AU9" s="41">
        <f t="shared" si="0"/>
        <v>0</v>
      </c>
      <c r="AV9" s="41">
        <f t="shared" si="0"/>
        <v>5.1128721570645217</v>
      </c>
      <c r="AW9" s="41">
        <f t="shared" si="0"/>
        <v>369.74100494503227</v>
      </c>
      <c r="AX9" s="41">
        <f t="shared" si="0"/>
        <v>3.6478211626129027</v>
      </c>
      <c r="AY9" s="41">
        <f t="shared" si="0"/>
        <v>0</v>
      </c>
      <c r="AZ9" s="41">
        <f t="shared" si="0"/>
        <v>23.814206092419358</v>
      </c>
      <c r="BA9" s="41">
        <f t="shared" si="0"/>
        <v>0</v>
      </c>
      <c r="BB9" s="41">
        <f t="shared" si="0"/>
        <v>0</v>
      </c>
      <c r="BC9" s="41">
        <f t="shared" si="0"/>
        <v>0</v>
      </c>
      <c r="BD9" s="41">
        <f t="shared" si="0"/>
        <v>0</v>
      </c>
      <c r="BE9" s="41">
        <f t="shared" si="0"/>
        <v>0</v>
      </c>
      <c r="BF9" s="41">
        <f t="shared" si="0"/>
        <v>2.6096622013548374</v>
      </c>
      <c r="BG9" s="41">
        <f t="shared" si="0"/>
        <v>16.864082052032256</v>
      </c>
      <c r="BH9" s="41">
        <f t="shared" si="0"/>
        <v>0.79873373612903231</v>
      </c>
      <c r="BI9" s="41">
        <f t="shared" si="0"/>
        <v>0</v>
      </c>
      <c r="BJ9" s="41">
        <f t="shared" si="0"/>
        <v>2.7356166683870971</v>
      </c>
      <c r="BK9" s="41">
        <f>SUM(C9:BJ9)</f>
        <v>1578.3357380088555</v>
      </c>
    </row>
    <row r="10" spans="1:104" x14ac:dyDescent="0.25">
      <c r="A10" s="11" t="s">
        <v>76</v>
      </c>
      <c r="B10" s="32" t="s">
        <v>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104" x14ac:dyDescent="0.25">
      <c r="A11" s="11"/>
      <c r="B11" s="30" t="s">
        <v>102</v>
      </c>
      <c r="C11" s="27">
        <v>0</v>
      </c>
      <c r="D11" s="27">
        <v>2.5546971290322578E-3</v>
      </c>
      <c r="E11" s="27">
        <v>0</v>
      </c>
      <c r="F11" s="27">
        <v>0</v>
      </c>
      <c r="G11" s="27">
        <v>0</v>
      </c>
      <c r="H11" s="27">
        <v>3.3935267064516127E-2</v>
      </c>
      <c r="I11" s="27">
        <v>4.9278379628387103</v>
      </c>
      <c r="J11" s="27">
        <v>0</v>
      </c>
      <c r="K11" s="27">
        <v>0</v>
      </c>
      <c r="L11" s="27">
        <v>1.4561399677419354E-2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8.5081610000000002E-3</v>
      </c>
      <c r="S11" s="27">
        <v>13.016005815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7.8754215161290324E-3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6.7061640000000006E-3</v>
      </c>
      <c r="AM11" s="27">
        <v>0</v>
      </c>
      <c r="AN11" s="27">
        <v>0</v>
      </c>
      <c r="AO11" s="27">
        <v>0</v>
      </c>
      <c r="AP11" s="27">
        <v>1.5849641935483872E-4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0.62777890693548377</v>
      </c>
      <c r="AW11" s="27">
        <v>29.283212225684164</v>
      </c>
      <c r="AX11" s="27">
        <v>0</v>
      </c>
      <c r="AY11" s="27">
        <v>0</v>
      </c>
      <c r="AZ11" s="27">
        <v>2.6957886691612902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0.12498619622580644</v>
      </c>
      <c r="BG11" s="27">
        <v>5.5111505645161277E-2</v>
      </c>
      <c r="BH11" s="27">
        <v>0.25965473477419365</v>
      </c>
      <c r="BI11" s="27">
        <v>0</v>
      </c>
      <c r="BJ11" s="27">
        <v>8.4727364516129077E-4</v>
      </c>
      <c r="BK11" s="29">
        <f t="shared" ref="BK11:BK12" si="1">SUM(C11:BJ11)</f>
        <v>51.065522896716423</v>
      </c>
    </row>
    <row r="12" spans="1:104" x14ac:dyDescent="0.25">
      <c r="A12" s="11"/>
      <c r="B12" s="33" t="s">
        <v>85</v>
      </c>
      <c r="C12" s="41">
        <f t="shared" ref="C12:BJ12" si="2">SUM(C11)</f>
        <v>0</v>
      </c>
      <c r="D12" s="41">
        <f t="shared" si="2"/>
        <v>2.5546971290322578E-3</v>
      </c>
      <c r="E12" s="41">
        <f t="shared" si="2"/>
        <v>0</v>
      </c>
      <c r="F12" s="41">
        <f t="shared" si="2"/>
        <v>0</v>
      </c>
      <c r="G12" s="41">
        <f t="shared" si="2"/>
        <v>0</v>
      </c>
      <c r="H12" s="41">
        <f t="shared" si="2"/>
        <v>3.3935267064516127E-2</v>
      </c>
      <c r="I12" s="41">
        <f t="shared" si="2"/>
        <v>4.9278379628387103</v>
      </c>
      <c r="J12" s="41">
        <f t="shared" si="2"/>
        <v>0</v>
      </c>
      <c r="K12" s="41">
        <f t="shared" si="2"/>
        <v>0</v>
      </c>
      <c r="L12" s="41">
        <f t="shared" si="2"/>
        <v>1.4561399677419354E-2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1">
        <f t="shared" si="2"/>
        <v>0</v>
      </c>
      <c r="R12" s="41">
        <f t="shared" si="2"/>
        <v>8.5081610000000002E-3</v>
      </c>
      <c r="S12" s="41">
        <f t="shared" si="2"/>
        <v>13.016005815</v>
      </c>
      <c r="T12" s="41">
        <f t="shared" si="2"/>
        <v>0</v>
      </c>
      <c r="U12" s="41">
        <f t="shared" si="2"/>
        <v>0</v>
      </c>
      <c r="V12" s="41">
        <f t="shared" si="2"/>
        <v>0</v>
      </c>
      <c r="W12" s="41">
        <f t="shared" si="2"/>
        <v>0</v>
      </c>
      <c r="X12" s="41">
        <f t="shared" si="2"/>
        <v>0</v>
      </c>
      <c r="Y12" s="41">
        <f t="shared" si="2"/>
        <v>0</v>
      </c>
      <c r="Z12" s="41">
        <f t="shared" si="2"/>
        <v>0</v>
      </c>
      <c r="AA12" s="41">
        <f t="shared" si="2"/>
        <v>0</v>
      </c>
      <c r="AB12" s="41">
        <f t="shared" si="2"/>
        <v>7.8754215161290324E-3</v>
      </c>
      <c r="AC12" s="41">
        <f t="shared" si="2"/>
        <v>0</v>
      </c>
      <c r="AD12" s="41">
        <f t="shared" si="2"/>
        <v>0</v>
      </c>
      <c r="AE12" s="41">
        <f t="shared" si="2"/>
        <v>0</v>
      </c>
      <c r="AF12" s="41">
        <f t="shared" si="2"/>
        <v>0</v>
      </c>
      <c r="AG12" s="41">
        <f t="shared" si="2"/>
        <v>0</v>
      </c>
      <c r="AH12" s="41">
        <f t="shared" si="2"/>
        <v>0</v>
      </c>
      <c r="AI12" s="41">
        <f t="shared" si="2"/>
        <v>0</v>
      </c>
      <c r="AJ12" s="41">
        <f t="shared" si="2"/>
        <v>0</v>
      </c>
      <c r="AK12" s="41">
        <f t="shared" si="2"/>
        <v>0</v>
      </c>
      <c r="AL12" s="41">
        <f t="shared" si="2"/>
        <v>6.7061640000000006E-3</v>
      </c>
      <c r="AM12" s="41">
        <f t="shared" si="2"/>
        <v>0</v>
      </c>
      <c r="AN12" s="41">
        <f t="shared" si="2"/>
        <v>0</v>
      </c>
      <c r="AO12" s="41">
        <f t="shared" si="2"/>
        <v>0</v>
      </c>
      <c r="AP12" s="41">
        <f t="shared" si="2"/>
        <v>1.5849641935483872E-4</v>
      </c>
      <c r="AQ12" s="41">
        <f t="shared" si="2"/>
        <v>0</v>
      </c>
      <c r="AR12" s="41">
        <f t="shared" si="2"/>
        <v>0</v>
      </c>
      <c r="AS12" s="41">
        <f t="shared" si="2"/>
        <v>0</v>
      </c>
      <c r="AT12" s="41">
        <f t="shared" si="2"/>
        <v>0</v>
      </c>
      <c r="AU12" s="41">
        <f t="shared" si="2"/>
        <v>0</v>
      </c>
      <c r="AV12" s="41">
        <f t="shared" si="2"/>
        <v>0.62777890693548377</v>
      </c>
      <c r="AW12" s="41">
        <f t="shared" si="2"/>
        <v>29.283212225684164</v>
      </c>
      <c r="AX12" s="41">
        <f t="shared" si="2"/>
        <v>0</v>
      </c>
      <c r="AY12" s="41">
        <f t="shared" si="2"/>
        <v>0</v>
      </c>
      <c r="AZ12" s="41">
        <f t="shared" si="2"/>
        <v>2.6957886691612902</v>
      </c>
      <c r="BA12" s="41">
        <f t="shared" si="2"/>
        <v>0</v>
      </c>
      <c r="BB12" s="41">
        <f t="shared" si="2"/>
        <v>0</v>
      </c>
      <c r="BC12" s="41">
        <f t="shared" si="2"/>
        <v>0</v>
      </c>
      <c r="BD12" s="41">
        <f t="shared" si="2"/>
        <v>0</v>
      </c>
      <c r="BE12" s="41">
        <f t="shared" si="2"/>
        <v>0</v>
      </c>
      <c r="BF12" s="41">
        <f t="shared" si="2"/>
        <v>0.12498619622580644</v>
      </c>
      <c r="BG12" s="41">
        <f t="shared" si="2"/>
        <v>5.5111505645161277E-2</v>
      </c>
      <c r="BH12" s="41">
        <f t="shared" si="2"/>
        <v>0.25965473477419365</v>
      </c>
      <c r="BI12" s="41">
        <f t="shared" si="2"/>
        <v>0</v>
      </c>
      <c r="BJ12" s="41">
        <f t="shared" si="2"/>
        <v>8.4727364516129077E-4</v>
      </c>
      <c r="BK12" s="41">
        <f t="shared" si="1"/>
        <v>51.065522896716423</v>
      </c>
    </row>
    <row r="13" spans="1:104" x14ac:dyDescent="0.25">
      <c r="A13" s="11" t="s">
        <v>77</v>
      </c>
      <c r="B13" s="32" t="s">
        <v>10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104" x14ac:dyDescent="0.25">
      <c r="A14" s="11"/>
      <c r="B14" s="32" t="s">
        <v>108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5.9251774193548385</v>
      </c>
      <c r="Y14" s="39">
        <v>0</v>
      </c>
      <c r="Z14" s="39">
        <v>0</v>
      </c>
      <c r="AA14" s="39">
        <v>0</v>
      </c>
      <c r="AB14" s="39">
        <v>7.1054726709677413E-2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1.7932987628387105</v>
      </c>
      <c r="AS14" s="39">
        <v>0</v>
      </c>
      <c r="AT14" s="39">
        <v>0</v>
      </c>
      <c r="AU14" s="39">
        <v>0</v>
      </c>
      <c r="AV14" s="39">
        <v>0.98782830625806428</v>
      </c>
      <c r="AW14" s="39">
        <v>5.1706093682903225</v>
      </c>
      <c r="AX14" s="39">
        <v>1.8960567741935486</v>
      </c>
      <c r="AY14" s="39">
        <v>0</v>
      </c>
      <c r="AZ14" s="39">
        <v>7.0213637251612901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0.42904096584386769</v>
      </c>
      <c r="BG14" s="39">
        <v>1.4865666853225805</v>
      </c>
      <c r="BH14" s="39">
        <v>0</v>
      </c>
      <c r="BI14" s="39">
        <v>0</v>
      </c>
      <c r="BJ14" s="39">
        <v>2.0298928809999999</v>
      </c>
      <c r="BK14" s="29">
        <f t="shared" ref="BK14:BK23" si="3">SUM(C14:BJ14)</f>
        <v>26.810889614972897</v>
      </c>
    </row>
    <row r="15" spans="1:104" x14ac:dyDescent="0.25">
      <c r="A15" s="11"/>
      <c r="B15" s="32" t="s">
        <v>135</v>
      </c>
      <c r="C15" s="39">
        <v>0</v>
      </c>
      <c r="D15" s="39">
        <v>5.1016789431935479</v>
      </c>
      <c r="E15" s="39">
        <v>0</v>
      </c>
      <c r="F15" s="39">
        <v>0</v>
      </c>
      <c r="G15" s="39">
        <v>0</v>
      </c>
      <c r="H15" s="39">
        <v>0.16264153580982174</v>
      </c>
      <c r="I15" s="39">
        <v>0</v>
      </c>
      <c r="J15" s="39">
        <v>0</v>
      </c>
      <c r="K15" s="39">
        <v>0</v>
      </c>
      <c r="L15" s="39">
        <v>1.6322785160645163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6.1282514838709671E-3</v>
      </c>
      <c r="S15" s="39">
        <v>0</v>
      </c>
      <c r="T15" s="39">
        <v>0</v>
      </c>
      <c r="U15" s="39">
        <v>0</v>
      </c>
      <c r="V15" s="39">
        <v>1.1881324580645161</v>
      </c>
      <c r="W15" s="39">
        <v>2.1283983870967735E-2</v>
      </c>
      <c r="X15" s="39">
        <v>0</v>
      </c>
      <c r="Y15" s="39">
        <v>0</v>
      </c>
      <c r="Z15" s="39">
        <v>0</v>
      </c>
      <c r="AA15" s="39">
        <v>5.6010483870967739E-3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2.2387390516129035E-2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5.4530266559677409</v>
      </c>
      <c r="AW15" s="39">
        <v>4.2646382419354829</v>
      </c>
      <c r="AX15" s="39">
        <v>0</v>
      </c>
      <c r="AY15" s="39">
        <v>0</v>
      </c>
      <c r="AZ15" s="39">
        <v>2.0376614032258065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0.1534687258064516</v>
      </c>
      <c r="BG15" s="39">
        <v>0.11202096774193548</v>
      </c>
      <c r="BH15" s="39">
        <v>0</v>
      </c>
      <c r="BI15" s="39">
        <v>0</v>
      </c>
      <c r="BJ15" s="39">
        <v>0.35050657429032261</v>
      </c>
      <c r="BK15" s="29">
        <f t="shared" si="3"/>
        <v>20.511454696358204</v>
      </c>
    </row>
    <row r="16" spans="1:104" x14ac:dyDescent="0.25">
      <c r="A16" s="11"/>
      <c r="B16" s="32" t="s">
        <v>103</v>
      </c>
      <c r="C16" s="39">
        <v>0</v>
      </c>
      <c r="D16" s="39">
        <v>2.1624980645161291</v>
      </c>
      <c r="E16" s="39">
        <v>0</v>
      </c>
      <c r="F16" s="39">
        <v>0</v>
      </c>
      <c r="G16" s="39">
        <v>0</v>
      </c>
      <c r="H16" s="39">
        <v>0.51461203559169932</v>
      </c>
      <c r="I16" s="39">
        <v>55.134657893548386</v>
      </c>
      <c r="J16" s="39">
        <v>0</v>
      </c>
      <c r="K16" s="39">
        <v>0</v>
      </c>
      <c r="L16" s="39">
        <v>4.0647879438064516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0.20736823954838707</v>
      </c>
      <c r="S16" s="39">
        <v>0.16218735483870966</v>
      </c>
      <c r="T16" s="39">
        <v>0</v>
      </c>
      <c r="U16" s="39">
        <v>0</v>
      </c>
      <c r="V16" s="39">
        <v>0.28805078432258052</v>
      </c>
      <c r="W16" s="39">
        <v>4.7378490322580645E-2</v>
      </c>
      <c r="X16" s="39">
        <v>2.9611556451612904</v>
      </c>
      <c r="Y16" s="39">
        <v>0</v>
      </c>
      <c r="Z16" s="39">
        <v>0</v>
      </c>
      <c r="AA16" s="39">
        <v>1.29214064516129E-2</v>
      </c>
      <c r="AB16" s="39">
        <v>6.8375775806451614E-2</v>
      </c>
      <c r="AC16" s="39">
        <v>0</v>
      </c>
      <c r="AD16" s="39">
        <v>0</v>
      </c>
      <c r="AE16" s="39">
        <v>0</v>
      </c>
      <c r="AF16" s="39">
        <v>5.3944659129032263E-2</v>
      </c>
      <c r="AG16" s="39">
        <v>1.0767838709677419E-2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2.1374008528064516</v>
      </c>
      <c r="AW16" s="39">
        <v>7.6882092420322588</v>
      </c>
      <c r="AX16" s="39">
        <v>0.11844622580645162</v>
      </c>
      <c r="AY16" s="39">
        <v>0</v>
      </c>
      <c r="AZ16" s="39">
        <v>30.086825207290332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0.6522829428387098</v>
      </c>
      <c r="BG16" s="39">
        <v>0.46808393451612901</v>
      </c>
      <c r="BH16" s="39">
        <v>0</v>
      </c>
      <c r="BI16" s="39">
        <v>0</v>
      </c>
      <c r="BJ16" s="39">
        <v>1.1785140006129031</v>
      </c>
      <c r="BK16" s="29">
        <f t="shared" si="3"/>
        <v>108.01846853765623</v>
      </c>
    </row>
    <row r="17" spans="1:63" x14ac:dyDescent="0.25">
      <c r="A17" s="11"/>
      <c r="B17" s="32" t="s">
        <v>104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0.35842585729492077</v>
      </c>
      <c r="I17" s="39">
        <v>12.52845600448387</v>
      </c>
      <c r="J17" s="39">
        <v>1.5972667741935485</v>
      </c>
      <c r="K17" s="39">
        <v>0</v>
      </c>
      <c r="L17" s="39">
        <v>1.6391582207419355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0.14432578219354841</v>
      </c>
      <c r="S17" s="39">
        <v>5.3774648064516128</v>
      </c>
      <c r="T17" s="39">
        <v>0</v>
      </c>
      <c r="U17" s="39">
        <v>0</v>
      </c>
      <c r="V17" s="39">
        <v>1.777486592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0.70321737809677398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0.15368249493548389</v>
      </c>
      <c r="AM17" s="39">
        <v>0.74420251612903221</v>
      </c>
      <c r="AN17" s="39">
        <v>0</v>
      </c>
      <c r="AO17" s="39">
        <v>0</v>
      </c>
      <c r="AP17" s="39">
        <v>0.42525858064516125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0.47556328596774189</v>
      </c>
      <c r="AW17" s="39">
        <v>3.2080444177419354</v>
      </c>
      <c r="AX17" s="39">
        <v>0</v>
      </c>
      <c r="AY17" s="39">
        <v>0</v>
      </c>
      <c r="AZ17" s="39">
        <v>3.1111451273870969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0.22091204125806449</v>
      </c>
      <c r="BG17" s="39">
        <v>0</v>
      </c>
      <c r="BH17" s="39">
        <v>0</v>
      </c>
      <c r="BI17" s="39">
        <v>0</v>
      </c>
      <c r="BJ17" s="39">
        <v>0.11157817593548384</v>
      </c>
      <c r="BK17" s="29">
        <f t="shared" si="3"/>
        <v>32.576188055456207</v>
      </c>
    </row>
    <row r="18" spans="1:63" x14ac:dyDescent="0.25">
      <c r="A18" s="11"/>
      <c r="B18" s="32" t="s">
        <v>105</v>
      </c>
      <c r="C18" s="39">
        <v>0</v>
      </c>
      <c r="D18" s="39">
        <v>5.3160382252258085</v>
      </c>
      <c r="E18" s="39">
        <v>0</v>
      </c>
      <c r="F18" s="39">
        <v>0</v>
      </c>
      <c r="G18" s="39">
        <v>0</v>
      </c>
      <c r="H18" s="39">
        <v>0.26043315216660662</v>
      </c>
      <c r="I18" s="39">
        <v>1.3991644253225808</v>
      </c>
      <c r="J18" s="39">
        <v>0</v>
      </c>
      <c r="K18" s="39">
        <v>0</v>
      </c>
      <c r="L18" s="39">
        <v>5.1404370699999999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0.12197993432258061</v>
      </c>
      <c r="S18" s="39">
        <v>0</v>
      </c>
      <c r="T18" s="39">
        <v>0</v>
      </c>
      <c r="U18" s="39">
        <v>0</v>
      </c>
      <c r="V18" s="39">
        <v>0.69057467741935485</v>
      </c>
      <c r="W18" s="39">
        <v>4.2375032258064518E-3</v>
      </c>
      <c r="X18" s="39">
        <v>0</v>
      </c>
      <c r="Y18" s="39">
        <v>0</v>
      </c>
      <c r="Z18" s="39">
        <v>0</v>
      </c>
      <c r="AA18" s="39">
        <v>5.2968790322580644E-2</v>
      </c>
      <c r="AB18" s="39">
        <v>0.28063018729032252</v>
      </c>
      <c r="AC18" s="39">
        <v>0</v>
      </c>
      <c r="AD18" s="39">
        <v>0</v>
      </c>
      <c r="AE18" s="39">
        <v>0</v>
      </c>
      <c r="AF18" s="39">
        <v>5.2968790322580644E-2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0.30207151490322592</v>
      </c>
      <c r="AM18" s="39">
        <v>0.5296879032258065</v>
      </c>
      <c r="AN18" s="39">
        <v>0</v>
      </c>
      <c r="AO18" s="39">
        <v>0</v>
      </c>
      <c r="AP18" s="39">
        <v>0.26484395161290319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0.679183767612903</v>
      </c>
      <c r="AW18" s="39">
        <v>12.928391179806452</v>
      </c>
      <c r="AX18" s="39">
        <v>0</v>
      </c>
      <c r="AY18" s="39">
        <v>0</v>
      </c>
      <c r="AZ18" s="39">
        <v>4.8666011593870966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0.24355957590322583</v>
      </c>
      <c r="BG18" s="39">
        <v>0.27543770967741937</v>
      </c>
      <c r="BH18" s="39">
        <v>0</v>
      </c>
      <c r="BI18" s="39">
        <v>0</v>
      </c>
      <c r="BJ18" s="39">
        <v>0.18016204835483871</v>
      </c>
      <c r="BK18" s="29">
        <f t="shared" si="3"/>
        <v>33.589371566102088</v>
      </c>
    </row>
    <row r="19" spans="1:63" x14ac:dyDescent="0.25">
      <c r="A19" s="11"/>
      <c r="B19" s="32" t="s">
        <v>106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0.13886097996774194</v>
      </c>
      <c r="I19" s="39">
        <v>14.788731922064516</v>
      </c>
      <c r="J19" s="39">
        <v>0</v>
      </c>
      <c r="K19" s="39">
        <v>0</v>
      </c>
      <c r="L19" s="39">
        <v>5.3739710322580638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0.11747167445810226</v>
      </c>
      <c r="S19" s="39">
        <v>1.0599548387096773</v>
      </c>
      <c r="T19" s="39">
        <v>0</v>
      </c>
      <c r="U19" s="39">
        <v>0</v>
      </c>
      <c r="V19" s="39">
        <v>0.18019232258064516</v>
      </c>
      <c r="W19" s="39">
        <v>2.3259031612903224E-2</v>
      </c>
      <c r="X19" s="39">
        <v>0</v>
      </c>
      <c r="Y19" s="39">
        <v>0</v>
      </c>
      <c r="Z19" s="39">
        <v>0</v>
      </c>
      <c r="AA19" s="39">
        <v>5.2861435483870969E-2</v>
      </c>
      <c r="AB19" s="39">
        <v>0.4524881785161291</v>
      </c>
      <c r="AC19" s="39">
        <v>0</v>
      </c>
      <c r="AD19" s="39">
        <v>0</v>
      </c>
      <c r="AE19" s="39">
        <v>0</v>
      </c>
      <c r="AF19" s="39">
        <v>0.56791508574193561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0.30128482148387098</v>
      </c>
      <c r="AM19" s="39">
        <v>0.7929215322580645</v>
      </c>
      <c r="AN19" s="39">
        <v>0</v>
      </c>
      <c r="AO19" s="39">
        <v>0</v>
      </c>
      <c r="AP19" s="39">
        <v>0.3287981287096774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0.67890341300000001</v>
      </c>
      <c r="AW19" s="39">
        <v>3.5062368199032257</v>
      </c>
      <c r="AX19" s="39">
        <v>0</v>
      </c>
      <c r="AY19" s="39">
        <v>0</v>
      </c>
      <c r="AZ19" s="39">
        <v>1.3609492251935484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0.11204509825806452</v>
      </c>
      <c r="BG19" s="39">
        <v>0.10572287096774194</v>
      </c>
      <c r="BH19" s="39">
        <v>0</v>
      </c>
      <c r="BI19" s="39">
        <v>0</v>
      </c>
      <c r="BJ19" s="39">
        <v>1.0765503455806453</v>
      </c>
      <c r="BK19" s="29">
        <f t="shared" si="3"/>
        <v>31.019118756748426</v>
      </c>
    </row>
    <row r="20" spans="1:63" x14ac:dyDescent="0.25">
      <c r="A20" s="11"/>
      <c r="B20" s="32" t="s">
        <v>107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0.23936579335483871</v>
      </c>
      <c r="I20" s="39">
        <v>7.3601713290322577</v>
      </c>
      <c r="J20" s="39">
        <v>0</v>
      </c>
      <c r="K20" s="39">
        <v>0</v>
      </c>
      <c r="L20" s="39">
        <v>1.6973785837096771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0.12663795503454744</v>
      </c>
      <c r="S20" s="39">
        <v>2.1089316129032256</v>
      </c>
      <c r="T20" s="39">
        <v>0</v>
      </c>
      <c r="U20" s="39">
        <v>0</v>
      </c>
      <c r="V20" s="39">
        <v>0.42178632258064519</v>
      </c>
      <c r="W20" s="39">
        <v>5.5313475000000001E-2</v>
      </c>
      <c r="X20" s="39">
        <v>0</v>
      </c>
      <c r="Y20" s="39">
        <v>0</v>
      </c>
      <c r="Z20" s="39">
        <v>0</v>
      </c>
      <c r="AA20" s="39">
        <v>0</v>
      </c>
      <c r="AB20" s="39">
        <v>0.60144835632258076</v>
      </c>
      <c r="AC20" s="39">
        <v>0</v>
      </c>
      <c r="AD20" s="39">
        <v>0</v>
      </c>
      <c r="AE20" s="39">
        <v>0</v>
      </c>
      <c r="AF20" s="39">
        <v>1.3749349500000001</v>
      </c>
      <c r="AG20" s="39">
        <v>5.2679500000000004E-3</v>
      </c>
      <c r="AH20" s="39">
        <v>0</v>
      </c>
      <c r="AI20" s="39">
        <v>0</v>
      </c>
      <c r="AJ20" s="39">
        <v>0</v>
      </c>
      <c r="AK20" s="39">
        <v>0</v>
      </c>
      <c r="AL20" s="39">
        <v>0.16164020470967741</v>
      </c>
      <c r="AM20" s="39">
        <v>1.158949</v>
      </c>
      <c r="AN20" s="39">
        <v>0</v>
      </c>
      <c r="AO20" s="39">
        <v>0</v>
      </c>
      <c r="AP20" s="39">
        <v>0.60143238932258081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0.91972073722580627</v>
      </c>
      <c r="AW20" s="39">
        <v>7.1117324999999996</v>
      </c>
      <c r="AX20" s="39">
        <v>0</v>
      </c>
      <c r="AY20" s="39">
        <v>0</v>
      </c>
      <c r="AZ20" s="39">
        <v>5.2100025499999996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0.12525176925806453</v>
      </c>
      <c r="BG20" s="39">
        <v>0.40077954203225807</v>
      </c>
      <c r="BH20" s="39">
        <v>0</v>
      </c>
      <c r="BI20" s="39">
        <v>0</v>
      </c>
      <c r="BJ20" s="39">
        <v>1.553409507451613</v>
      </c>
      <c r="BK20" s="29">
        <f t="shared" si="3"/>
        <v>31.234154527937768</v>
      </c>
    </row>
    <row r="21" spans="1:63" x14ac:dyDescent="0.25">
      <c r="A21" s="11"/>
      <c r="B21" s="32" t="s">
        <v>126</v>
      </c>
      <c r="C21" s="39">
        <v>0</v>
      </c>
      <c r="D21" s="39">
        <v>0.78882096774193555</v>
      </c>
      <c r="E21" s="39">
        <v>0</v>
      </c>
      <c r="F21" s="39">
        <v>0</v>
      </c>
      <c r="G21" s="39">
        <v>0</v>
      </c>
      <c r="H21" s="39">
        <v>0.19130432481322912</v>
      </c>
      <c r="I21" s="39">
        <v>4.8906900000000002</v>
      </c>
      <c r="J21" s="39">
        <v>0.52588064516129029</v>
      </c>
      <c r="K21" s="39">
        <v>0</v>
      </c>
      <c r="L21" s="39">
        <v>0.72571529032258064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2.3231149419354835E-2</v>
      </c>
      <c r="S21" s="39">
        <v>0.10517612903225806</v>
      </c>
      <c r="T21" s="39">
        <v>0</v>
      </c>
      <c r="U21" s="39">
        <v>0</v>
      </c>
      <c r="V21" s="39">
        <v>0</v>
      </c>
      <c r="W21" s="39">
        <v>8.8630196451612908E-2</v>
      </c>
      <c r="X21" s="39">
        <v>0</v>
      </c>
      <c r="Y21" s="39">
        <v>0</v>
      </c>
      <c r="Z21" s="39">
        <v>0</v>
      </c>
      <c r="AA21" s="39">
        <v>5.244390322580645E-2</v>
      </c>
      <c r="AB21" s="39">
        <v>0.49699483796774202</v>
      </c>
      <c r="AC21" s="39">
        <v>0</v>
      </c>
      <c r="AD21" s="39">
        <v>0</v>
      </c>
      <c r="AE21" s="39">
        <v>0</v>
      </c>
      <c r="AF21" s="39">
        <v>0.64566231958064513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0.13006087999999999</v>
      </c>
      <c r="AM21" s="39">
        <v>1.0086650086774194</v>
      </c>
      <c r="AN21" s="39">
        <v>0</v>
      </c>
      <c r="AO21" s="39">
        <v>0</v>
      </c>
      <c r="AP21" s="39">
        <v>0.36710732258064516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0.99808330190322625</v>
      </c>
      <c r="AW21" s="39">
        <v>5.244390322580645</v>
      </c>
      <c r="AX21" s="39">
        <v>0</v>
      </c>
      <c r="AY21" s="39">
        <v>0</v>
      </c>
      <c r="AZ21" s="39">
        <v>2.4102739990967739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0.41562954348387093</v>
      </c>
      <c r="BG21" s="39">
        <v>3.1466341935483873E-2</v>
      </c>
      <c r="BH21" s="39">
        <v>0</v>
      </c>
      <c r="BI21" s="39">
        <v>0</v>
      </c>
      <c r="BJ21" s="39">
        <v>2.2331234751612903</v>
      </c>
      <c r="BK21" s="29">
        <f t="shared" si="3"/>
        <v>21.373349959135808</v>
      </c>
    </row>
    <row r="22" spans="1:63" x14ac:dyDescent="0.25">
      <c r="A22" s="11"/>
      <c r="B22" s="32" t="s">
        <v>127</v>
      </c>
      <c r="C22" s="39">
        <v>0</v>
      </c>
      <c r="D22" s="39">
        <v>5.1910693548387092</v>
      </c>
      <c r="E22" s="39">
        <v>0</v>
      </c>
      <c r="F22" s="39">
        <v>0</v>
      </c>
      <c r="G22" s="39">
        <v>0</v>
      </c>
      <c r="H22" s="39">
        <v>7.4133751907668563E-2</v>
      </c>
      <c r="I22" s="39">
        <v>14.904598331612902</v>
      </c>
      <c r="J22" s="39">
        <v>0</v>
      </c>
      <c r="K22" s="39">
        <v>0</v>
      </c>
      <c r="L22" s="39">
        <v>0.56063549032258053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6.2292832258064521E-3</v>
      </c>
      <c r="S22" s="39">
        <v>0</v>
      </c>
      <c r="T22" s="39">
        <v>0</v>
      </c>
      <c r="U22" s="39">
        <v>0</v>
      </c>
      <c r="V22" s="39">
        <v>3.114641612903226E-2</v>
      </c>
      <c r="W22" s="39">
        <v>1.0379883870967742E-2</v>
      </c>
      <c r="X22" s="39">
        <v>0</v>
      </c>
      <c r="Y22" s="39">
        <v>0</v>
      </c>
      <c r="Z22" s="39">
        <v>0</v>
      </c>
      <c r="AA22" s="39">
        <v>6.2279303225806451E-2</v>
      </c>
      <c r="AB22" s="39">
        <v>0.80055516732258059</v>
      </c>
      <c r="AC22" s="39">
        <v>1.089900364064516</v>
      </c>
      <c r="AD22" s="39">
        <v>0</v>
      </c>
      <c r="AE22" s="39">
        <v>0</v>
      </c>
      <c r="AF22" s="39">
        <v>0.80184602903225799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0.14082750377419356</v>
      </c>
      <c r="AM22" s="39">
        <v>0.95494931612903222</v>
      </c>
      <c r="AN22" s="39">
        <v>0</v>
      </c>
      <c r="AO22" s="39">
        <v>0</v>
      </c>
      <c r="AP22" s="39">
        <v>0.2284165751290323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0.42765121548387103</v>
      </c>
      <c r="AW22" s="39">
        <v>14.298290032258064</v>
      </c>
      <c r="AX22" s="39">
        <v>0</v>
      </c>
      <c r="AY22" s="39">
        <v>0</v>
      </c>
      <c r="AZ22" s="39">
        <v>12.871145993709678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0.1122629218064516</v>
      </c>
      <c r="BG22" s="39">
        <v>5.1899419354838709E-2</v>
      </c>
      <c r="BH22" s="39">
        <v>0</v>
      </c>
      <c r="BI22" s="39">
        <v>0</v>
      </c>
      <c r="BJ22" s="39">
        <v>2.4210609803548384</v>
      </c>
      <c r="BK22" s="29">
        <f t="shared" si="3"/>
        <v>55.039277333552839</v>
      </c>
    </row>
    <row r="23" spans="1:63" x14ac:dyDescent="0.25">
      <c r="A23" s="11"/>
      <c r="B23" s="33" t="s">
        <v>92</v>
      </c>
      <c r="C23" s="41">
        <f>SUM(C14:C22)</f>
        <v>0</v>
      </c>
      <c r="D23" s="41">
        <f t="shared" ref="D23:BJ23" si="4">SUM(D14:D22)</f>
        <v>18.560105555516131</v>
      </c>
      <c r="E23" s="41">
        <f t="shared" si="4"/>
        <v>0</v>
      </c>
      <c r="F23" s="41">
        <f t="shared" si="4"/>
        <v>0</v>
      </c>
      <c r="G23" s="41">
        <f t="shared" si="4"/>
        <v>0</v>
      </c>
      <c r="H23" s="41">
        <f t="shared" si="4"/>
        <v>1.939777430906527</v>
      </c>
      <c r="I23" s="41">
        <f t="shared" si="4"/>
        <v>111.00646990606451</v>
      </c>
      <c r="J23" s="41">
        <f t="shared" si="4"/>
        <v>2.1231474193548387</v>
      </c>
      <c r="K23" s="41">
        <f t="shared" si="4"/>
        <v>0</v>
      </c>
      <c r="L23" s="41">
        <f t="shared" si="4"/>
        <v>20.834362147225807</v>
      </c>
      <c r="M23" s="41">
        <f t="shared" si="4"/>
        <v>0</v>
      </c>
      <c r="N23" s="41">
        <f t="shared" si="4"/>
        <v>0</v>
      </c>
      <c r="O23" s="41">
        <f t="shared" si="4"/>
        <v>0</v>
      </c>
      <c r="P23" s="41">
        <f t="shared" si="4"/>
        <v>0</v>
      </c>
      <c r="Q23" s="41">
        <f t="shared" si="4"/>
        <v>0</v>
      </c>
      <c r="R23" s="41">
        <f t="shared" si="4"/>
        <v>0.75337226968619797</v>
      </c>
      <c r="S23" s="41">
        <f t="shared" si="4"/>
        <v>8.8137147419354847</v>
      </c>
      <c r="T23" s="41">
        <f t="shared" si="4"/>
        <v>0</v>
      </c>
      <c r="U23" s="41">
        <f t="shared" si="4"/>
        <v>0</v>
      </c>
      <c r="V23" s="41">
        <f t="shared" si="4"/>
        <v>4.5773695730967736</v>
      </c>
      <c r="W23" s="41">
        <f t="shared" si="4"/>
        <v>0.25048256435483868</v>
      </c>
      <c r="X23" s="41">
        <f t="shared" si="4"/>
        <v>8.8863330645161298</v>
      </c>
      <c r="Y23" s="41">
        <f t="shared" si="4"/>
        <v>0</v>
      </c>
      <c r="Z23" s="41">
        <f t="shared" si="4"/>
        <v>0</v>
      </c>
      <c r="AA23" s="41">
        <f t="shared" si="4"/>
        <v>0.23907588709677419</v>
      </c>
      <c r="AB23" s="41">
        <f t="shared" si="4"/>
        <v>3.4747646080322578</v>
      </c>
      <c r="AC23" s="41">
        <f t="shared" si="4"/>
        <v>1.089900364064516</v>
      </c>
      <c r="AD23" s="41">
        <f t="shared" si="4"/>
        <v>0</v>
      </c>
      <c r="AE23" s="41">
        <f t="shared" si="4"/>
        <v>0</v>
      </c>
      <c r="AF23" s="41">
        <f t="shared" si="4"/>
        <v>3.4972718338064519</v>
      </c>
      <c r="AG23" s="41">
        <f t="shared" si="4"/>
        <v>1.603578870967742E-2</v>
      </c>
      <c r="AH23" s="41">
        <f t="shared" si="4"/>
        <v>0</v>
      </c>
      <c r="AI23" s="41">
        <f t="shared" si="4"/>
        <v>0</v>
      </c>
      <c r="AJ23" s="41">
        <f t="shared" si="4"/>
        <v>0</v>
      </c>
      <c r="AK23" s="41">
        <f t="shared" si="4"/>
        <v>0</v>
      </c>
      <c r="AL23" s="41">
        <f t="shared" si="4"/>
        <v>1.2119548103225808</v>
      </c>
      <c r="AM23" s="41">
        <f t="shared" si="4"/>
        <v>5.189375276419355</v>
      </c>
      <c r="AN23" s="41">
        <f t="shared" si="4"/>
        <v>0</v>
      </c>
      <c r="AO23" s="41">
        <f t="shared" si="4"/>
        <v>0</v>
      </c>
      <c r="AP23" s="41">
        <f t="shared" si="4"/>
        <v>2.2158569479999999</v>
      </c>
      <c r="AQ23" s="41">
        <f t="shared" si="4"/>
        <v>0</v>
      </c>
      <c r="AR23" s="41">
        <f t="shared" si="4"/>
        <v>1.7932987628387105</v>
      </c>
      <c r="AS23" s="41">
        <f t="shared" si="4"/>
        <v>0</v>
      </c>
      <c r="AT23" s="41">
        <f t="shared" si="4"/>
        <v>0</v>
      </c>
      <c r="AU23" s="41">
        <f t="shared" si="4"/>
        <v>0</v>
      </c>
      <c r="AV23" s="41">
        <f t="shared" si="4"/>
        <v>12.757361536225806</v>
      </c>
      <c r="AW23" s="41">
        <f t="shared" si="4"/>
        <v>63.42054212454839</v>
      </c>
      <c r="AX23" s="41">
        <f t="shared" si="4"/>
        <v>2.0145030000000004</v>
      </c>
      <c r="AY23" s="41">
        <f t="shared" si="4"/>
        <v>0</v>
      </c>
      <c r="AZ23" s="41">
        <f t="shared" si="4"/>
        <v>68.975968390451627</v>
      </c>
      <c r="BA23" s="41">
        <f t="shared" si="4"/>
        <v>0</v>
      </c>
      <c r="BB23" s="41">
        <f t="shared" si="4"/>
        <v>0</v>
      </c>
      <c r="BC23" s="41">
        <f t="shared" si="4"/>
        <v>0</v>
      </c>
      <c r="BD23" s="41">
        <f t="shared" si="4"/>
        <v>0</v>
      </c>
      <c r="BE23" s="41">
        <f t="shared" si="4"/>
        <v>0</v>
      </c>
      <c r="BF23" s="41">
        <f t="shared" si="4"/>
        <v>2.4644535844567708</v>
      </c>
      <c r="BG23" s="41">
        <f t="shared" si="4"/>
        <v>2.9319774715483868</v>
      </c>
      <c r="BH23" s="41">
        <f t="shared" si="4"/>
        <v>0</v>
      </c>
      <c r="BI23" s="41">
        <f t="shared" si="4"/>
        <v>0</v>
      </c>
      <c r="BJ23" s="41">
        <f t="shared" si="4"/>
        <v>11.134797988741935</v>
      </c>
      <c r="BK23" s="41">
        <f t="shared" si="3"/>
        <v>360.17227304792038</v>
      </c>
    </row>
    <row r="24" spans="1:63" x14ac:dyDescent="0.25">
      <c r="A24" s="11" t="s">
        <v>78</v>
      </c>
      <c r="B24" s="32" t="s">
        <v>15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</row>
    <row r="25" spans="1:63" x14ac:dyDescent="0.25">
      <c r="A25" s="11"/>
      <c r="B25" s="32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29">
        <f t="shared" ref="BK25:BK26" si="5">SUM(C25:BJ25)</f>
        <v>0</v>
      </c>
    </row>
    <row r="26" spans="1:63" x14ac:dyDescent="0.25">
      <c r="A26" s="11"/>
      <c r="B26" s="33" t="s">
        <v>91</v>
      </c>
      <c r="C26" s="41">
        <f>SUM(C25)</f>
        <v>0</v>
      </c>
      <c r="D26" s="41">
        <f t="shared" ref="D26:BJ26" si="6">SUM(D25)</f>
        <v>0</v>
      </c>
      <c r="E26" s="41">
        <f t="shared" si="6"/>
        <v>0</v>
      </c>
      <c r="F26" s="41">
        <f t="shared" si="6"/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41">
        <f t="shared" si="6"/>
        <v>0</v>
      </c>
      <c r="M26" s="41">
        <f t="shared" si="6"/>
        <v>0</v>
      </c>
      <c r="N26" s="41">
        <f t="shared" si="6"/>
        <v>0</v>
      </c>
      <c r="O26" s="41">
        <f t="shared" si="6"/>
        <v>0</v>
      </c>
      <c r="P26" s="41">
        <f t="shared" si="6"/>
        <v>0</v>
      </c>
      <c r="Q26" s="41">
        <f t="shared" si="6"/>
        <v>0</v>
      </c>
      <c r="R26" s="41">
        <f t="shared" si="6"/>
        <v>0</v>
      </c>
      <c r="S26" s="41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1">
        <f t="shared" si="6"/>
        <v>0</v>
      </c>
      <c r="Y26" s="41">
        <f t="shared" si="6"/>
        <v>0</v>
      </c>
      <c r="Z26" s="41">
        <f t="shared" si="6"/>
        <v>0</v>
      </c>
      <c r="AA26" s="41">
        <f t="shared" si="6"/>
        <v>0</v>
      </c>
      <c r="AB26" s="41">
        <f t="shared" si="6"/>
        <v>0</v>
      </c>
      <c r="AC26" s="41">
        <f t="shared" si="6"/>
        <v>0</v>
      </c>
      <c r="AD26" s="41">
        <f t="shared" si="6"/>
        <v>0</v>
      </c>
      <c r="AE26" s="41">
        <f t="shared" si="6"/>
        <v>0</v>
      </c>
      <c r="AF26" s="41">
        <f t="shared" si="6"/>
        <v>0</v>
      </c>
      <c r="AG26" s="41">
        <f t="shared" si="6"/>
        <v>0</v>
      </c>
      <c r="AH26" s="41">
        <f t="shared" si="6"/>
        <v>0</v>
      </c>
      <c r="AI26" s="41">
        <f t="shared" si="6"/>
        <v>0</v>
      </c>
      <c r="AJ26" s="41">
        <f t="shared" si="6"/>
        <v>0</v>
      </c>
      <c r="AK26" s="41">
        <f t="shared" si="6"/>
        <v>0</v>
      </c>
      <c r="AL26" s="41">
        <f t="shared" si="6"/>
        <v>0</v>
      </c>
      <c r="AM26" s="41">
        <f t="shared" si="6"/>
        <v>0</v>
      </c>
      <c r="AN26" s="41">
        <f t="shared" si="6"/>
        <v>0</v>
      </c>
      <c r="AO26" s="41">
        <f t="shared" si="6"/>
        <v>0</v>
      </c>
      <c r="AP26" s="41">
        <f t="shared" si="6"/>
        <v>0</v>
      </c>
      <c r="AQ26" s="41">
        <f t="shared" si="6"/>
        <v>0</v>
      </c>
      <c r="AR26" s="41">
        <f t="shared" si="6"/>
        <v>0</v>
      </c>
      <c r="AS26" s="41">
        <f t="shared" si="6"/>
        <v>0</v>
      </c>
      <c r="AT26" s="41">
        <f t="shared" si="6"/>
        <v>0</v>
      </c>
      <c r="AU26" s="41">
        <f t="shared" si="6"/>
        <v>0</v>
      </c>
      <c r="AV26" s="41">
        <f t="shared" si="6"/>
        <v>0</v>
      </c>
      <c r="AW26" s="41">
        <f t="shared" si="6"/>
        <v>0</v>
      </c>
      <c r="AX26" s="41">
        <f t="shared" si="6"/>
        <v>0</v>
      </c>
      <c r="AY26" s="41">
        <f t="shared" si="6"/>
        <v>0</v>
      </c>
      <c r="AZ26" s="41">
        <f t="shared" si="6"/>
        <v>0</v>
      </c>
      <c r="BA26" s="41">
        <f t="shared" si="6"/>
        <v>0</v>
      </c>
      <c r="BB26" s="41">
        <f t="shared" si="6"/>
        <v>0</v>
      </c>
      <c r="BC26" s="41">
        <f t="shared" si="6"/>
        <v>0</v>
      </c>
      <c r="BD26" s="41">
        <f t="shared" si="6"/>
        <v>0</v>
      </c>
      <c r="BE26" s="41">
        <f t="shared" si="6"/>
        <v>0</v>
      </c>
      <c r="BF26" s="41">
        <f t="shared" si="6"/>
        <v>0</v>
      </c>
      <c r="BG26" s="41">
        <f t="shared" si="6"/>
        <v>0</v>
      </c>
      <c r="BH26" s="41">
        <f t="shared" si="6"/>
        <v>0</v>
      </c>
      <c r="BI26" s="41">
        <f t="shared" si="6"/>
        <v>0</v>
      </c>
      <c r="BJ26" s="41">
        <f t="shared" si="6"/>
        <v>0</v>
      </c>
      <c r="BK26" s="41">
        <f t="shared" si="5"/>
        <v>0</v>
      </c>
    </row>
    <row r="27" spans="1:63" x14ac:dyDescent="0.25">
      <c r="A27" s="11" t="s">
        <v>80</v>
      </c>
      <c r="B27" s="32" t="s">
        <v>96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x14ac:dyDescent="0.25">
      <c r="A28" s="11"/>
      <c r="B28" s="31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29">
        <f t="shared" ref="BK28:BK29" si="7">SUM(C28:BJ28)</f>
        <v>0</v>
      </c>
    </row>
    <row r="29" spans="1:63" x14ac:dyDescent="0.25">
      <c r="A29" s="11"/>
      <c r="B29" s="33" t="s">
        <v>90</v>
      </c>
      <c r="C29" s="41">
        <f>SUM(C28)</f>
        <v>0</v>
      </c>
      <c r="D29" s="41">
        <f t="shared" ref="D29:BJ29" si="8">SUM(D28)</f>
        <v>0</v>
      </c>
      <c r="E29" s="41">
        <f t="shared" si="8"/>
        <v>0</v>
      </c>
      <c r="F29" s="41">
        <f t="shared" si="8"/>
        <v>0</v>
      </c>
      <c r="G29" s="41">
        <f t="shared" si="8"/>
        <v>0</v>
      </c>
      <c r="H29" s="41">
        <f t="shared" si="8"/>
        <v>0</v>
      </c>
      <c r="I29" s="41">
        <f t="shared" si="8"/>
        <v>0</v>
      </c>
      <c r="J29" s="41">
        <f t="shared" si="8"/>
        <v>0</v>
      </c>
      <c r="K29" s="41">
        <f t="shared" si="8"/>
        <v>0</v>
      </c>
      <c r="L29" s="41">
        <f t="shared" si="8"/>
        <v>0</v>
      </c>
      <c r="M29" s="41">
        <f t="shared" si="8"/>
        <v>0</v>
      </c>
      <c r="N29" s="41">
        <f t="shared" si="8"/>
        <v>0</v>
      </c>
      <c r="O29" s="41">
        <f t="shared" si="8"/>
        <v>0</v>
      </c>
      <c r="P29" s="41">
        <f t="shared" si="8"/>
        <v>0</v>
      </c>
      <c r="Q29" s="41">
        <f t="shared" si="8"/>
        <v>0</v>
      </c>
      <c r="R29" s="41">
        <f t="shared" si="8"/>
        <v>0</v>
      </c>
      <c r="S29" s="41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1">
        <f t="shared" si="8"/>
        <v>0</v>
      </c>
      <c r="Y29" s="41">
        <f t="shared" si="8"/>
        <v>0</v>
      </c>
      <c r="Z29" s="41">
        <f t="shared" si="8"/>
        <v>0</v>
      </c>
      <c r="AA29" s="41">
        <f t="shared" si="8"/>
        <v>0</v>
      </c>
      <c r="AB29" s="41">
        <f t="shared" si="8"/>
        <v>0</v>
      </c>
      <c r="AC29" s="41">
        <f t="shared" si="8"/>
        <v>0</v>
      </c>
      <c r="AD29" s="41">
        <f t="shared" si="8"/>
        <v>0</v>
      </c>
      <c r="AE29" s="41">
        <f t="shared" si="8"/>
        <v>0</v>
      </c>
      <c r="AF29" s="41">
        <f t="shared" si="8"/>
        <v>0</v>
      </c>
      <c r="AG29" s="41">
        <f t="shared" si="8"/>
        <v>0</v>
      </c>
      <c r="AH29" s="41">
        <f t="shared" si="8"/>
        <v>0</v>
      </c>
      <c r="AI29" s="41">
        <f t="shared" si="8"/>
        <v>0</v>
      </c>
      <c r="AJ29" s="41">
        <f t="shared" si="8"/>
        <v>0</v>
      </c>
      <c r="AK29" s="41">
        <f t="shared" si="8"/>
        <v>0</v>
      </c>
      <c r="AL29" s="41">
        <f t="shared" si="8"/>
        <v>0</v>
      </c>
      <c r="AM29" s="41">
        <f t="shared" si="8"/>
        <v>0</v>
      </c>
      <c r="AN29" s="41">
        <f t="shared" si="8"/>
        <v>0</v>
      </c>
      <c r="AO29" s="41">
        <f t="shared" si="8"/>
        <v>0</v>
      </c>
      <c r="AP29" s="41">
        <f t="shared" si="8"/>
        <v>0</v>
      </c>
      <c r="AQ29" s="41">
        <f t="shared" si="8"/>
        <v>0</v>
      </c>
      <c r="AR29" s="41">
        <f t="shared" si="8"/>
        <v>0</v>
      </c>
      <c r="AS29" s="41">
        <f t="shared" si="8"/>
        <v>0</v>
      </c>
      <c r="AT29" s="41">
        <f t="shared" si="8"/>
        <v>0</v>
      </c>
      <c r="AU29" s="41">
        <f t="shared" si="8"/>
        <v>0</v>
      </c>
      <c r="AV29" s="41">
        <f t="shared" si="8"/>
        <v>0</v>
      </c>
      <c r="AW29" s="41">
        <f t="shared" si="8"/>
        <v>0</v>
      </c>
      <c r="AX29" s="41">
        <f t="shared" si="8"/>
        <v>0</v>
      </c>
      <c r="AY29" s="41">
        <f t="shared" si="8"/>
        <v>0</v>
      </c>
      <c r="AZ29" s="41">
        <f t="shared" si="8"/>
        <v>0</v>
      </c>
      <c r="BA29" s="41">
        <f t="shared" si="8"/>
        <v>0</v>
      </c>
      <c r="BB29" s="41">
        <f t="shared" si="8"/>
        <v>0</v>
      </c>
      <c r="BC29" s="41">
        <f t="shared" si="8"/>
        <v>0</v>
      </c>
      <c r="BD29" s="41">
        <f t="shared" si="8"/>
        <v>0</v>
      </c>
      <c r="BE29" s="41">
        <f t="shared" si="8"/>
        <v>0</v>
      </c>
      <c r="BF29" s="41">
        <f t="shared" si="8"/>
        <v>0</v>
      </c>
      <c r="BG29" s="41">
        <f t="shared" si="8"/>
        <v>0</v>
      </c>
      <c r="BH29" s="41">
        <f t="shared" si="8"/>
        <v>0</v>
      </c>
      <c r="BI29" s="41">
        <f t="shared" si="8"/>
        <v>0</v>
      </c>
      <c r="BJ29" s="41">
        <f t="shared" si="8"/>
        <v>0</v>
      </c>
      <c r="BK29" s="41">
        <f t="shared" si="7"/>
        <v>0</v>
      </c>
    </row>
    <row r="30" spans="1:63" x14ac:dyDescent="0.25">
      <c r="A30" s="11" t="s">
        <v>81</v>
      </c>
      <c r="B30" s="32" t="s">
        <v>16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</row>
    <row r="31" spans="1:63" x14ac:dyDescent="0.25">
      <c r="A31" s="11"/>
      <c r="B31" s="32" t="s">
        <v>109</v>
      </c>
      <c r="C31" s="39">
        <v>0</v>
      </c>
      <c r="D31" s="39">
        <v>11.577450003064515</v>
      </c>
      <c r="E31" s="39">
        <v>0</v>
      </c>
      <c r="F31" s="39">
        <v>0</v>
      </c>
      <c r="G31" s="39">
        <v>0</v>
      </c>
      <c r="H31" s="39">
        <v>1.4473930746129036</v>
      </c>
      <c r="I31" s="39">
        <v>74.162726647000014</v>
      </c>
      <c r="J31" s="39">
        <v>0.77692354819354847</v>
      </c>
      <c r="K31" s="39">
        <v>0</v>
      </c>
      <c r="L31" s="39">
        <v>48.694274293516123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1.0902005239972032</v>
      </c>
      <c r="S31" s="39">
        <v>42.613604348419344</v>
      </c>
      <c r="T31" s="39">
        <v>0</v>
      </c>
      <c r="U31" s="39">
        <v>0</v>
      </c>
      <c r="V31" s="39">
        <v>4.1638416716129019</v>
      </c>
      <c r="W31" s="39">
        <v>7.0818988000000013E-2</v>
      </c>
      <c r="X31" s="39">
        <v>3.2258063032258061E-2</v>
      </c>
      <c r="Y31" s="39">
        <v>0</v>
      </c>
      <c r="Z31" s="39">
        <v>0</v>
      </c>
      <c r="AA31" s="39">
        <v>0</v>
      </c>
      <c r="AB31" s="39">
        <v>0.55790696158064501</v>
      </c>
      <c r="AC31" s="39">
        <v>57.271337127967755</v>
      </c>
      <c r="AD31" s="39">
        <v>0</v>
      </c>
      <c r="AE31" s="39">
        <v>0</v>
      </c>
      <c r="AF31" s="39">
        <v>0.61084957148387087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0.29053273448387085</v>
      </c>
      <c r="AM31" s="39">
        <v>6.6464862155483875</v>
      </c>
      <c r="AN31" s="39">
        <v>10.809921136000003</v>
      </c>
      <c r="AO31" s="39">
        <v>0</v>
      </c>
      <c r="AP31" s="39">
        <v>0.27290268164516135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9.5417767923871057</v>
      </c>
      <c r="AW31" s="39">
        <v>192.81806145416127</v>
      </c>
      <c r="AX31" s="39">
        <v>5.1828853870967738E-3</v>
      </c>
      <c r="AY31" s="39">
        <v>0</v>
      </c>
      <c r="AZ31" s="39">
        <v>47.830238733419357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5.133456556483873</v>
      </c>
      <c r="BG31" s="39">
        <v>3.0644283669354833</v>
      </c>
      <c r="BH31" s="39">
        <v>11.438072578741934</v>
      </c>
      <c r="BI31" s="39">
        <v>0</v>
      </c>
      <c r="BJ31" s="39">
        <v>6.2977689720967742</v>
      </c>
      <c r="BK31" s="29">
        <f t="shared" ref="BK31:BK40" si="9">SUM(C31:BJ31)</f>
        <v>537.21841392977137</v>
      </c>
    </row>
    <row r="32" spans="1:63" x14ac:dyDescent="0.25">
      <c r="A32" s="11"/>
      <c r="B32" s="32" t="s">
        <v>110</v>
      </c>
      <c r="C32" s="39">
        <v>0</v>
      </c>
      <c r="D32" s="39">
        <v>1.1434989032258064E-3</v>
      </c>
      <c r="E32" s="39">
        <v>0</v>
      </c>
      <c r="F32" s="39">
        <v>0</v>
      </c>
      <c r="G32" s="39">
        <v>0</v>
      </c>
      <c r="H32" s="39">
        <v>2.6454471193548386E-2</v>
      </c>
      <c r="I32" s="39">
        <v>0.85045356629032232</v>
      </c>
      <c r="J32" s="39">
        <v>0</v>
      </c>
      <c r="K32" s="39">
        <v>0</v>
      </c>
      <c r="L32" s="39">
        <v>0.10086016380645163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2.7865889677419356E-3</v>
      </c>
      <c r="S32" s="39">
        <v>0.3012883376774193</v>
      </c>
      <c r="T32" s="39">
        <v>0</v>
      </c>
      <c r="U32" s="39">
        <v>0</v>
      </c>
      <c r="V32" s="39">
        <v>0</v>
      </c>
      <c r="W32" s="39">
        <v>3.1154599548387101E-2</v>
      </c>
      <c r="X32" s="39">
        <v>0</v>
      </c>
      <c r="Y32" s="39">
        <v>0</v>
      </c>
      <c r="Z32" s="39">
        <v>0</v>
      </c>
      <c r="AA32" s="39">
        <v>0.11559051245161285</v>
      </c>
      <c r="AB32" s="39">
        <v>2.6790882967741941E-2</v>
      </c>
      <c r="AC32" s="39">
        <v>2.367997832258064E-2</v>
      </c>
      <c r="AD32" s="39">
        <v>0</v>
      </c>
      <c r="AE32" s="39">
        <v>0</v>
      </c>
      <c r="AF32" s="39">
        <v>0.20255786625806443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1.3809272129032255E-2</v>
      </c>
      <c r="AM32" s="39">
        <v>0</v>
      </c>
      <c r="AN32" s="39">
        <v>0</v>
      </c>
      <c r="AO32" s="39">
        <v>0</v>
      </c>
      <c r="AP32" s="39">
        <v>4.8500411290322573E-3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1.3852637043032454</v>
      </c>
      <c r="AW32" s="39">
        <v>67.844886991096772</v>
      </c>
      <c r="AX32" s="39">
        <v>0</v>
      </c>
      <c r="AY32" s="39">
        <v>0</v>
      </c>
      <c r="AZ32" s="39">
        <v>1.3320605660322586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0.7238182488709678</v>
      </c>
      <c r="BG32" s="39">
        <v>0</v>
      </c>
      <c r="BH32" s="39">
        <v>0.6842935736774195</v>
      </c>
      <c r="BI32" s="39">
        <v>0</v>
      </c>
      <c r="BJ32" s="39">
        <v>0.33803823596774191</v>
      </c>
      <c r="BK32" s="29">
        <f t="shared" si="9"/>
        <v>74.009781099593567</v>
      </c>
    </row>
    <row r="33" spans="1:64" x14ac:dyDescent="0.25">
      <c r="A33" s="11"/>
      <c r="B33" s="32" t="s">
        <v>125</v>
      </c>
      <c r="C33" s="39">
        <v>0</v>
      </c>
      <c r="D33" s="39">
        <v>5.500324781999999</v>
      </c>
      <c r="E33" s="39">
        <v>0</v>
      </c>
      <c r="F33" s="39">
        <v>0</v>
      </c>
      <c r="G33" s="39">
        <v>0</v>
      </c>
      <c r="H33" s="39">
        <v>0.48552253847800902</v>
      </c>
      <c r="I33" s="39">
        <v>0</v>
      </c>
      <c r="J33" s="39">
        <v>0</v>
      </c>
      <c r="K33" s="39">
        <v>0</v>
      </c>
      <c r="L33" s="39">
        <v>0.35875420996774199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0.10286088970967742</v>
      </c>
      <c r="S33" s="39">
        <v>0</v>
      </c>
      <c r="T33" s="39">
        <v>0</v>
      </c>
      <c r="U33" s="39">
        <v>0</v>
      </c>
      <c r="V33" s="39">
        <v>0.38719222387096769</v>
      </c>
      <c r="W33" s="39">
        <v>9.104678419354837E-3</v>
      </c>
      <c r="X33" s="39">
        <v>0</v>
      </c>
      <c r="Y33" s="39">
        <v>0</v>
      </c>
      <c r="Z33" s="39">
        <v>0</v>
      </c>
      <c r="AA33" s="39">
        <v>0</v>
      </c>
      <c r="AB33" s="39">
        <v>1.0728599864516126</v>
      </c>
      <c r="AC33" s="39">
        <v>1.0971145946129035</v>
      </c>
      <c r="AD33" s="39">
        <v>0</v>
      </c>
      <c r="AE33" s="39">
        <v>0</v>
      </c>
      <c r="AF33" s="39">
        <v>0.2563151372258064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0.441753332</v>
      </c>
      <c r="AM33" s="39">
        <v>0.22660612764516133</v>
      </c>
      <c r="AN33" s="39">
        <v>0</v>
      </c>
      <c r="AO33" s="39">
        <v>0</v>
      </c>
      <c r="AP33" s="39">
        <v>2.2434959354838708E-3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11.733808411580627</v>
      </c>
      <c r="AW33" s="39">
        <v>11.117632855129036</v>
      </c>
      <c r="AX33" s="39">
        <v>6.6943138712258081</v>
      </c>
      <c r="AY33" s="39">
        <v>0</v>
      </c>
      <c r="AZ33" s="39">
        <v>22.770617672612897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3.151510407516128</v>
      </c>
      <c r="BG33" s="39">
        <v>2.6065745187419354</v>
      </c>
      <c r="BH33" s="39">
        <v>0</v>
      </c>
      <c r="BI33" s="39">
        <v>0</v>
      </c>
      <c r="BJ33" s="39">
        <v>1.5955924951290328</v>
      </c>
      <c r="BK33" s="29">
        <f t="shared" si="9"/>
        <v>69.610702228252194</v>
      </c>
    </row>
    <row r="34" spans="1:64" x14ac:dyDescent="0.25">
      <c r="A34" s="11"/>
      <c r="B34" s="32" t="s">
        <v>111</v>
      </c>
      <c r="C34" s="39">
        <v>0</v>
      </c>
      <c r="D34" s="39">
        <v>11.116902840548383</v>
      </c>
      <c r="E34" s="39">
        <v>0</v>
      </c>
      <c r="F34" s="39">
        <v>0</v>
      </c>
      <c r="G34" s="39">
        <v>0</v>
      </c>
      <c r="H34" s="39">
        <v>0.18063076445161291</v>
      </c>
      <c r="I34" s="39">
        <v>6.9686143080000011</v>
      </c>
      <c r="J34" s="39">
        <v>0</v>
      </c>
      <c r="K34" s="39">
        <v>0</v>
      </c>
      <c r="L34" s="39">
        <v>1.797929193483871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9.9979945387096758E-2</v>
      </c>
      <c r="S34" s="39">
        <v>3.1666696705806459</v>
      </c>
      <c r="T34" s="39">
        <v>0</v>
      </c>
      <c r="U34" s="39">
        <v>0</v>
      </c>
      <c r="V34" s="39">
        <v>8.1988456838709672E-2</v>
      </c>
      <c r="W34" s="39">
        <v>7.0116707774193557E-2</v>
      </c>
      <c r="X34" s="39">
        <v>0</v>
      </c>
      <c r="Y34" s="39">
        <v>0</v>
      </c>
      <c r="Z34" s="39">
        <v>0</v>
      </c>
      <c r="AA34" s="39">
        <v>0.39421153529032249</v>
      </c>
      <c r="AB34" s="39">
        <v>2.4283740381935486</v>
      </c>
      <c r="AC34" s="39">
        <v>2.4619132807096773</v>
      </c>
      <c r="AD34" s="39">
        <v>0</v>
      </c>
      <c r="AE34" s="39">
        <v>0</v>
      </c>
      <c r="AF34" s="39">
        <v>0.39656793299999998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0.85116706296774203</v>
      </c>
      <c r="AM34" s="39">
        <v>0.16738338935483874</v>
      </c>
      <c r="AN34" s="39">
        <v>0.50654148845161306</v>
      </c>
      <c r="AO34" s="39">
        <v>0</v>
      </c>
      <c r="AP34" s="39">
        <v>1.1008601777741935</v>
      </c>
      <c r="AQ34" s="39">
        <v>0</v>
      </c>
      <c r="AR34" s="39">
        <v>7.1834692692258058</v>
      </c>
      <c r="AS34" s="39">
        <v>0</v>
      </c>
      <c r="AT34" s="39">
        <v>0</v>
      </c>
      <c r="AU34" s="39">
        <v>0</v>
      </c>
      <c r="AV34" s="39">
        <v>5.3286709327085697</v>
      </c>
      <c r="AW34" s="39">
        <v>27.599600516870964</v>
      </c>
      <c r="AX34" s="39">
        <v>0</v>
      </c>
      <c r="AY34" s="39">
        <v>0</v>
      </c>
      <c r="AZ34" s="39">
        <v>18.506400224516131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1.9350670705806448</v>
      </c>
      <c r="BG34" s="39">
        <v>0.33055044564516123</v>
      </c>
      <c r="BH34" s="39">
        <v>0</v>
      </c>
      <c r="BI34" s="39">
        <v>0</v>
      </c>
      <c r="BJ34" s="39">
        <v>2.3298468601612896</v>
      </c>
      <c r="BK34" s="29">
        <f t="shared" si="9"/>
        <v>95.003456112515011</v>
      </c>
    </row>
    <row r="35" spans="1:64" x14ac:dyDescent="0.25">
      <c r="A35" s="11"/>
      <c r="B35" s="32" t="s">
        <v>129</v>
      </c>
      <c r="C35" s="39">
        <v>0</v>
      </c>
      <c r="D35" s="39">
        <v>1.6575339354838715E-3</v>
      </c>
      <c r="E35" s="39">
        <v>0</v>
      </c>
      <c r="F35" s="39">
        <v>0</v>
      </c>
      <c r="G35" s="39">
        <v>0</v>
      </c>
      <c r="H35" s="39">
        <v>3.7988301419354845E-2</v>
      </c>
      <c r="I35" s="39">
        <v>0</v>
      </c>
      <c r="J35" s="39">
        <v>0</v>
      </c>
      <c r="K35" s="39">
        <v>0</v>
      </c>
      <c r="L35" s="39">
        <v>5.4901555483870962E-3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2.0834776774193545E-2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0.62091522412903222</v>
      </c>
      <c r="AC35" s="39">
        <v>1.3799266509999999</v>
      </c>
      <c r="AD35" s="39">
        <v>0</v>
      </c>
      <c r="AE35" s="39">
        <v>0</v>
      </c>
      <c r="AF35" s="39">
        <v>0.81703405822580644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0.55282183161290299</v>
      </c>
      <c r="AM35" s="39">
        <v>0.12942113245161294</v>
      </c>
      <c r="AN35" s="39">
        <v>0</v>
      </c>
      <c r="AO35" s="39">
        <v>0</v>
      </c>
      <c r="AP35" s="39">
        <v>5.8368815000000004E-2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7.3801382292530402</v>
      </c>
      <c r="AW35" s="39">
        <v>4.0124925752580642</v>
      </c>
      <c r="AX35" s="39">
        <v>4.6756447419354856E-2</v>
      </c>
      <c r="AY35" s="39">
        <v>0</v>
      </c>
      <c r="AZ35" s="39">
        <v>4.7780195342903218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3.0391081800322559</v>
      </c>
      <c r="BG35" s="39">
        <v>0.63902156032258084</v>
      </c>
      <c r="BH35" s="39">
        <v>1.4341160322580647E-3</v>
      </c>
      <c r="BI35" s="39">
        <v>0</v>
      </c>
      <c r="BJ35" s="39">
        <v>0.67740526806451606</v>
      </c>
      <c r="BK35" s="29">
        <f t="shared" si="9"/>
        <v>24.198834390769161</v>
      </c>
    </row>
    <row r="36" spans="1:64" x14ac:dyDescent="0.25">
      <c r="A36" s="11"/>
      <c r="B36" s="32" t="s">
        <v>112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3.215129692630097</v>
      </c>
      <c r="I36" s="39">
        <v>0.24249963535483873</v>
      </c>
      <c r="J36" s="39">
        <v>0</v>
      </c>
      <c r="K36" s="39">
        <v>0</v>
      </c>
      <c r="L36" s="39">
        <v>3.5733989456774191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1.2243054178709674</v>
      </c>
      <c r="S36" s="39">
        <v>0</v>
      </c>
      <c r="T36" s="39">
        <v>0</v>
      </c>
      <c r="U36" s="39">
        <v>0</v>
      </c>
      <c r="V36" s="39">
        <v>1.1018051982903228</v>
      </c>
      <c r="W36" s="39">
        <v>0.45742062877419354</v>
      </c>
      <c r="X36" s="39">
        <v>0</v>
      </c>
      <c r="Y36" s="39">
        <v>0</v>
      </c>
      <c r="Z36" s="39">
        <v>0</v>
      </c>
      <c r="AA36" s="39">
        <v>0.4501419628709678</v>
      </c>
      <c r="AB36" s="39">
        <v>8.7968021612903208E-3</v>
      </c>
      <c r="AC36" s="39">
        <v>0</v>
      </c>
      <c r="AD36" s="39">
        <v>0</v>
      </c>
      <c r="AE36" s="39">
        <v>0</v>
      </c>
      <c r="AF36" s="39">
        <v>0.67211973696774174</v>
      </c>
      <c r="AG36" s="39">
        <v>8.4913847354838715E-2</v>
      </c>
      <c r="AH36" s="39">
        <v>0</v>
      </c>
      <c r="AI36" s="39">
        <v>0</v>
      </c>
      <c r="AJ36" s="39">
        <v>0</v>
      </c>
      <c r="AK36" s="39">
        <v>0.32369581825806454</v>
      </c>
      <c r="AL36" s="39">
        <v>7.9624520580645147E-2</v>
      </c>
      <c r="AM36" s="39">
        <v>0</v>
      </c>
      <c r="AN36" s="39">
        <v>0</v>
      </c>
      <c r="AO36" s="39">
        <v>0</v>
      </c>
      <c r="AP36" s="39">
        <v>0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4.830092904677417</v>
      </c>
      <c r="AW36" s="39">
        <v>2.1806900290322589E-2</v>
      </c>
      <c r="AX36" s="39">
        <v>0</v>
      </c>
      <c r="AY36" s="39">
        <v>0</v>
      </c>
      <c r="AZ36" s="39">
        <v>6.9251849101290306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1.9290666082903225</v>
      </c>
      <c r="BG36" s="39">
        <v>0</v>
      </c>
      <c r="BH36" s="39">
        <v>0</v>
      </c>
      <c r="BI36" s="39">
        <v>0</v>
      </c>
      <c r="BJ36" s="39">
        <v>1.5665519140967743</v>
      </c>
      <c r="BK36" s="29">
        <f t="shared" si="9"/>
        <v>26.706555444275253</v>
      </c>
    </row>
    <row r="37" spans="1:64" x14ac:dyDescent="0.25">
      <c r="A37" s="11"/>
      <c r="B37" s="32" t="s">
        <v>113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3.9642724774193554E-2</v>
      </c>
      <c r="I37" s="39">
        <v>0</v>
      </c>
      <c r="J37" s="39">
        <v>0</v>
      </c>
      <c r="K37" s="39">
        <v>0</v>
      </c>
      <c r="L37" s="39">
        <v>0.13056122267741938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0.24077049622819455</v>
      </c>
      <c r="S37" s="39">
        <v>0</v>
      </c>
      <c r="T37" s="39">
        <v>0</v>
      </c>
      <c r="U37" s="39">
        <v>0</v>
      </c>
      <c r="V37" s="39">
        <v>6.1751964516129033E-3</v>
      </c>
      <c r="W37" s="39">
        <v>6.728728403225806E-2</v>
      </c>
      <c r="X37" s="39">
        <v>0</v>
      </c>
      <c r="Y37" s="39">
        <v>0</v>
      </c>
      <c r="Z37" s="39">
        <v>0</v>
      </c>
      <c r="AA37" s="39">
        <v>0</v>
      </c>
      <c r="AB37" s="39">
        <v>0.36212815706451618</v>
      </c>
      <c r="AC37" s="39">
        <v>0.3636375650967742</v>
      </c>
      <c r="AD37" s="39">
        <v>0</v>
      </c>
      <c r="AE37" s="39">
        <v>0</v>
      </c>
      <c r="AF37" s="39">
        <v>0.41242894029032262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0.37568718851612892</v>
      </c>
      <c r="AM37" s="39">
        <v>3.7072074161290325E-2</v>
      </c>
      <c r="AN37" s="39">
        <v>0</v>
      </c>
      <c r="AO37" s="39">
        <v>0</v>
      </c>
      <c r="AP37" s="39">
        <v>5.8721218870967748E-2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9.5290722259677541</v>
      </c>
      <c r="AW37" s="39">
        <v>2.2130704060322586</v>
      </c>
      <c r="AX37" s="39">
        <v>0</v>
      </c>
      <c r="AY37" s="39">
        <v>0</v>
      </c>
      <c r="AZ37" s="39">
        <v>5.1037056969032237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3.9089764036129031</v>
      </c>
      <c r="BG37" s="39">
        <v>0.10007970632258062</v>
      </c>
      <c r="BH37" s="39">
        <v>0</v>
      </c>
      <c r="BI37" s="39">
        <v>0</v>
      </c>
      <c r="BJ37" s="39">
        <v>7.3073948000000014E-2</v>
      </c>
      <c r="BK37" s="29">
        <f t="shared" si="9"/>
        <v>23.022090455002402</v>
      </c>
    </row>
    <row r="38" spans="1:64" x14ac:dyDescent="0.25">
      <c r="A38" s="11"/>
      <c r="B38" s="32" t="s">
        <v>114</v>
      </c>
      <c r="C38" s="39">
        <v>0</v>
      </c>
      <c r="D38" s="39">
        <v>18.369308092161294</v>
      </c>
      <c r="E38" s="39">
        <v>0</v>
      </c>
      <c r="F38" s="39">
        <v>0</v>
      </c>
      <c r="G38" s="39">
        <v>0</v>
      </c>
      <c r="H38" s="39">
        <v>0.59325860237695627</v>
      </c>
      <c r="I38" s="39">
        <v>16.924901168741943</v>
      </c>
      <c r="J38" s="39">
        <v>0</v>
      </c>
      <c r="K38" s="39">
        <v>0</v>
      </c>
      <c r="L38" s="39">
        <v>5.4329551820000006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0.22203614264516133</v>
      </c>
      <c r="S38" s="39">
        <v>16.143838486129034</v>
      </c>
      <c r="T38" s="39">
        <v>1.0966553548387093E-2</v>
      </c>
      <c r="U38" s="39">
        <v>0</v>
      </c>
      <c r="V38" s="39">
        <v>0.47148081816129039</v>
      </c>
      <c r="W38" s="39">
        <v>6.5716650000000015E-2</v>
      </c>
      <c r="X38" s="39">
        <v>0</v>
      </c>
      <c r="Y38" s="39">
        <v>0</v>
      </c>
      <c r="Z38" s="39">
        <v>0</v>
      </c>
      <c r="AA38" s="39">
        <v>0.66646126193548405</v>
      </c>
      <c r="AB38" s="39">
        <v>0.18252480367741941</v>
      </c>
      <c r="AC38" s="39">
        <v>2.8398632580645166E-3</v>
      </c>
      <c r="AD38" s="39">
        <v>0</v>
      </c>
      <c r="AE38" s="39">
        <v>0</v>
      </c>
      <c r="AF38" s="39">
        <v>2.841381222580645E-2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0.11179901274193552</v>
      </c>
      <c r="AM38" s="39">
        <v>0</v>
      </c>
      <c r="AN38" s="39">
        <v>0</v>
      </c>
      <c r="AO38" s="39">
        <v>0</v>
      </c>
      <c r="AP38" s="39">
        <v>1.5912451193548387E-2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3.9057526246774192</v>
      </c>
      <c r="AW38" s="39">
        <v>42.416700295032264</v>
      </c>
      <c r="AX38" s="39">
        <v>0</v>
      </c>
      <c r="AY38" s="39">
        <v>0</v>
      </c>
      <c r="AZ38" s="39">
        <v>18.841000316967758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1.7280254789032252</v>
      </c>
      <c r="BG38" s="39">
        <v>1.7947854414838709</v>
      </c>
      <c r="BH38" s="39">
        <v>0</v>
      </c>
      <c r="BI38" s="39">
        <v>0</v>
      </c>
      <c r="BJ38" s="39">
        <v>0.56907436554838708</v>
      </c>
      <c r="BK38" s="29">
        <f t="shared" si="9"/>
        <v>128.49775142340923</v>
      </c>
    </row>
    <row r="39" spans="1:64" x14ac:dyDescent="0.25">
      <c r="A39" s="11"/>
      <c r="B39" s="33" t="s">
        <v>89</v>
      </c>
      <c r="C39" s="41">
        <f>SUM(C31:C38)</f>
        <v>0</v>
      </c>
      <c r="D39" s="41">
        <f t="shared" ref="D39:BJ39" si="10">SUM(D31:D38)</f>
        <v>46.566786750612899</v>
      </c>
      <c r="E39" s="41">
        <f t="shared" si="10"/>
        <v>0</v>
      </c>
      <c r="F39" s="41">
        <f t="shared" si="10"/>
        <v>0</v>
      </c>
      <c r="G39" s="41">
        <f t="shared" si="10"/>
        <v>0</v>
      </c>
      <c r="H39" s="41">
        <f t="shared" si="10"/>
        <v>6.0260201699366753</v>
      </c>
      <c r="I39" s="41">
        <f t="shared" si="10"/>
        <v>99.149195325387112</v>
      </c>
      <c r="J39" s="41">
        <f t="shared" si="10"/>
        <v>0.77692354819354847</v>
      </c>
      <c r="K39" s="41">
        <f t="shared" si="10"/>
        <v>0</v>
      </c>
      <c r="L39" s="41">
        <f t="shared" si="10"/>
        <v>60.094223366677419</v>
      </c>
      <c r="M39" s="41">
        <f t="shared" si="10"/>
        <v>0</v>
      </c>
      <c r="N39" s="41">
        <f t="shared" si="10"/>
        <v>0</v>
      </c>
      <c r="O39" s="41">
        <f t="shared" si="10"/>
        <v>0</v>
      </c>
      <c r="P39" s="41">
        <f t="shared" si="10"/>
        <v>0</v>
      </c>
      <c r="Q39" s="41">
        <f t="shared" si="10"/>
        <v>0</v>
      </c>
      <c r="R39" s="41">
        <f t="shared" si="10"/>
        <v>3.003774781580236</v>
      </c>
      <c r="S39" s="41">
        <f t="shared" si="10"/>
        <v>62.225400842806444</v>
      </c>
      <c r="T39" s="41">
        <f t="shared" si="10"/>
        <v>1.0966553548387093E-2</v>
      </c>
      <c r="U39" s="41">
        <f t="shared" si="10"/>
        <v>0</v>
      </c>
      <c r="V39" s="41">
        <f t="shared" si="10"/>
        <v>6.2124835652258055</v>
      </c>
      <c r="W39" s="41">
        <f t="shared" si="10"/>
        <v>0.77161953654838711</v>
      </c>
      <c r="X39" s="41">
        <f t="shared" si="10"/>
        <v>3.2258063032258061E-2</v>
      </c>
      <c r="Y39" s="41">
        <f t="shared" si="10"/>
        <v>0</v>
      </c>
      <c r="Z39" s="41">
        <f t="shared" si="10"/>
        <v>0</v>
      </c>
      <c r="AA39" s="41">
        <f t="shared" si="10"/>
        <v>1.6264052725483871</v>
      </c>
      <c r="AB39" s="41">
        <f t="shared" si="10"/>
        <v>5.2602968562258061</v>
      </c>
      <c r="AC39" s="41">
        <f t="shared" si="10"/>
        <v>62.600449060967762</v>
      </c>
      <c r="AD39" s="41">
        <f t="shared" si="10"/>
        <v>0</v>
      </c>
      <c r="AE39" s="41">
        <f t="shared" si="10"/>
        <v>0</v>
      </c>
      <c r="AF39" s="41">
        <f t="shared" si="10"/>
        <v>3.3962870556774196</v>
      </c>
      <c r="AG39" s="41">
        <f t="shared" si="10"/>
        <v>8.4913847354838715E-2</v>
      </c>
      <c r="AH39" s="41">
        <f t="shared" si="10"/>
        <v>0</v>
      </c>
      <c r="AI39" s="41">
        <f t="shared" si="10"/>
        <v>0</v>
      </c>
      <c r="AJ39" s="41">
        <f t="shared" si="10"/>
        <v>0</v>
      </c>
      <c r="AK39" s="41">
        <f t="shared" si="10"/>
        <v>0.32369581825806454</v>
      </c>
      <c r="AL39" s="41">
        <f t="shared" si="10"/>
        <v>2.7171949550322578</v>
      </c>
      <c r="AM39" s="41">
        <f t="shared" si="10"/>
        <v>7.2069689391612917</v>
      </c>
      <c r="AN39" s="41">
        <f t="shared" si="10"/>
        <v>11.316462624451617</v>
      </c>
      <c r="AO39" s="41">
        <f t="shared" si="10"/>
        <v>0</v>
      </c>
      <c r="AP39" s="41">
        <f t="shared" si="10"/>
        <v>1.5138588815483873</v>
      </c>
      <c r="AQ39" s="41">
        <f t="shared" si="10"/>
        <v>0</v>
      </c>
      <c r="AR39" s="41">
        <f t="shared" si="10"/>
        <v>7.1834692692258058</v>
      </c>
      <c r="AS39" s="41">
        <f t="shared" si="10"/>
        <v>0</v>
      </c>
      <c r="AT39" s="41">
        <f t="shared" si="10"/>
        <v>0</v>
      </c>
      <c r="AU39" s="41">
        <f t="shared" si="10"/>
        <v>0</v>
      </c>
      <c r="AV39" s="41">
        <f t="shared" si="10"/>
        <v>53.634575825555174</v>
      </c>
      <c r="AW39" s="41">
        <f t="shared" si="10"/>
        <v>348.044251993871</v>
      </c>
      <c r="AX39" s="41">
        <f t="shared" si="10"/>
        <v>6.7462532040322598</v>
      </c>
      <c r="AY39" s="41">
        <f t="shared" si="10"/>
        <v>0</v>
      </c>
      <c r="AZ39" s="41">
        <f t="shared" si="10"/>
        <v>126.08722765487099</v>
      </c>
      <c r="BA39" s="41">
        <f t="shared" si="10"/>
        <v>0</v>
      </c>
      <c r="BB39" s="41">
        <f t="shared" si="10"/>
        <v>0</v>
      </c>
      <c r="BC39" s="41">
        <f t="shared" si="10"/>
        <v>0</v>
      </c>
      <c r="BD39" s="41">
        <f t="shared" si="10"/>
        <v>0</v>
      </c>
      <c r="BE39" s="41">
        <f t="shared" si="10"/>
        <v>0</v>
      </c>
      <c r="BF39" s="41">
        <f t="shared" si="10"/>
        <v>21.549028954290321</v>
      </c>
      <c r="BG39" s="41">
        <f t="shared" si="10"/>
        <v>8.535440039451613</v>
      </c>
      <c r="BH39" s="41">
        <f t="shared" si="10"/>
        <v>12.12380026845161</v>
      </c>
      <c r="BI39" s="41">
        <f t="shared" si="10"/>
        <v>0</v>
      </c>
      <c r="BJ39" s="41">
        <f t="shared" si="10"/>
        <v>13.447352059064515</v>
      </c>
      <c r="BK39" s="41">
        <f t="shared" si="9"/>
        <v>978.2675850835883</v>
      </c>
      <c r="BL39" s="40"/>
    </row>
    <row r="40" spans="1:64" x14ac:dyDescent="0.25">
      <c r="A40" s="11"/>
      <c r="B40" s="33" t="s">
        <v>79</v>
      </c>
      <c r="C40" s="41">
        <f t="shared" ref="C40:AH40" si="11">C9+C12+C23+C26+C29+C39</f>
        <v>0</v>
      </c>
      <c r="D40" s="41">
        <f t="shared" si="11"/>
        <v>118.53508125274192</v>
      </c>
      <c r="E40" s="41">
        <f t="shared" si="11"/>
        <v>50.184104233225824</v>
      </c>
      <c r="F40" s="41">
        <f t="shared" si="11"/>
        <v>0</v>
      </c>
      <c r="G40" s="41">
        <f t="shared" si="11"/>
        <v>0</v>
      </c>
      <c r="H40" s="41">
        <f t="shared" si="11"/>
        <v>8.9972070328595422</v>
      </c>
      <c r="I40" s="41">
        <f t="shared" si="11"/>
        <v>813.83358798422603</v>
      </c>
      <c r="J40" s="41">
        <f t="shared" si="11"/>
        <v>329.24255952174195</v>
      </c>
      <c r="K40" s="41">
        <f t="shared" si="11"/>
        <v>0</v>
      </c>
      <c r="L40" s="41">
        <f t="shared" si="11"/>
        <v>101.79183210316128</v>
      </c>
      <c r="M40" s="41">
        <f t="shared" si="11"/>
        <v>0</v>
      </c>
      <c r="N40" s="41">
        <f t="shared" si="11"/>
        <v>0</v>
      </c>
      <c r="O40" s="41">
        <f t="shared" si="11"/>
        <v>0</v>
      </c>
      <c r="P40" s="41">
        <f t="shared" si="11"/>
        <v>0</v>
      </c>
      <c r="Q40" s="41">
        <f t="shared" si="11"/>
        <v>0</v>
      </c>
      <c r="R40" s="41">
        <f t="shared" si="11"/>
        <v>4.0529618724277245</v>
      </c>
      <c r="S40" s="41">
        <f t="shared" si="11"/>
        <v>98.902619369903221</v>
      </c>
      <c r="T40" s="41">
        <f t="shared" si="11"/>
        <v>11.669992451806454</v>
      </c>
      <c r="U40" s="41">
        <f t="shared" si="11"/>
        <v>0</v>
      </c>
      <c r="V40" s="41">
        <f t="shared" si="11"/>
        <v>17.360481738193545</v>
      </c>
      <c r="W40" s="41">
        <f t="shared" si="11"/>
        <v>1.1570868561935483</v>
      </c>
      <c r="X40" s="41">
        <f t="shared" si="11"/>
        <v>9.0206678617096774</v>
      </c>
      <c r="Y40" s="41">
        <f t="shared" si="11"/>
        <v>0</v>
      </c>
      <c r="Z40" s="41">
        <f t="shared" si="11"/>
        <v>0</v>
      </c>
      <c r="AA40" s="41">
        <f t="shared" si="11"/>
        <v>2.3153643121612903</v>
      </c>
      <c r="AB40" s="41">
        <f t="shared" si="11"/>
        <v>9.0740358229999991</v>
      </c>
      <c r="AC40" s="41">
        <f t="shared" si="11"/>
        <v>119.14984389048388</v>
      </c>
      <c r="AD40" s="41">
        <f t="shared" si="11"/>
        <v>0.12905479148387097</v>
      </c>
      <c r="AE40" s="41">
        <f t="shared" si="11"/>
        <v>0</v>
      </c>
      <c r="AF40" s="41">
        <f t="shared" si="11"/>
        <v>7.9906786612258074</v>
      </c>
      <c r="AG40" s="41">
        <f t="shared" si="11"/>
        <v>0.1050593945483871</v>
      </c>
      <c r="AH40" s="41">
        <f t="shared" si="11"/>
        <v>0</v>
      </c>
      <c r="AI40" s="41">
        <f t="shared" ref="AI40:BJ40" si="12">AI9+AI12+AI23+AI26+AI29+AI39</f>
        <v>0</v>
      </c>
      <c r="AJ40" s="41">
        <f t="shared" si="12"/>
        <v>0</v>
      </c>
      <c r="AK40" s="41">
        <f t="shared" si="12"/>
        <v>0.35222662648387099</v>
      </c>
      <c r="AL40" s="41">
        <f t="shared" si="12"/>
        <v>4.0802310410967744</v>
      </c>
      <c r="AM40" s="41">
        <f t="shared" si="12"/>
        <v>20.920221104548389</v>
      </c>
      <c r="AN40" s="41">
        <f t="shared" si="12"/>
        <v>11.362841692548391</v>
      </c>
      <c r="AO40" s="41">
        <f t="shared" si="12"/>
        <v>0</v>
      </c>
      <c r="AP40" s="41">
        <f t="shared" si="12"/>
        <v>4.1680596488387103</v>
      </c>
      <c r="AQ40" s="41">
        <f t="shared" si="12"/>
        <v>0</v>
      </c>
      <c r="AR40" s="41">
        <f t="shared" si="12"/>
        <v>11.206407149806452</v>
      </c>
      <c r="AS40" s="41">
        <f t="shared" si="12"/>
        <v>0</v>
      </c>
      <c r="AT40" s="41">
        <f t="shared" si="12"/>
        <v>0</v>
      </c>
      <c r="AU40" s="41">
        <f t="shared" si="12"/>
        <v>0</v>
      </c>
      <c r="AV40" s="41">
        <f t="shared" si="12"/>
        <v>72.132588425780995</v>
      </c>
      <c r="AW40" s="41">
        <f t="shared" si="12"/>
        <v>810.48901128913576</v>
      </c>
      <c r="AX40" s="41">
        <f t="shared" si="12"/>
        <v>12.408577366645162</v>
      </c>
      <c r="AY40" s="41">
        <f t="shared" si="12"/>
        <v>0</v>
      </c>
      <c r="AZ40" s="41">
        <f t="shared" si="12"/>
        <v>221.57319080690326</v>
      </c>
      <c r="BA40" s="41">
        <f t="shared" si="12"/>
        <v>0</v>
      </c>
      <c r="BB40" s="41">
        <f t="shared" si="12"/>
        <v>0</v>
      </c>
      <c r="BC40" s="41">
        <f t="shared" si="12"/>
        <v>0</v>
      </c>
      <c r="BD40" s="41">
        <f t="shared" si="12"/>
        <v>0</v>
      </c>
      <c r="BE40" s="41">
        <f t="shared" si="12"/>
        <v>0</v>
      </c>
      <c r="BF40" s="41">
        <f t="shared" si="12"/>
        <v>26.748130936327737</v>
      </c>
      <c r="BG40" s="41">
        <f t="shared" si="12"/>
        <v>28.386611068677418</v>
      </c>
      <c r="BH40" s="41">
        <f t="shared" si="12"/>
        <v>13.182188739354837</v>
      </c>
      <c r="BI40" s="41">
        <f t="shared" si="12"/>
        <v>0</v>
      </c>
      <c r="BJ40" s="41">
        <f t="shared" si="12"/>
        <v>27.31861398983871</v>
      </c>
      <c r="BK40" s="41">
        <f t="shared" si="9"/>
        <v>2967.8411190370803</v>
      </c>
    </row>
    <row r="41" spans="1:64" ht="3.75" customHeight="1" x14ac:dyDescent="0.25">
      <c r="A41" s="11"/>
      <c r="B41" s="34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</row>
    <row r="42" spans="1:64" x14ac:dyDescent="0.25">
      <c r="A42" s="11" t="s">
        <v>1</v>
      </c>
      <c r="B42" s="35" t="s">
        <v>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</row>
    <row r="43" spans="1:64" s="15" customFormat="1" x14ac:dyDescent="0.25">
      <c r="A43" s="11" t="s">
        <v>75</v>
      </c>
      <c r="B43" s="32" t="s">
        <v>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</row>
    <row r="44" spans="1:64" s="15" customFormat="1" x14ac:dyDescent="0.25">
      <c r="A44" s="11"/>
      <c r="B44" s="32" t="s">
        <v>115</v>
      </c>
      <c r="C44" s="39">
        <v>0</v>
      </c>
      <c r="D44" s="39">
        <v>1.3953790322580647E-4</v>
      </c>
      <c r="E44" s="39">
        <v>0</v>
      </c>
      <c r="F44" s="39">
        <v>0</v>
      </c>
      <c r="G44" s="39">
        <v>0</v>
      </c>
      <c r="H44" s="39">
        <v>1.0189852889354838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0.50492427651612914</v>
      </c>
      <c r="S44" s="39">
        <v>0</v>
      </c>
      <c r="T44" s="39">
        <v>0</v>
      </c>
      <c r="U44" s="39">
        <v>0</v>
      </c>
      <c r="V44" s="39">
        <v>3.5116551612903225E-3</v>
      </c>
      <c r="W44" s="39">
        <v>0.20125730051612906</v>
      </c>
      <c r="X44" s="39">
        <v>0</v>
      </c>
      <c r="Y44" s="39">
        <v>0</v>
      </c>
      <c r="Z44" s="39">
        <v>0</v>
      </c>
      <c r="AA44" s="39">
        <v>5.419755935483871E-3</v>
      </c>
      <c r="AB44" s="39">
        <v>8.1942132298064507</v>
      </c>
      <c r="AC44" s="39">
        <v>9.7935482838709675E-2</v>
      </c>
      <c r="AD44" s="39">
        <v>0</v>
      </c>
      <c r="AE44" s="39">
        <v>0</v>
      </c>
      <c r="AF44" s="39">
        <v>0.22593575748387096</v>
      </c>
      <c r="AG44" s="39">
        <v>2.7880040290322587E-2</v>
      </c>
      <c r="AH44" s="39">
        <v>0</v>
      </c>
      <c r="AI44" s="39">
        <v>0</v>
      </c>
      <c r="AJ44" s="39">
        <v>0</v>
      </c>
      <c r="AK44" s="39">
        <v>0</v>
      </c>
      <c r="AL44" s="39">
        <v>7.998171248677421</v>
      </c>
      <c r="AM44" s="39">
        <v>2.8991120193548384E-2</v>
      </c>
      <c r="AN44" s="39">
        <v>0</v>
      </c>
      <c r="AO44" s="39">
        <v>0</v>
      </c>
      <c r="AP44" s="39">
        <v>3.1125572129032254E-2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222.46511272262237</v>
      </c>
      <c r="AW44" s="39">
        <v>0.73139202383870972</v>
      </c>
      <c r="AX44" s="39">
        <v>0</v>
      </c>
      <c r="AY44" s="39">
        <v>0</v>
      </c>
      <c r="AZ44" s="39">
        <v>2.8941444739677422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113.1324788508711</v>
      </c>
      <c r="BG44" s="39">
        <v>6.5878568592258056</v>
      </c>
      <c r="BH44" s="39">
        <v>0</v>
      </c>
      <c r="BI44" s="39">
        <v>0</v>
      </c>
      <c r="BJ44" s="39">
        <v>0.46533228616129041</v>
      </c>
      <c r="BK44" s="29">
        <f t="shared" ref="BK44:BK46" si="13">SUM(C44:BJ44)</f>
        <v>364.61480748307406</v>
      </c>
    </row>
    <row r="45" spans="1:64" s="15" customFormat="1" x14ac:dyDescent="0.25">
      <c r="A45" s="11"/>
      <c r="B45" s="30" t="s">
        <v>116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0.39633502661290326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0.20119896809677415</v>
      </c>
      <c r="S45" s="27">
        <v>0</v>
      </c>
      <c r="T45" s="27">
        <v>0</v>
      </c>
      <c r="U45" s="27">
        <v>0</v>
      </c>
      <c r="V45" s="27">
        <v>5.3633767419354857E-3</v>
      </c>
      <c r="W45" s="27">
        <v>0.30016625545161291</v>
      </c>
      <c r="X45" s="27">
        <v>0</v>
      </c>
      <c r="Y45" s="27">
        <v>0</v>
      </c>
      <c r="Z45" s="27">
        <v>0</v>
      </c>
      <c r="AA45" s="27">
        <v>0</v>
      </c>
      <c r="AB45" s="27">
        <v>5.6374037073548395</v>
      </c>
      <c r="AC45" s="27">
        <v>3.5061970548387104E-2</v>
      </c>
      <c r="AD45" s="27">
        <v>0</v>
      </c>
      <c r="AE45" s="27">
        <v>0</v>
      </c>
      <c r="AF45" s="27">
        <v>4.145971890322582E-2</v>
      </c>
      <c r="AG45" s="27">
        <v>3.2005752677419355E-2</v>
      </c>
      <c r="AH45" s="27">
        <v>0</v>
      </c>
      <c r="AI45" s="27">
        <v>0</v>
      </c>
      <c r="AJ45" s="27">
        <v>0</v>
      </c>
      <c r="AK45" s="27">
        <v>0</v>
      </c>
      <c r="AL45" s="27">
        <v>8.0634379157096792</v>
      </c>
      <c r="AM45" s="27">
        <v>7.499403961290324E-2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138.07329621284106</v>
      </c>
      <c r="AW45" s="27">
        <v>0.13466848774193552</v>
      </c>
      <c r="AX45" s="27">
        <v>0</v>
      </c>
      <c r="AY45" s="27">
        <v>0</v>
      </c>
      <c r="AZ45" s="27">
        <v>1.2862628285483866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97.743277895612991</v>
      </c>
      <c r="BG45" s="27">
        <v>3.4123318677419356E-2</v>
      </c>
      <c r="BH45" s="27">
        <v>0</v>
      </c>
      <c r="BI45" s="27">
        <v>0</v>
      </c>
      <c r="BJ45" s="27">
        <v>0.17421395493548386</v>
      </c>
      <c r="BK45" s="29">
        <f t="shared" si="13"/>
        <v>252.23326943006694</v>
      </c>
    </row>
    <row r="46" spans="1:64" s="15" customFormat="1" x14ac:dyDescent="0.25">
      <c r="A46" s="11"/>
      <c r="B46" s="33" t="s">
        <v>84</v>
      </c>
      <c r="C46" s="28">
        <f>SUM(C44:C45)</f>
        <v>0</v>
      </c>
      <c r="D46" s="28">
        <f t="shared" ref="D46:BJ46" si="14">SUM(D44:D45)</f>
        <v>1.3953790322580647E-4</v>
      </c>
      <c r="E46" s="28">
        <f t="shared" si="14"/>
        <v>0</v>
      </c>
      <c r="F46" s="28">
        <f t="shared" si="14"/>
        <v>0</v>
      </c>
      <c r="G46" s="28">
        <f t="shared" si="14"/>
        <v>0</v>
      </c>
      <c r="H46" s="28">
        <f t="shared" si="14"/>
        <v>1.4153203155483871</v>
      </c>
      <c r="I46" s="28">
        <f t="shared" si="14"/>
        <v>0</v>
      </c>
      <c r="J46" s="28">
        <f t="shared" si="14"/>
        <v>0</v>
      </c>
      <c r="K46" s="28">
        <f t="shared" si="14"/>
        <v>0</v>
      </c>
      <c r="L46" s="28">
        <f t="shared" si="14"/>
        <v>0</v>
      </c>
      <c r="M46" s="28">
        <f t="shared" si="14"/>
        <v>0</v>
      </c>
      <c r="N46" s="28">
        <f t="shared" si="14"/>
        <v>0</v>
      </c>
      <c r="O46" s="28">
        <f t="shared" si="14"/>
        <v>0</v>
      </c>
      <c r="P46" s="28">
        <f t="shared" si="14"/>
        <v>0</v>
      </c>
      <c r="Q46" s="28">
        <f t="shared" si="14"/>
        <v>0</v>
      </c>
      <c r="R46" s="28">
        <f t="shared" si="14"/>
        <v>0.70612324461290332</v>
      </c>
      <c r="S46" s="28">
        <f t="shared" si="14"/>
        <v>0</v>
      </c>
      <c r="T46" s="28">
        <f t="shared" si="14"/>
        <v>0</v>
      </c>
      <c r="U46" s="28">
        <f t="shared" si="14"/>
        <v>0</v>
      </c>
      <c r="V46" s="28">
        <f t="shared" si="14"/>
        <v>8.8750319032258086E-3</v>
      </c>
      <c r="W46" s="28">
        <f t="shared" si="14"/>
        <v>0.50142355596774202</v>
      </c>
      <c r="X46" s="28">
        <f t="shared" si="14"/>
        <v>0</v>
      </c>
      <c r="Y46" s="28">
        <f t="shared" si="14"/>
        <v>0</v>
      </c>
      <c r="Z46" s="28">
        <f t="shared" si="14"/>
        <v>0</v>
      </c>
      <c r="AA46" s="28">
        <f t="shared" si="14"/>
        <v>5.419755935483871E-3</v>
      </c>
      <c r="AB46" s="28">
        <f t="shared" si="14"/>
        <v>13.831616937161289</v>
      </c>
      <c r="AC46" s="28">
        <f t="shared" si="14"/>
        <v>0.13299745338709679</v>
      </c>
      <c r="AD46" s="28">
        <f t="shared" si="14"/>
        <v>0</v>
      </c>
      <c r="AE46" s="28">
        <f t="shared" si="14"/>
        <v>0</v>
      </c>
      <c r="AF46" s="28">
        <f t="shared" si="14"/>
        <v>0.26739547638709676</v>
      </c>
      <c r="AG46" s="28">
        <f t="shared" si="14"/>
        <v>5.9885792967741942E-2</v>
      </c>
      <c r="AH46" s="28">
        <f t="shared" si="14"/>
        <v>0</v>
      </c>
      <c r="AI46" s="28">
        <f t="shared" si="14"/>
        <v>0</v>
      </c>
      <c r="AJ46" s="28">
        <f t="shared" si="14"/>
        <v>0</v>
      </c>
      <c r="AK46" s="28">
        <f t="shared" si="14"/>
        <v>0</v>
      </c>
      <c r="AL46" s="28">
        <f t="shared" si="14"/>
        <v>16.0616091643871</v>
      </c>
      <c r="AM46" s="28">
        <f t="shared" si="14"/>
        <v>0.10398515980645162</v>
      </c>
      <c r="AN46" s="28">
        <f t="shared" si="14"/>
        <v>0</v>
      </c>
      <c r="AO46" s="28">
        <f t="shared" si="14"/>
        <v>0</v>
      </c>
      <c r="AP46" s="28">
        <f t="shared" si="14"/>
        <v>3.1125572129032254E-2</v>
      </c>
      <c r="AQ46" s="28">
        <f t="shared" si="14"/>
        <v>0</v>
      </c>
      <c r="AR46" s="28">
        <f t="shared" si="14"/>
        <v>0</v>
      </c>
      <c r="AS46" s="28">
        <f t="shared" si="14"/>
        <v>0</v>
      </c>
      <c r="AT46" s="28">
        <f t="shared" si="14"/>
        <v>0</v>
      </c>
      <c r="AU46" s="28">
        <f t="shared" si="14"/>
        <v>0</v>
      </c>
      <c r="AV46" s="28">
        <f t="shared" si="14"/>
        <v>360.53840893546339</v>
      </c>
      <c r="AW46" s="28">
        <f t="shared" si="14"/>
        <v>0.86606051158064523</v>
      </c>
      <c r="AX46" s="28">
        <f t="shared" si="14"/>
        <v>0</v>
      </c>
      <c r="AY46" s="28">
        <f t="shared" si="14"/>
        <v>0</v>
      </c>
      <c r="AZ46" s="28">
        <f t="shared" si="14"/>
        <v>4.1804073025161284</v>
      </c>
      <c r="BA46" s="28">
        <f t="shared" si="14"/>
        <v>0</v>
      </c>
      <c r="BB46" s="28">
        <f t="shared" si="14"/>
        <v>0</v>
      </c>
      <c r="BC46" s="28">
        <f t="shared" si="14"/>
        <v>0</v>
      </c>
      <c r="BD46" s="28">
        <f t="shared" si="14"/>
        <v>0</v>
      </c>
      <c r="BE46" s="28">
        <f t="shared" si="14"/>
        <v>0</v>
      </c>
      <c r="BF46" s="28">
        <f t="shared" si="14"/>
        <v>210.87575674648409</v>
      </c>
      <c r="BG46" s="28">
        <f t="shared" si="14"/>
        <v>6.6219801779032252</v>
      </c>
      <c r="BH46" s="28">
        <f t="shared" si="14"/>
        <v>0</v>
      </c>
      <c r="BI46" s="28">
        <f t="shared" si="14"/>
        <v>0</v>
      </c>
      <c r="BJ46" s="28">
        <f t="shared" si="14"/>
        <v>0.63954624109677427</v>
      </c>
      <c r="BK46" s="41">
        <f t="shared" si="13"/>
        <v>616.84807691314109</v>
      </c>
    </row>
    <row r="47" spans="1:64" x14ac:dyDescent="0.25">
      <c r="A47" s="11" t="s">
        <v>76</v>
      </c>
      <c r="B47" s="32" t="s">
        <v>17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</row>
    <row r="48" spans="1:64" x14ac:dyDescent="0.25">
      <c r="A48" s="11"/>
      <c r="B48" s="32" t="s">
        <v>117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0.16179403722580646</v>
      </c>
      <c r="I48" s="39">
        <v>0</v>
      </c>
      <c r="J48" s="39">
        <v>0</v>
      </c>
      <c r="K48" s="39">
        <v>0</v>
      </c>
      <c r="L48" s="39">
        <v>0.25166374380645157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5.7804110645161277E-2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5.4398162040322591</v>
      </c>
      <c r="AC48" s="39">
        <v>0.49846045338709677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1.7339541723870968</v>
      </c>
      <c r="AM48" s="39">
        <v>8.1726910451612914E-2</v>
      </c>
      <c r="AN48" s="39">
        <v>0</v>
      </c>
      <c r="AO48" s="39">
        <v>0</v>
      </c>
      <c r="AP48" s="39">
        <v>0.14479271061290325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63.803717393227373</v>
      </c>
      <c r="AW48" s="39">
        <v>5.9785878351935491</v>
      </c>
      <c r="AX48" s="39">
        <v>5.6619412258064501E-3</v>
      </c>
      <c r="AY48" s="39">
        <v>0</v>
      </c>
      <c r="AZ48" s="39">
        <v>5.9932992889677426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37.355864406322539</v>
      </c>
      <c r="BG48" s="39">
        <v>0.42008415835483864</v>
      </c>
      <c r="BH48" s="39">
        <v>0</v>
      </c>
      <c r="BI48" s="39">
        <v>0</v>
      </c>
      <c r="BJ48" s="39">
        <v>1.0099945020645162</v>
      </c>
      <c r="BK48" s="29">
        <f t="shared" ref="BK48:BK56" si="15">SUM(C48:BJ48)</f>
        <v>122.93722186790477</v>
      </c>
    </row>
    <row r="49" spans="1:63" x14ac:dyDescent="0.25">
      <c r="A49" s="11"/>
      <c r="B49" s="32" t="s">
        <v>118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2.2497967611935485</v>
      </c>
      <c r="I49" s="39">
        <v>0.91741652893548387</v>
      </c>
      <c r="J49" s="39">
        <v>0</v>
      </c>
      <c r="K49" s="39">
        <v>0</v>
      </c>
      <c r="L49" s="39">
        <v>0.6476044981290322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1.2995356632903228</v>
      </c>
      <c r="S49" s="39">
        <v>0</v>
      </c>
      <c r="T49" s="39">
        <v>0</v>
      </c>
      <c r="U49" s="39">
        <v>0</v>
      </c>
      <c r="V49" s="39">
        <v>1.1467308270967747</v>
      </c>
      <c r="W49" s="39">
        <v>0.11960851525806453</v>
      </c>
      <c r="X49" s="39">
        <v>1.9835927548387103E-2</v>
      </c>
      <c r="Y49" s="39">
        <v>0</v>
      </c>
      <c r="Z49" s="39">
        <v>0</v>
      </c>
      <c r="AA49" s="39">
        <v>0.27764143719354833</v>
      </c>
      <c r="AB49" s="39">
        <v>31.275574304967733</v>
      </c>
      <c r="AC49" s="39">
        <v>6.6050413006774207</v>
      </c>
      <c r="AD49" s="39">
        <v>0</v>
      </c>
      <c r="AE49" s="39">
        <v>0</v>
      </c>
      <c r="AF49" s="39">
        <v>2.0175540309032258</v>
      </c>
      <c r="AG49" s="39">
        <v>5.2218593483870965E-2</v>
      </c>
      <c r="AH49" s="39">
        <v>0</v>
      </c>
      <c r="AI49" s="39">
        <v>0</v>
      </c>
      <c r="AJ49" s="39">
        <v>0</v>
      </c>
      <c r="AK49" s="39">
        <v>0.15893250867741934</v>
      </c>
      <c r="AL49" s="39">
        <v>29.545601403967751</v>
      </c>
      <c r="AM49" s="39">
        <v>2.4475578559032254</v>
      </c>
      <c r="AN49" s="39">
        <v>0</v>
      </c>
      <c r="AO49" s="39">
        <v>0</v>
      </c>
      <c r="AP49" s="39">
        <v>1.1310557721290322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129.06495489497328</v>
      </c>
      <c r="AW49" s="39">
        <v>22.11143856948388</v>
      </c>
      <c r="AX49" s="39">
        <v>0</v>
      </c>
      <c r="AY49" s="39">
        <v>0</v>
      </c>
      <c r="AZ49" s="39">
        <v>53.358826883741955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83.055354019516713</v>
      </c>
      <c r="BG49" s="39">
        <v>7.0028847126451588</v>
      </c>
      <c r="BH49" s="39">
        <v>0.12528476651612905</v>
      </c>
      <c r="BI49" s="39">
        <v>0</v>
      </c>
      <c r="BJ49" s="39">
        <v>8.0866029749354826</v>
      </c>
      <c r="BK49" s="29">
        <f t="shared" si="15"/>
        <v>382.71705275116744</v>
      </c>
    </row>
    <row r="50" spans="1:63" x14ac:dyDescent="0.25">
      <c r="A50" s="11"/>
      <c r="B50" s="32" t="s">
        <v>119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1.2604815564516123</v>
      </c>
      <c r="I50" s="39">
        <v>0.34997983083870959</v>
      </c>
      <c r="J50" s="39">
        <v>0.52310400890322584</v>
      </c>
      <c r="K50" s="39">
        <v>0</v>
      </c>
      <c r="L50" s="39">
        <v>1.695006381032258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0.47312476219354838</v>
      </c>
      <c r="S50" s="39">
        <v>0</v>
      </c>
      <c r="T50" s="39">
        <v>0</v>
      </c>
      <c r="U50" s="39">
        <v>0</v>
      </c>
      <c r="V50" s="39">
        <v>0.47560572635483866</v>
      </c>
      <c r="W50" s="39">
        <v>0.12113055632258063</v>
      </c>
      <c r="X50" s="39">
        <v>0</v>
      </c>
      <c r="Y50" s="39">
        <v>0</v>
      </c>
      <c r="Z50" s="39">
        <v>0</v>
      </c>
      <c r="AA50" s="39">
        <v>5.0989342161290321E-2</v>
      </c>
      <c r="AB50" s="39">
        <v>17.482902334129037</v>
      </c>
      <c r="AC50" s="39">
        <v>0.82881925751612906</v>
      </c>
      <c r="AD50" s="39">
        <v>0</v>
      </c>
      <c r="AE50" s="39">
        <v>0</v>
      </c>
      <c r="AF50" s="39">
        <v>0.27167647022580643</v>
      </c>
      <c r="AG50" s="39">
        <v>2.305402096774194E-2</v>
      </c>
      <c r="AH50" s="39">
        <v>0</v>
      </c>
      <c r="AI50" s="39">
        <v>0</v>
      </c>
      <c r="AJ50" s="39">
        <v>0</v>
      </c>
      <c r="AK50" s="39">
        <v>2.9970370258064528E-2</v>
      </c>
      <c r="AL50" s="39">
        <v>10.935180823870972</v>
      </c>
      <c r="AM50" s="39">
        <v>0.27366504561290333</v>
      </c>
      <c r="AN50" s="39">
        <v>0</v>
      </c>
      <c r="AO50" s="39">
        <v>0</v>
      </c>
      <c r="AP50" s="39">
        <v>0.19583330877419355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179.00836202641892</v>
      </c>
      <c r="AW50" s="39">
        <v>34.324262230838691</v>
      </c>
      <c r="AX50" s="39">
        <v>2.8237410831935486</v>
      </c>
      <c r="AY50" s="39">
        <v>0</v>
      </c>
      <c r="AZ50" s="39">
        <v>26.045319315258062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90.967694663505853</v>
      </c>
      <c r="BG50" s="39">
        <v>5.315057274322581</v>
      </c>
      <c r="BH50" s="39">
        <v>0</v>
      </c>
      <c r="BI50" s="39">
        <v>0</v>
      </c>
      <c r="BJ50" s="39">
        <v>2.9520770737096771</v>
      </c>
      <c r="BK50" s="29">
        <f t="shared" si="15"/>
        <v>376.42703746286026</v>
      </c>
    </row>
    <row r="51" spans="1:63" x14ac:dyDescent="0.25">
      <c r="A51" s="11"/>
      <c r="B51" s="32" t="s">
        <v>120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1.0610664627419357</v>
      </c>
      <c r="I51" s="39">
        <v>6.1366453633548392</v>
      </c>
      <c r="J51" s="39">
        <v>0</v>
      </c>
      <c r="K51" s="39">
        <v>0</v>
      </c>
      <c r="L51" s="39">
        <v>0.80705256761290323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0.69247212170967731</v>
      </c>
      <c r="S51" s="39">
        <v>1.1521847161290323E-2</v>
      </c>
      <c r="T51" s="39">
        <v>0</v>
      </c>
      <c r="U51" s="39">
        <v>0</v>
      </c>
      <c r="V51" s="39">
        <v>1.6851834322580646E-2</v>
      </c>
      <c r="W51" s="39">
        <v>3.7235757129032258E-2</v>
      </c>
      <c r="X51" s="39">
        <v>0</v>
      </c>
      <c r="Y51" s="39">
        <v>0</v>
      </c>
      <c r="Z51" s="39">
        <v>0</v>
      </c>
      <c r="AA51" s="39">
        <v>6.8981048387096783E-4</v>
      </c>
      <c r="AB51" s="39">
        <v>19.441546987903219</v>
      </c>
      <c r="AC51" s="39">
        <v>1.9465726500967735</v>
      </c>
      <c r="AD51" s="39">
        <v>0</v>
      </c>
      <c r="AE51" s="39">
        <v>0</v>
      </c>
      <c r="AF51" s="39">
        <v>0.95720764777419354</v>
      </c>
      <c r="AG51" s="39">
        <v>1.9312246451612903E-3</v>
      </c>
      <c r="AH51" s="39">
        <v>0</v>
      </c>
      <c r="AI51" s="39">
        <v>0</v>
      </c>
      <c r="AJ51" s="39">
        <v>0</v>
      </c>
      <c r="AK51" s="39">
        <v>1.9721948322580646E-2</v>
      </c>
      <c r="AL51" s="39">
        <v>28.953558959677423</v>
      </c>
      <c r="AM51" s="39">
        <v>1.9529086269354838</v>
      </c>
      <c r="AN51" s="39">
        <v>0</v>
      </c>
      <c r="AO51" s="39">
        <v>0</v>
      </c>
      <c r="AP51" s="39">
        <v>0.52672023154838699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96.686191534735087</v>
      </c>
      <c r="AW51" s="39">
        <v>42.184802781096771</v>
      </c>
      <c r="AX51" s="39">
        <v>0</v>
      </c>
      <c r="AY51" s="39">
        <v>0</v>
      </c>
      <c r="AZ51" s="39">
        <v>27.234437458612902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63.52096354003227</v>
      </c>
      <c r="BG51" s="39">
        <v>7.3033964718709665</v>
      </c>
      <c r="BH51" s="39">
        <v>2.7782679277419358</v>
      </c>
      <c r="BI51" s="39">
        <v>0</v>
      </c>
      <c r="BJ51" s="39">
        <v>5.4704619330322588</v>
      </c>
      <c r="BK51" s="29">
        <f t="shared" si="15"/>
        <v>307.74222568854151</v>
      </c>
    </row>
    <row r="52" spans="1:63" x14ac:dyDescent="0.25">
      <c r="A52" s="11"/>
      <c r="B52" s="32" t="s">
        <v>121</v>
      </c>
      <c r="C52" s="39">
        <v>0</v>
      </c>
      <c r="D52" s="39">
        <v>6.8526667741935457E-4</v>
      </c>
      <c r="E52" s="39">
        <v>0</v>
      </c>
      <c r="F52" s="39">
        <v>0</v>
      </c>
      <c r="G52" s="39">
        <v>0</v>
      </c>
      <c r="H52" s="39">
        <v>0.31034975867741937</v>
      </c>
      <c r="I52" s="39">
        <v>0</v>
      </c>
      <c r="J52" s="39">
        <v>0</v>
      </c>
      <c r="K52" s="39">
        <v>0</v>
      </c>
      <c r="L52" s="39">
        <v>1.1040009202580643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0.1024216247086235</v>
      </c>
      <c r="S52" s="39">
        <v>0</v>
      </c>
      <c r="T52" s="39">
        <v>0</v>
      </c>
      <c r="U52" s="39">
        <v>0</v>
      </c>
      <c r="V52" s="39">
        <v>4.0541367419354834E-3</v>
      </c>
      <c r="W52" s="39">
        <v>3.5204257064516131E-2</v>
      </c>
      <c r="X52" s="39">
        <v>0</v>
      </c>
      <c r="Y52" s="39">
        <v>0</v>
      </c>
      <c r="Z52" s="39">
        <v>0</v>
      </c>
      <c r="AA52" s="39">
        <v>0</v>
      </c>
      <c r="AB52" s="39">
        <v>2.2004847512580645</v>
      </c>
      <c r="AC52" s="39">
        <v>0.44874801148387095</v>
      </c>
      <c r="AD52" s="39">
        <v>0</v>
      </c>
      <c r="AE52" s="39">
        <v>0</v>
      </c>
      <c r="AF52" s="39">
        <v>0.15608709677419355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1.986464849903226</v>
      </c>
      <c r="AM52" s="39">
        <v>0.60109291293548384</v>
      </c>
      <c r="AN52" s="39">
        <v>0</v>
      </c>
      <c r="AO52" s="39">
        <v>0</v>
      </c>
      <c r="AP52" s="39">
        <v>0.19511398593548387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17.666603482129062</v>
      </c>
      <c r="AW52" s="39">
        <v>4.2602607065483884</v>
      </c>
      <c r="AX52" s="39">
        <v>0</v>
      </c>
      <c r="AY52" s="39">
        <v>0</v>
      </c>
      <c r="AZ52" s="39">
        <v>13.906359041193536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12.050668819903263</v>
      </c>
      <c r="BG52" s="39">
        <v>5.5209559400000003</v>
      </c>
      <c r="BH52" s="39">
        <v>0</v>
      </c>
      <c r="BI52" s="39">
        <v>0</v>
      </c>
      <c r="BJ52" s="39">
        <v>4.0242436365806444</v>
      </c>
      <c r="BK52" s="29">
        <f t="shared" si="15"/>
        <v>64.573799198773202</v>
      </c>
    </row>
    <row r="53" spans="1:63" x14ac:dyDescent="0.25">
      <c r="A53" s="11"/>
      <c r="B53" s="32" t="s">
        <v>122</v>
      </c>
      <c r="C53" s="39">
        <v>0</v>
      </c>
      <c r="D53" s="39">
        <v>1.3550903548387098E-3</v>
      </c>
      <c r="E53" s="39">
        <v>0</v>
      </c>
      <c r="F53" s="39">
        <v>0</v>
      </c>
      <c r="G53" s="39">
        <v>0</v>
      </c>
      <c r="H53" s="39">
        <v>0.12296436258064515</v>
      </c>
      <c r="I53" s="39">
        <v>2.4157380110967739</v>
      </c>
      <c r="J53" s="39">
        <v>0</v>
      </c>
      <c r="K53" s="39">
        <v>0</v>
      </c>
      <c r="L53" s="39">
        <v>3.8048665881612909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8.424913625806453E-2</v>
      </c>
      <c r="S53" s="39">
        <v>0</v>
      </c>
      <c r="T53" s="39">
        <v>0</v>
      </c>
      <c r="U53" s="39">
        <v>0</v>
      </c>
      <c r="V53" s="39">
        <v>0.13506257400000002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4.9956031354838719E-2</v>
      </c>
      <c r="AC53" s="39">
        <v>1.2977727741935487E-3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6.8426350709677411E-2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5.8442188472146253</v>
      </c>
      <c r="AW53" s="39">
        <v>0.31646499329032268</v>
      </c>
      <c r="AX53" s="39">
        <v>0</v>
      </c>
      <c r="AY53" s="39">
        <v>0</v>
      </c>
      <c r="AZ53" s="39">
        <v>8.4708016129032247E-3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0.80337289980645155</v>
      </c>
      <c r="BG53" s="39">
        <v>0</v>
      </c>
      <c r="BH53" s="39">
        <v>0</v>
      </c>
      <c r="BI53" s="39">
        <v>0</v>
      </c>
      <c r="BJ53" s="39">
        <v>5.3983129645161269E-2</v>
      </c>
      <c r="BK53" s="29">
        <f t="shared" si="15"/>
        <v>13.710426588859786</v>
      </c>
    </row>
    <row r="54" spans="1:63" x14ac:dyDescent="0.25">
      <c r="A54" s="11"/>
      <c r="B54" s="32" t="s">
        <v>128</v>
      </c>
      <c r="C54" s="39">
        <v>0</v>
      </c>
      <c r="D54" s="39">
        <v>1.0208594838709679E-3</v>
      </c>
      <c r="E54" s="39">
        <v>0</v>
      </c>
      <c r="F54" s="39">
        <v>0</v>
      </c>
      <c r="G54" s="39">
        <v>0</v>
      </c>
      <c r="H54" s="39">
        <v>0.33407275316863766</v>
      </c>
      <c r="I54" s="39">
        <v>6.9190690717096794</v>
      </c>
      <c r="J54" s="39">
        <v>0</v>
      </c>
      <c r="K54" s="39">
        <v>0</v>
      </c>
      <c r="L54" s="39">
        <v>1.8826157243225803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8.7375815806451623E-2</v>
      </c>
      <c r="S54" s="39">
        <v>0</v>
      </c>
      <c r="T54" s="39">
        <v>0</v>
      </c>
      <c r="U54" s="39">
        <v>0</v>
      </c>
      <c r="V54" s="39">
        <v>0.16584528435483872</v>
      </c>
      <c r="W54" s="39">
        <v>4.2348354838709678E-3</v>
      </c>
      <c r="X54" s="39">
        <v>0</v>
      </c>
      <c r="Y54" s="39">
        <v>0</v>
      </c>
      <c r="Z54" s="39">
        <v>0</v>
      </c>
      <c r="AA54" s="39">
        <v>0</v>
      </c>
      <c r="AB54" s="39">
        <v>0.12343211503225805</v>
      </c>
      <c r="AC54" s="39">
        <v>0</v>
      </c>
      <c r="AD54" s="39">
        <v>0</v>
      </c>
      <c r="AE54" s="39">
        <v>0</v>
      </c>
      <c r="AF54" s="39">
        <v>2.3463109290322588E-2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1.8058968903225812E-2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0.90574903483870972</v>
      </c>
      <c r="AW54" s="39">
        <v>1.564564296774194E-2</v>
      </c>
      <c r="AX54" s="39">
        <v>0</v>
      </c>
      <c r="AY54" s="39">
        <v>0</v>
      </c>
      <c r="AZ54" s="39">
        <v>1.7353035639032257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0.21772012287096779</v>
      </c>
      <c r="BG54" s="39">
        <v>0</v>
      </c>
      <c r="BH54" s="39">
        <v>0</v>
      </c>
      <c r="BI54" s="39">
        <v>0</v>
      </c>
      <c r="BJ54" s="39">
        <v>2.8544938645161291E-2</v>
      </c>
      <c r="BK54" s="29">
        <f t="shared" si="15"/>
        <v>12.462151840781546</v>
      </c>
    </row>
    <row r="55" spans="1:63" x14ac:dyDescent="0.25">
      <c r="A55" s="11"/>
      <c r="B55" s="33" t="s">
        <v>85</v>
      </c>
      <c r="C55" s="41">
        <f>SUM(C48:C54)</f>
        <v>0</v>
      </c>
      <c r="D55" s="41">
        <f t="shared" ref="D55:BJ55" si="16">SUM(D48:D54)</f>
        <v>3.0612165161290322E-3</v>
      </c>
      <c r="E55" s="41">
        <f t="shared" si="16"/>
        <v>0</v>
      </c>
      <c r="F55" s="41">
        <f t="shared" si="16"/>
        <v>0</v>
      </c>
      <c r="G55" s="41">
        <f t="shared" si="16"/>
        <v>0</v>
      </c>
      <c r="H55" s="41">
        <f t="shared" si="16"/>
        <v>5.5005256920396048</v>
      </c>
      <c r="I55" s="41">
        <f t="shared" si="16"/>
        <v>16.738848805935486</v>
      </c>
      <c r="J55" s="41">
        <f t="shared" si="16"/>
        <v>0.52310400890322584</v>
      </c>
      <c r="K55" s="41">
        <f t="shared" si="16"/>
        <v>0</v>
      </c>
      <c r="L55" s="41">
        <f t="shared" si="16"/>
        <v>10.19281042332258</v>
      </c>
      <c r="M55" s="41">
        <f t="shared" si="16"/>
        <v>0</v>
      </c>
      <c r="N55" s="41">
        <f t="shared" si="16"/>
        <v>0</v>
      </c>
      <c r="O55" s="41">
        <f t="shared" si="16"/>
        <v>0</v>
      </c>
      <c r="P55" s="41">
        <f t="shared" si="16"/>
        <v>0</v>
      </c>
      <c r="Q55" s="41">
        <f t="shared" si="16"/>
        <v>0</v>
      </c>
      <c r="R55" s="41">
        <f t="shared" si="16"/>
        <v>2.7969832346118495</v>
      </c>
      <c r="S55" s="41">
        <f t="shared" si="16"/>
        <v>1.1521847161290323E-2</v>
      </c>
      <c r="T55" s="41">
        <f t="shared" si="16"/>
        <v>0</v>
      </c>
      <c r="U55" s="41">
        <f t="shared" si="16"/>
        <v>0</v>
      </c>
      <c r="V55" s="41">
        <f t="shared" si="16"/>
        <v>1.9441503828709683</v>
      </c>
      <c r="W55" s="41">
        <f t="shared" si="16"/>
        <v>0.31741392125806456</v>
      </c>
      <c r="X55" s="41">
        <f t="shared" si="16"/>
        <v>1.9835927548387103E-2</v>
      </c>
      <c r="Y55" s="41">
        <f t="shared" si="16"/>
        <v>0</v>
      </c>
      <c r="Z55" s="41">
        <f t="shared" si="16"/>
        <v>0</v>
      </c>
      <c r="AA55" s="41">
        <f t="shared" si="16"/>
        <v>0.3293205898387096</v>
      </c>
      <c r="AB55" s="41">
        <f t="shared" si="16"/>
        <v>76.013712728677405</v>
      </c>
      <c r="AC55" s="41">
        <f t="shared" si="16"/>
        <v>10.328939445935486</v>
      </c>
      <c r="AD55" s="41">
        <f t="shared" si="16"/>
        <v>0</v>
      </c>
      <c r="AE55" s="41">
        <f t="shared" si="16"/>
        <v>0</v>
      </c>
      <c r="AF55" s="41">
        <f t="shared" si="16"/>
        <v>3.4259883549677421</v>
      </c>
      <c r="AG55" s="41">
        <f t="shared" si="16"/>
        <v>7.7203839096774196E-2</v>
      </c>
      <c r="AH55" s="41">
        <f t="shared" si="16"/>
        <v>0</v>
      </c>
      <c r="AI55" s="41">
        <f t="shared" si="16"/>
        <v>0</v>
      </c>
      <c r="AJ55" s="41">
        <f t="shared" si="16"/>
        <v>0</v>
      </c>
      <c r="AK55" s="41">
        <f t="shared" si="16"/>
        <v>0.20862482725806453</v>
      </c>
      <c r="AL55" s="41">
        <f t="shared" si="16"/>
        <v>73.241245529419359</v>
      </c>
      <c r="AM55" s="41">
        <f t="shared" si="16"/>
        <v>5.3569513518387097</v>
      </c>
      <c r="AN55" s="41">
        <f t="shared" si="16"/>
        <v>0</v>
      </c>
      <c r="AO55" s="41">
        <f t="shared" si="16"/>
        <v>0</v>
      </c>
      <c r="AP55" s="41">
        <f t="shared" si="16"/>
        <v>2.1935160089999997</v>
      </c>
      <c r="AQ55" s="41">
        <f t="shared" si="16"/>
        <v>0</v>
      </c>
      <c r="AR55" s="41">
        <f t="shared" si="16"/>
        <v>0</v>
      </c>
      <c r="AS55" s="41">
        <f t="shared" si="16"/>
        <v>0</v>
      </c>
      <c r="AT55" s="41">
        <f t="shared" si="16"/>
        <v>0</v>
      </c>
      <c r="AU55" s="41">
        <f t="shared" si="16"/>
        <v>0</v>
      </c>
      <c r="AV55" s="41">
        <f t="shared" si="16"/>
        <v>492.97979721353704</v>
      </c>
      <c r="AW55" s="41">
        <f t="shared" si="16"/>
        <v>109.19146275941935</v>
      </c>
      <c r="AX55" s="41">
        <f t="shared" si="16"/>
        <v>2.8294030244193551</v>
      </c>
      <c r="AY55" s="41">
        <f t="shared" si="16"/>
        <v>0</v>
      </c>
      <c r="AZ55" s="41">
        <f t="shared" si="16"/>
        <v>128.28201635329032</v>
      </c>
      <c r="BA55" s="41">
        <f t="shared" si="16"/>
        <v>0</v>
      </c>
      <c r="BB55" s="41">
        <f t="shared" si="16"/>
        <v>0</v>
      </c>
      <c r="BC55" s="41">
        <f t="shared" si="16"/>
        <v>0</v>
      </c>
      <c r="BD55" s="41">
        <f t="shared" si="16"/>
        <v>0</v>
      </c>
      <c r="BE55" s="41">
        <f t="shared" si="16"/>
        <v>0</v>
      </c>
      <c r="BF55" s="41">
        <f t="shared" si="16"/>
        <v>287.97163847195804</v>
      </c>
      <c r="BG55" s="41">
        <f t="shared" si="16"/>
        <v>25.562378557193547</v>
      </c>
      <c r="BH55" s="41">
        <f t="shared" si="16"/>
        <v>2.9035526942580647</v>
      </c>
      <c r="BI55" s="41">
        <f t="shared" si="16"/>
        <v>0</v>
      </c>
      <c r="BJ55" s="41">
        <f t="shared" si="16"/>
        <v>21.625908188612904</v>
      </c>
      <c r="BK55" s="41">
        <f t="shared" si="15"/>
        <v>1280.5699153988883</v>
      </c>
    </row>
    <row r="56" spans="1:63" x14ac:dyDescent="0.25">
      <c r="A56" s="11"/>
      <c r="B56" s="33" t="s">
        <v>83</v>
      </c>
      <c r="C56" s="41">
        <f>C46+C55</f>
        <v>0</v>
      </c>
      <c r="D56" s="41">
        <f t="shared" ref="D56:BJ56" si="17">D46+D55</f>
        <v>3.2007544193548387E-3</v>
      </c>
      <c r="E56" s="41">
        <f t="shared" si="17"/>
        <v>0</v>
      </c>
      <c r="F56" s="41">
        <f t="shared" si="17"/>
        <v>0</v>
      </c>
      <c r="G56" s="41">
        <f t="shared" si="17"/>
        <v>0</v>
      </c>
      <c r="H56" s="41">
        <f t="shared" si="17"/>
        <v>6.9158460075879917</v>
      </c>
      <c r="I56" s="41">
        <f t="shared" si="17"/>
        <v>16.738848805935486</v>
      </c>
      <c r="J56" s="41">
        <f t="shared" si="17"/>
        <v>0.52310400890322584</v>
      </c>
      <c r="K56" s="41">
        <f t="shared" si="17"/>
        <v>0</v>
      </c>
      <c r="L56" s="41">
        <f t="shared" si="17"/>
        <v>10.19281042332258</v>
      </c>
      <c r="M56" s="41">
        <f t="shared" si="17"/>
        <v>0</v>
      </c>
      <c r="N56" s="41">
        <f t="shared" si="17"/>
        <v>0</v>
      </c>
      <c r="O56" s="41">
        <f t="shared" si="17"/>
        <v>0</v>
      </c>
      <c r="P56" s="41">
        <f t="shared" si="17"/>
        <v>0</v>
      </c>
      <c r="Q56" s="41">
        <f t="shared" si="17"/>
        <v>0</v>
      </c>
      <c r="R56" s="41">
        <f t="shared" si="17"/>
        <v>3.503106479224753</v>
      </c>
      <c r="S56" s="41">
        <f t="shared" si="17"/>
        <v>1.1521847161290323E-2</v>
      </c>
      <c r="T56" s="41">
        <f t="shared" si="17"/>
        <v>0</v>
      </c>
      <c r="U56" s="41">
        <f t="shared" si="17"/>
        <v>0</v>
      </c>
      <c r="V56" s="41">
        <f t="shared" si="17"/>
        <v>1.9530254147741941</v>
      </c>
      <c r="W56" s="41">
        <f t="shared" si="17"/>
        <v>0.81883747722580658</v>
      </c>
      <c r="X56" s="41">
        <f t="shared" si="17"/>
        <v>1.9835927548387103E-2</v>
      </c>
      <c r="Y56" s="41">
        <f t="shared" si="17"/>
        <v>0</v>
      </c>
      <c r="Z56" s="41">
        <f t="shared" si="17"/>
        <v>0</v>
      </c>
      <c r="AA56" s="41">
        <f t="shared" si="17"/>
        <v>0.33474034577419348</v>
      </c>
      <c r="AB56" s="41">
        <f t="shared" si="17"/>
        <v>89.84532966583869</v>
      </c>
      <c r="AC56" s="41">
        <f t="shared" si="17"/>
        <v>10.461936899322582</v>
      </c>
      <c r="AD56" s="41">
        <f t="shared" si="17"/>
        <v>0</v>
      </c>
      <c r="AE56" s="41">
        <f t="shared" si="17"/>
        <v>0</v>
      </c>
      <c r="AF56" s="41">
        <f t="shared" si="17"/>
        <v>3.6933838313548391</v>
      </c>
      <c r="AG56" s="41">
        <f t="shared" si="17"/>
        <v>0.13708963206451613</v>
      </c>
      <c r="AH56" s="41">
        <f t="shared" si="17"/>
        <v>0</v>
      </c>
      <c r="AI56" s="41">
        <f t="shared" si="17"/>
        <v>0</v>
      </c>
      <c r="AJ56" s="41">
        <f t="shared" si="17"/>
        <v>0</v>
      </c>
      <c r="AK56" s="41">
        <f t="shared" si="17"/>
        <v>0.20862482725806453</v>
      </c>
      <c r="AL56" s="41">
        <f t="shared" si="17"/>
        <v>89.302854693806466</v>
      </c>
      <c r="AM56" s="41">
        <f t="shared" si="17"/>
        <v>5.4609365116451611</v>
      </c>
      <c r="AN56" s="41">
        <f t="shared" si="17"/>
        <v>0</v>
      </c>
      <c r="AO56" s="41">
        <f t="shared" si="17"/>
        <v>0</v>
      </c>
      <c r="AP56" s="41">
        <f t="shared" si="17"/>
        <v>2.2246415811290321</v>
      </c>
      <c r="AQ56" s="41">
        <f t="shared" si="17"/>
        <v>0</v>
      </c>
      <c r="AR56" s="41">
        <f t="shared" si="17"/>
        <v>0</v>
      </c>
      <c r="AS56" s="41">
        <f t="shared" si="17"/>
        <v>0</v>
      </c>
      <c r="AT56" s="41">
        <f t="shared" si="17"/>
        <v>0</v>
      </c>
      <c r="AU56" s="41">
        <f t="shared" si="17"/>
        <v>0</v>
      </c>
      <c r="AV56" s="41">
        <f t="shared" si="17"/>
        <v>853.51820614900043</v>
      </c>
      <c r="AW56" s="41">
        <f t="shared" si="17"/>
        <v>110.05752327099999</v>
      </c>
      <c r="AX56" s="41">
        <f t="shared" si="17"/>
        <v>2.8294030244193551</v>
      </c>
      <c r="AY56" s="41">
        <f t="shared" si="17"/>
        <v>0</v>
      </c>
      <c r="AZ56" s="41">
        <f t="shared" si="17"/>
        <v>132.46242365580645</v>
      </c>
      <c r="BA56" s="41">
        <f t="shared" si="17"/>
        <v>0</v>
      </c>
      <c r="BB56" s="41">
        <f t="shared" si="17"/>
        <v>0</v>
      </c>
      <c r="BC56" s="41">
        <f t="shared" si="17"/>
        <v>0</v>
      </c>
      <c r="BD56" s="41">
        <f t="shared" si="17"/>
        <v>0</v>
      </c>
      <c r="BE56" s="41">
        <f t="shared" si="17"/>
        <v>0</v>
      </c>
      <c r="BF56" s="41">
        <f t="shared" si="17"/>
        <v>498.8473952184421</v>
      </c>
      <c r="BG56" s="41">
        <f t="shared" si="17"/>
        <v>32.184358735096772</v>
      </c>
      <c r="BH56" s="41">
        <f t="shared" si="17"/>
        <v>2.9035526942580647</v>
      </c>
      <c r="BI56" s="41">
        <f t="shared" si="17"/>
        <v>0</v>
      </c>
      <c r="BJ56" s="41">
        <f t="shared" si="17"/>
        <v>22.265454429709678</v>
      </c>
      <c r="BK56" s="41">
        <f t="shared" si="15"/>
        <v>1897.4179923120296</v>
      </c>
    </row>
    <row r="57" spans="1:63" ht="3" customHeight="1" x14ac:dyDescent="0.25">
      <c r="A57" s="11"/>
      <c r="B57" s="3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</row>
    <row r="58" spans="1:63" x14ac:dyDescent="0.25">
      <c r="A58" s="11" t="s">
        <v>18</v>
      </c>
      <c r="B58" s="35" t="s">
        <v>8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</row>
    <row r="59" spans="1:63" x14ac:dyDescent="0.25">
      <c r="A59" s="11" t="s">
        <v>75</v>
      </c>
      <c r="B59" s="32" t="s">
        <v>19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</row>
    <row r="60" spans="1:63" x14ac:dyDescent="0.25">
      <c r="A60" s="11"/>
      <c r="B60" s="30" t="s">
        <v>123</v>
      </c>
      <c r="C60" s="27">
        <v>0</v>
      </c>
      <c r="D60" s="27">
        <v>1.3845239677419355E-3</v>
      </c>
      <c r="E60" s="27">
        <v>0</v>
      </c>
      <c r="F60" s="27">
        <v>0</v>
      </c>
      <c r="G60" s="27">
        <v>0</v>
      </c>
      <c r="H60" s="27">
        <v>3.8909625483870967E-2</v>
      </c>
      <c r="I60" s="27">
        <v>4.8474872903225795E-3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1.0746007645161287E-2</v>
      </c>
      <c r="S60" s="27">
        <v>0</v>
      </c>
      <c r="T60" s="27">
        <v>0</v>
      </c>
      <c r="U60" s="27">
        <v>0</v>
      </c>
      <c r="V60" s="27">
        <v>4.5672150258064523E-2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0.12634652877419356</v>
      </c>
      <c r="AC60" s="27">
        <v>3.2613194193548394E-3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6.4893254387096783E-2</v>
      </c>
      <c r="AM60" s="27">
        <v>0</v>
      </c>
      <c r="AN60" s="27">
        <v>0</v>
      </c>
      <c r="AO60" s="27">
        <v>0</v>
      </c>
      <c r="AP60" s="27">
        <v>4.945341967741935E-3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13.117242128391712</v>
      </c>
      <c r="AW60" s="27">
        <v>0.86173187977419341</v>
      </c>
      <c r="AX60" s="27">
        <v>0</v>
      </c>
      <c r="AY60" s="27">
        <v>0</v>
      </c>
      <c r="AZ60" s="27">
        <v>3.6226230625806441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3.5587598790967765</v>
      </c>
      <c r="BG60" s="27">
        <v>0.38809326287096768</v>
      </c>
      <c r="BH60" s="27">
        <v>0</v>
      </c>
      <c r="BI60" s="27">
        <v>0</v>
      </c>
      <c r="BJ60" s="27">
        <v>0.52203712083870968</v>
      </c>
      <c r="BK60" s="29">
        <f t="shared" ref="BK60:BK61" si="18">SUM(C60:BJ60)</f>
        <v>22.371493572746552</v>
      </c>
    </row>
    <row r="61" spans="1:63" x14ac:dyDescent="0.25">
      <c r="A61" s="11"/>
      <c r="B61" s="33" t="s">
        <v>82</v>
      </c>
      <c r="C61" s="41">
        <f>SUM(C60)</f>
        <v>0</v>
      </c>
      <c r="D61" s="41">
        <f t="shared" ref="D61:BJ61" si="19">SUM(D60)</f>
        <v>1.3845239677419355E-3</v>
      </c>
      <c r="E61" s="41">
        <f t="shared" si="19"/>
        <v>0</v>
      </c>
      <c r="F61" s="41">
        <f t="shared" si="19"/>
        <v>0</v>
      </c>
      <c r="G61" s="41">
        <f t="shared" si="19"/>
        <v>0</v>
      </c>
      <c r="H61" s="41">
        <f t="shared" si="19"/>
        <v>3.8909625483870967E-2</v>
      </c>
      <c r="I61" s="41">
        <f t="shared" si="19"/>
        <v>4.8474872903225795E-3</v>
      </c>
      <c r="J61" s="41">
        <f t="shared" si="19"/>
        <v>0</v>
      </c>
      <c r="K61" s="41">
        <f t="shared" si="19"/>
        <v>0</v>
      </c>
      <c r="L61" s="41">
        <f t="shared" si="19"/>
        <v>0</v>
      </c>
      <c r="M61" s="41">
        <f t="shared" si="19"/>
        <v>0</v>
      </c>
      <c r="N61" s="41">
        <f t="shared" si="19"/>
        <v>0</v>
      </c>
      <c r="O61" s="41">
        <f t="shared" si="19"/>
        <v>0</v>
      </c>
      <c r="P61" s="41">
        <f t="shared" si="19"/>
        <v>0</v>
      </c>
      <c r="Q61" s="41">
        <f t="shared" si="19"/>
        <v>0</v>
      </c>
      <c r="R61" s="41">
        <f t="shared" si="19"/>
        <v>1.0746007645161287E-2</v>
      </c>
      <c r="S61" s="41">
        <f t="shared" si="19"/>
        <v>0</v>
      </c>
      <c r="T61" s="41">
        <f t="shared" si="19"/>
        <v>0</v>
      </c>
      <c r="U61" s="41">
        <f t="shared" si="19"/>
        <v>0</v>
      </c>
      <c r="V61" s="41">
        <f t="shared" si="19"/>
        <v>4.5672150258064523E-2</v>
      </c>
      <c r="W61" s="41">
        <f t="shared" si="19"/>
        <v>0</v>
      </c>
      <c r="X61" s="41">
        <f t="shared" si="19"/>
        <v>0</v>
      </c>
      <c r="Y61" s="41">
        <f t="shared" si="19"/>
        <v>0</v>
      </c>
      <c r="Z61" s="41">
        <f t="shared" si="19"/>
        <v>0</v>
      </c>
      <c r="AA61" s="41">
        <f t="shared" si="19"/>
        <v>0</v>
      </c>
      <c r="AB61" s="41">
        <f t="shared" si="19"/>
        <v>0.12634652877419356</v>
      </c>
      <c r="AC61" s="41">
        <f t="shared" si="19"/>
        <v>3.2613194193548394E-3</v>
      </c>
      <c r="AD61" s="41">
        <f t="shared" si="19"/>
        <v>0</v>
      </c>
      <c r="AE61" s="41">
        <f t="shared" si="19"/>
        <v>0</v>
      </c>
      <c r="AF61" s="41">
        <f t="shared" si="19"/>
        <v>0</v>
      </c>
      <c r="AG61" s="41">
        <f t="shared" si="19"/>
        <v>0</v>
      </c>
      <c r="AH61" s="41">
        <f t="shared" si="19"/>
        <v>0</v>
      </c>
      <c r="AI61" s="41">
        <f t="shared" si="19"/>
        <v>0</v>
      </c>
      <c r="AJ61" s="41">
        <f t="shared" si="19"/>
        <v>0</v>
      </c>
      <c r="AK61" s="41">
        <f t="shared" si="19"/>
        <v>0</v>
      </c>
      <c r="AL61" s="41">
        <f t="shared" si="19"/>
        <v>6.4893254387096783E-2</v>
      </c>
      <c r="AM61" s="41">
        <f t="shared" si="19"/>
        <v>0</v>
      </c>
      <c r="AN61" s="41">
        <f t="shared" si="19"/>
        <v>0</v>
      </c>
      <c r="AO61" s="41">
        <f t="shared" si="19"/>
        <v>0</v>
      </c>
      <c r="AP61" s="41">
        <f t="shared" si="19"/>
        <v>4.945341967741935E-3</v>
      </c>
      <c r="AQ61" s="41">
        <f t="shared" si="19"/>
        <v>0</v>
      </c>
      <c r="AR61" s="41">
        <f t="shared" si="19"/>
        <v>0</v>
      </c>
      <c r="AS61" s="41">
        <f t="shared" si="19"/>
        <v>0</v>
      </c>
      <c r="AT61" s="41">
        <f t="shared" si="19"/>
        <v>0</v>
      </c>
      <c r="AU61" s="41">
        <f t="shared" si="19"/>
        <v>0</v>
      </c>
      <c r="AV61" s="41">
        <f t="shared" si="19"/>
        <v>13.117242128391712</v>
      </c>
      <c r="AW61" s="41">
        <f t="shared" si="19"/>
        <v>0.86173187977419341</v>
      </c>
      <c r="AX61" s="41">
        <f t="shared" si="19"/>
        <v>0</v>
      </c>
      <c r="AY61" s="41">
        <f t="shared" si="19"/>
        <v>0</v>
      </c>
      <c r="AZ61" s="41">
        <f t="shared" si="19"/>
        <v>3.6226230625806441</v>
      </c>
      <c r="BA61" s="41">
        <f t="shared" si="19"/>
        <v>0</v>
      </c>
      <c r="BB61" s="41">
        <f t="shared" si="19"/>
        <v>0</v>
      </c>
      <c r="BC61" s="41">
        <f t="shared" si="19"/>
        <v>0</v>
      </c>
      <c r="BD61" s="41">
        <f t="shared" si="19"/>
        <v>0</v>
      </c>
      <c r="BE61" s="41">
        <f t="shared" si="19"/>
        <v>0</v>
      </c>
      <c r="BF61" s="41">
        <f t="shared" si="19"/>
        <v>3.5587598790967765</v>
      </c>
      <c r="BG61" s="41">
        <f t="shared" si="19"/>
        <v>0.38809326287096768</v>
      </c>
      <c r="BH61" s="41">
        <f t="shared" si="19"/>
        <v>0</v>
      </c>
      <c r="BI61" s="41">
        <f t="shared" si="19"/>
        <v>0</v>
      </c>
      <c r="BJ61" s="41">
        <f t="shared" si="19"/>
        <v>0.52203712083870968</v>
      </c>
      <c r="BK61" s="41">
        <f t="shared" si="18"/>
        <v>22.371493572746552</v>
      </c>
    </row>
    <row r="62" spans="1:63" ht="2.25" customHeight="1" x14ac:dyDescent="0.25">
      <c r="A62" s="11"/>
      <c r="B62" s="3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</row>
    <row r="63" spans="1:63" x14ac:dyDescent="0.25">
      <c r="A63" s="11" t="s">
        <v>4</v>
      </c>
      <c r="B63" s="35" t="s">
        <v>9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</row>
    <row r="64" spans="1:63" x14ac:dyDescent="0.25">
      <c r="A64" s="11" t="s">
        <v>75</v>
      </c>
      <c r="B64" s="32" t="s">
        <v>20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</row>
    <row r="65" spans="1:63" x14ac:dyDescent="0.25">
      <c r="A65" s="11"/>
      <c r="B65" s="31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29">
        <f t="shared" ref="BK65:BK66" si="20">SUM(C65:BJ65)</f>
        <v>0</v>
      </c>
    </row>
    <row r="66" spans="1:63" x14ac:dyDescent="0.25">
      <c r="A66" s="11"/>
      <c r="B66" s="33" t="s">
        <v>84</v>
      </c>
      <c r="C66" s="41">
        <f>SUM(C65)</f>
        <v>0</v>
      </c>
      <c r="D66" s="41">
        <f t="shared" ref="D66:BJ66" si="21">SUM(D65)</f>
        <v>0</v>
      </c>
      <c r="E66" s="41">
        <f t="shared" si="21"/>
        <v>0</v>
      </c>
      <c r="F66" s="41">
        <f t="shared" si="21"/>
        <v>0</v>
      </c>
      <c r="G66" s="41">
        <f t="shared" si="21"/>
        <v>0</v>
      </c>
      <c r="H66" s="41">
        <f t="shared" si="21"/>
        <v>0</v>
      </c>
      <c r="I66" s="41">
        <f t="shared" si="21"/>
        <v>0</v>
      </c>
      <c r="J66" s="41">
        <f t="shared" si="21"/>
        <v>0</v>
      </c>
      <c r="K66" s="41">
        <f t="shared" si="21"/>
        <v>0</v>
      </c>
      <c r="L66" s="41">
        <f t="shared" si="21"/>
        <v>0</v>
      </c>
      <c r="M66" s="41">
        <f t="shared" si="21"/>
        <v>0</v>
      </c>
      <c r="N66" s="41">
        <f t="shared" si="21"/>
        <v>0</v>
      </c>
      <c r="O66" s="41">
        <f t="shared" si="21"/>
        <v>0</v>
      </c>
      <c r="P66" s="41">
        <f t="shared" si="21"/>
        <v>0</v>
      </c>
      <c r="Q66" s="41">
        <f t="shared" si="21"/>
        <v>0</v>
      </c>
      <c r="R66" s="41">
        <f t="shared" si="21"/>
        <v>0</v>
      </c>
      <c r="S66" s="41">
        <f t="shared" si="21"/>
        <v>0</v>
      </c>
      <c r="T66" s="41">
        <f t="shared" si="21"/>
        <v>0</v>
      </c>
      <c r="U66" s="41">
        <f t="shared" si="21"/>
        <v>0</v>
      </c>
      <c r="V66" s="41">
        <f t="shared" si="21"/>
        <v>0</v>
      </c>
      <c r="W66" s="41">
        <f t="shared" si="21"/>
        <v>0</v>
      </c>
      <c r="X66" s="41">
        <f t="shared" si="21"/>
        <v>0</v>
      </c>
      <c r="Y66" s="41">
        <f t="shared" si="21"/>
        <v>0</v>
      </c>
      <c r="Z66" s="41">
        <f t="shared" si="21"/>
        <v>0</v>
      </c>
      <c r="AA66" s="41">
        <f t="shared" si="21"/>
        <v>0</v>
      </c>
      <c r="AB66" s="41">
        <f t="shared" si="21"/>
        <v>0</v>
      </c>
      <c r="AC66" s="41">
        <f t="shared" si="21"/>
        <v>0</v>
      </c>
      <c r="AD66" s="41">
        <f t="shared" si="21"/>
        <v>0</v>
      </c>
      <c r="AE66" s="41">
        <f t="shared" si="21"/>
        <v>0</v>
      </c>
      <c r="AF66" s="41">
        <f t="shared" si="21"/>
        <v>0</v>
      </c>
      <c r="AG66" s="41">
        <f t="shared" si="21"/>
        <v>0</v>
      </c>
      <c r="AH66" s="41">
        <f t="shared" si="21"/>
        <v>0</v>
      </c>
      <c r="AI66" s="41">
        <f t="shared" si="21"/>
        <v>0</v>
      </c>
      <c r="AJ66" s="41">
        <f t="shared" si="21"/>
        <v>0</v>
      </c>
      <c r="AK66" s="41">
        <f t="shared" si="21"/>
        <v>0</v>
      </c>
      <c r="AL66" s="41">
        <f t="shared" si="21"/>
        <v>0</v>
      </c>
      <c r="AM66" s="41">
        <f t="shared" si="21"/>
        <v>0</v>
      </c>
      <c r="AN66" s="41">
        <f t="shared" si="21"/>
        <v>0</v>
      </c>
      <c r="AO66" s="41">
        <f t="shared" si="21"/>
        <v>0</v>
      </c>
      <c r="AP66" s="41">
        <f t="shared" si="21"/>
        <v>0</v>
      </c>
      <c r="AQ66" s="41">
        <f t="shared" si="21"/>
        <v>0</v>
      </c>
      <c r="AR66" s="41">
        <f t="shared" si="21"/>
        <v>0</v>
      </c>
      <c r="AS66" s="41">
        <f t="shared" si="21"/>
        <v>0</v>
      </c>
      <c r="AT66" s="41">
        <f t="shared" si="21"/>
        <v>0</v>
      </c>
      <c r="AU66" s="41">
        <f t="shared" si="21"/>
        <v>0</v>
      </c>
      <c r="AV66" s="41">
        <f t="shared" si="21"/>
        <v>0</v>
      </c>
      <c r="AW66" s="41">
        <f t="shared" si="21"/>
        <v>0</v>
      </c>
      <c r="AX66" s="41">
        <f t="shared" si="21"/>
        <v>0</v>
      </c>
      <c r="AY66" s="41">
        <f t="shared" si="21"/>
        <v>0</v>
      </c>
      <c r="AZ66" s="41">
        <f t="shared" si="21"/>
        <v>0</v>
      </c>
      <c r="BA66" s="41">
        <f t="shared" si="21"/>
        <v>0</v>
      </c>
      <c r="BB66" s="41">
        <f t="shared" si="21"/>
        <v>0</v>
      </c>
      <c r="BC66" s="41">
        <f t="shared" si="21"/>
        <v>0</v>
      </c>
      <c r="BD66" s="41">
        <f t="shared" si="21"/>
        <v>0</v>
      </c>
      <c r="BE66" s="41">
        <f t="shared" si="21"/>
        <v>0</v>
      </c>
      <c r="BF66" s="41">
        <f t="shared" si="21"/>
        <v>0</v>
      </c>
      <c r="BG66" s="41">
        <f t="shared" si="21"/>
        <v>0</v>
      </c>
      <c r="BH66" s="41">
        <f t="shared" si="21"/>
        <v>0</v>
      </c>
      <c r="BI66" s="41">
        <f t="shared" si="21"/>
        <v>0</v>
      </c>
      <c r="BJ66" s="41">
        <f t="shared" si="21"/>
        <v>0</v>
      </c>
      <c r="BK66" s="41">
        <f t="shared" si="20"/>
        <v>0</v>
      </c>
    </row>
    <row r="67" spans="1:63" x14ac:dyDescent="0.25">
      <c r="A67" s="11" t="s">
        <v>76</v>
      </c>
      <c r="B67" s="32" t="s">
        <v>21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</row>
    <row r="68" spans="1:63" x14ac:dyDescent="0.25">
      <c r="A68" s="11"/>
      <c r="B68" s="31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29">
        <f t="shared" ref="BK68:BK70" si="22">SUM(C68:BJ68)</f>
        <v>0</v>
      </c>
    </row>
    <row r="69" spans="1:63" x14ac:dyDescent="0.25">
      <c r="A69" s="11"/>
      <c r="B69" s="33" t="s">
        <v>85</v>
      </c>
      <c r="C69" s="41">
        <f>SUM(C68)</f>
        <v>0</v>
      </c>
      <c r="D69" s="41">
        <f t="shared" ref="D69:BJ69" si="23">SUM(D68)</f>
        <v>0</v>
      </c>
      <c r="E69" s="41">
        <f t="shared" si="23"/>
        <v>0</v>
      </c>
      <c r="F69" s="41">
        <f t="shared" si="23"/>
        <v>0</v>
      </c>
      <c r="G69" s="41">
        <f t="shared" si="23"/>
        <v>0</v>
      </c>
      <c r="H69" s="41">
        <f t="shared" si="23"/>
        <v>0</v>
      </c>
      <c r="I69" s="41">
        <f t="shared" si="23"/>
        <v>0</v>
      </c>
      <c r="J69" s="41">
        <f t="shared" si="23"/>
        <v>0</v>
      </c>
      <c r="K69" s="41">
        <f t="shared" si="23"/>
        <v>0</v>
      </c>
      <c r="L69" s="41">
        <f t="shared" si="23"/>
        <v>0</v>
      </c>
      <c r="M69" s="41">
        <f t="shared" si="23"/>
        <v>0</v>
      </c>
      <c r="N69" s="41">
        <f t="shared" si="23"/>
        <v>0</v>
      </c>
      <c r="O69" s="41">
        <f t="shared" si="23"/>
        <v>0</v>
      </c>
      <c r="P69" s="41">
        <f t="shared" si="23"/>
        <v>0</v>
      </c>
      <c r="Q69" s="41">
        <f t="shared" si="23"/>
        <v>0</v>
      </c>
      <c r="R69" s="41">
        <f t="shared" si="23"/>
        <v>0</v>
      </c>
      <c r="S69" s="41">
        <f t="shared" si="23"/>
        <v>0</v>
      </c>
      <c r="T69" s="41">
        <f t="shared" si="23"/>
        <v>0</v>
      </c>
      <c r="U69" s="41">
        <f t="shared" si="23"/>
        <v>0</v>
      </c>
      <c r="V69" s="41">
        <f t="shared" si="23"/>
        <v>0</v>
      </c>
      <c r="W69" s="41">
        <f t="shared" si="23"/>
        <v>0</v>
      </c>
      <c r="X69" s="41">
        <f t="shared" si="23"/>
        <v>0</v>
      </c>
      <c r="Y69" s="41">
        <f t="shared" si="23"/>
        <v>0</v>
      </c>
      <c r="Z69" s="41">
        <f t="shared" si="23"/>
        <v>0</v>
      </c>
      <c r="AA69" s="41">
        <f t="shared" si="23"/>
        <v>0</v>
      </c>
      <c r="AB69" s="41">
        <f t="shared" si="23"/>
        <v>0</v>
      </c>
      <c r="AC69" s="41">
        <f t="shared" si="23"/>
        <v>0</v>
      </c>
      <c r="AD69" s="41">
        <f t="shared" si="23"/>
        <v>0</v>
      </c>
      <c r="AE69" s="41">
        <f t="shared" si="23"/>
        <v>0</v>
      </c>
      <c r="AF69" s="41">
        <f t="shared" si="23"/>
        <v>0</v>
      </c>
      <c r="AG69" s="41">
        <f t="shared" si="23"/>
        <v>0</v>
      </c>
      <c r="AH69" s="41">
        <f t="shared" si="23"/>
        <v>0</v>
      </c>
      <c r="AI69" s="41">
        <f t="shared" si="23"/>
        <v>0</v>
      </c>
      <c r="AJ69" s="41">
        <f t="shared" si="23"/>
        <v>0</v>
      </c>
      <c r="AK69" s="41">
        <f t="shared" si="23"/>
        <v>0</v>
      </c>
      <c r="AL69" s="41">
        <f t="shared" si="23"/>
        <v>0</v>
      </c>
      <c r="AM69" s="41">
        <f t="shared" si="23"/>
        <v>0</v>
      </c>
      <c r="AN69" s="41">
        <f t="shared" si="23"/>
        <v>0</v>
      </c>
      <c r="AO69" s="41">
        <f t="shared" si="23"/>
        <v>0</v>
      </c>
      <c r="AP69" s="41">
        <f t="shared" si="23"/>
        <v>0</v>
      </c>
      <c r="AQ69" s="41">
        <f t="shared" si="23"/>
        <v>0</v>
      </c>
      <c r="AR69" s="41">
        <f t="shared" si="23"/>
        <v>0</v>
      </c>
      <c r="AS69" s="41">
        <f t="shared" si="23"/>
        <v>0</v>
      </c>
      <c r="AT69" s="41">
        <f t="shared" si="23"/>
        <v>0</v>
      </c>
      <c r="AU69" s="41">
        <f t="shared" si="23"/>
        <v>0</v>
      </c>
      <c r="AV69" s="41">
        <f t="shared" si="23"/>
        <v>0</v>
      </c>
      <c r="AW69" s="41">
        <f t="shared" si="23"/>
        <v>0</v>
      </c>
      <c r="AX69" s="41">
        <f t="shared" si="23"/>
        <v>0</v>
      </c>
      <c r="AY69" s="41">
        <f t="shared" si="23"/>
        <v>0</v>
      </c>
      <c r="AZ69" s="41">
        <f t="shared" si="23"/>
        <v>0</v>
      </c>
      <c r="BA69" s="41">
        <f t="shared" si="23"/>
        <v>0</v>
      </c>
      <c r="BB69" s="41">
        <f t="shared" si="23"/>
        <v>0</v>
      </c>
      <c r="BC69" s="41">
        <f t="shared" si="23"/>
        <v>0</v>
      </c>
      <c r="BD69" s="41">
        <f t="shared" si="23"/>
        <v>0</v>
      </c>
      <c r="BE69" s="41">
        <f t="shared" si="23"/>
        <v>0</v>
      </c>
      <c r="BF69" s="41">
        <f t="shared" si="23"/>
        <v>0</v>
      </c>
      <c r="BG69" s="41">
        <f t="shared" si="23"/>
        <v>0</v>
      </c>
      <c r="BH69" s="41">
        <f t="shared" si="23"/>
        <v>0</v>
      </c>
      <c r="BI69" s="41">
        <f t="shared" si="23"/>
        <v>0</v>
      </c>
      <c r="BJ69" s="41">
        <f t="shared" si="23"/>
        <v>0</v>
      </c>
      <c r="BK69" s="41">
        <f t="shared" si="22"/>
        <v>0</v>
      </c>
    </row>
    <row r="70" spans="1:63" x14ac:dyDescent="0.25">
      <c r="A70" s="11"/>
      <c r="B70" s="33" t="s">
        <v>83</v>
      </c>
      <c r="C70" s="41">
        <f>C66+C69</f>
        <v>0</v>
      </c>
      <c r="D70" s="41">
        <f t="shared" ref="D70:BJ70" si="24">D66+D69</f>
        <v>0</v>
      </c>
      <c r="E70" s="41">
        <f t="shared" si="24"/>
        <v>0</v>
      </c>
      <c r="F70" s="41">
        <f t="shared" si="24"/>
        <v>0</v>
      </c>
      <c r="G70" s="41">
        <f t="shared" si="24"/>
        <v>0</v>
      </c>
      <c r="H70" s="41">
        <f t="shared" si="24"/>
        <v>0</v>
      </c>
      <c r="I70" s="41">
        <f t="shared" si="24"/>
        <v>0</v>
      </c>
      <c r="J70" s="41">
        <f t="shared" si="24"/>
        <v>0</v>
      </c>
      <c r="K70" s="41">
        <f t="shared" si="24"/>
        <v>0</v>
      </c>
      <c r="L70" s="41">
        <f t="shared" si="24"/>
        <v>0</v>
      </c>
      <c r="M70" s="41">
        <f t="shared" si="24"/>
        <v>0</v>
      </c>
      <c r="N70" s="41">
        <f t="shared" si="24"/>
        <v>0</v>
      </c>
      <c r="O70" s="41">
        <f t="shared" si="24"/>
        <v>0</v>
      </c>
      <c r="P70" s="41">
        <f t="shared" si="24"/>
        <v>0</v>
      </c>
      <c r="Q70" s="41">
        <f t="shared" si="24"/>
        <v>0</v>
      </c>
      <c r="R70" s="41">
        <f t="shared" si="24"/>
        <v>0</v>
      </c>
      <c r="S70" s="41">
        <f t="shared" si="24"/>
        <v>0</v>
      </c>
      <c r="T70" s="41">
        <f t="shared" si="24"/>
        <v>0</v>
      </c>
      <c r="U70" s="41">
        <f t="shared" si="24"/>
        <v>0</v>
      </c>
      <c r="V70" s="41">
        <f t="shared" si="24"/>
        <v>0</v>
      </c>
      <c r="W70" s="41">
        <f t="shared" si="24"/>
        <v>0</v>
      </c>
      <c r="X70" s="41">
        <f t="shared" si="24"/>
        <v>0</v>
      </c>
      <c r="Y70" s="41">
        <f t="shared" si="24"/>
        <v>0</v>
      </c>
      <c r="Z70" s="41">
        <f t="shared" si="24"/>
        <v>0</v>
      </c>
      <c r="AA70" s="41">
        <f t="shared" si="24"/>
        <v>0</v>
      </c>
      <c r="AB70" s="41">
        <f t="shared" si="24"/>
        <v>0</v>
      </c>
      <c r="AC70" s="41">
        <f t="shared" si="24"/>
        <v>0</v>
      </c>
      <c r="AD70" s="41">
        <f t="shared" si="24"/>
        <v>0</v>
      </c>
      <c r="AE70" s="41">
        <f t="shared" si="24"/>
        <v>0</v>
      </c>
      <c r="AF70" s="41">
        <f t="shared" si="24"/>
        <v>0</v>
      </c>
      <c r="AG70" s="41">
        <f t="shared" si="24"/>
        <v>0</v>
      </c>
      <c r="AH70" s="41">
        <f t="shared" si="24"/>
        <v>0</v>
      </c>
      <c r="AI70" s="41">
        <f t="shared" si="24"/>
        <v>0</v>
      </c>
      <c r="AJ70" s="41">
        <f t="shared" si="24"/>
        <v>0</v>
      </c>
      <c r="AK70" s="41">
        <f t="shared" si="24"/>
        <v>0</v>
      </c>
      <c r="AL70" s="41">
        <f t="shared" si="24"/>
        <v>0</v>
      </c>
      <c r="AM70" s="41">
        <f t="shared" si="24"/>
        <v>0</v>
      </c>
      <c r="AN70" s="41">
        <f t="shared" si="24"/>
        <v>0</v>
      </c>
      <c r="AO70" s="41">
        <f t="shared" si="24"/>
        <v>0</v>
      </c>
      <c r="AP70" s="41">
        <f t="shared" si="24"/>
        <v>0</v>
      </c>
      <c r="AQ70" s="41">
        <f t="shared" si="24"/>
        <v>0</v>
      </c>
      <c r="AR70" s="41">
        <f t="shared" si="24"/>
        <v>0</v>
      </c>
      <c r="AS70" s="41">
        <f t="shared" si="24"/>
        <v>0</v>
      </c>
      <c r="AT70" s="41">
        <f t="shared" si="24"/>
        <v>0</v>
      </c>
      <c r="AU70" s="41">
        <f t="shared" si="24"/>
        <v>0</v>
      </c>
      <c r="AV70" s="41">
        <f t="shared" si="24"/>
        <v>0</v>
      </c>
      <c r="AW70" s="41">
        <f t="shared" si="24"/>
        <v>0</v>
      </c>
      <c r="AX70" s="41">
        <f t="shared" si="24"/>
        <v>0</v>
      </c>
      <c r="AY70" s="41">
        <f t="shared" si="24"/>
        <v>0</v>
      </c>
      <c r="AZ70" s="41">
        <f t="shared" si="24"/>
        <v>0</v>
      </c>
      <c r="BA70" s="41">
        <f t="shared" si="24"/>
        <v>0</v>
      </c>
      <c r="BB70" s="41">
        <f t="shared" si="24"/>
        <v>0</v>
      </c>
      <c r="BC70" s="41">
        <f t="shared" si="24"/>
        <v>0</v>
      </c>
      <c r="BD70" s="41">
        <f t="shared" si="24"/>
        <v>0</v>
      </c>
      <c r="BE70" s="41">
        <f t="shared" si="24"/>
        <v>0</v>
      </c>
      <c r="BF70" s="41">
        <f t="shared" si="24"/>
        <v>0</v>
      </c>
      <c r="BG70" s="41">
        <f t="shared" si="24"/>
        <v>0</v>
      </c>
      <c r="BH70" s="41">
        <f t="shared" si="24"/>
        <v>0</v>
      </c>
      <c r="BI70" s="41">
        <f t="shared" si="24"/>
        <v>0</v>
      </c>
      <c r="BJ70" s="41">
        <f t="shared" si="24"/>
        <v>0</v>
      </c>
      <c r="BK70" s="41">
        <f t="shared" si="22"/>
        <v>0</v>
      </c>
    </row>
    <row r="71" spans="1:63" ht="4.5" customHeight="1" x14ac:dyDescent="0.25">
      <c r="A71" s="11"/>
      <c r="B71" s="3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</row>
    <row r="72" spans="1:63" x14ac:dyDescent="0.25">
      <c r="A72" s="11" t="s">
        <v>22</v>
      </c>
      <c r="B72" s="35" t="s">
        <v>23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</row>
    <row r="73" spans="1:63" x14ac:dyDescent="0.25">
      <c r="A73" s="11" t="s">
        <v>75</v>
      </c>
      <c r="B73" s="32" t="s">
        <v>24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</row>
    <row r="74" spans="1:63" x14ac:dyDescent="0.25">
      <c r="A74" s="11"/>
      <c r="B74" s="30" t="s">
        <v>124</v>
      </c>
      <c r="C74" s="27">
        <v>0</v>
      </c>
      <c r="D74" s="27">
        <v>2.0488680000000006E-3</v>
      </c>
      <c r="E74" s="27">
        <v>0</v>
      </c>
      <c r="F74" s="27">
        <v>0</v>
      </c>
      <c r="G74" s="27">
        <v>0</v>
      </c>
      <c r="H74" s="27">
        <v>7.5887702677419358E-2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3.3258659709677424E-2</v>
      </c>
      <c r="S74" s="27">
        <v>0</v>
      </c>
      <c r="T74" s="27">
        <v>0</v>
      </c>
      <c r="U74" s="27">
        <v>0</v>
      </c>
      <c r="V74" s="27">
        <v>0</v>
      </c>
      <c r="W74" s="27">
        <v>2.4225032032258065E-2</v>
      </c>
      <c r="X74" s="27">
        <v>0</v>
      </c>
      <c r="Y74" s="27">
        <v>0</v>
      </c>
      <c r="Z74" s="27">
        <v>0</v>
      </c>
      <c r="AA74" s="27">
        <v>0</v>
      </c>
      <c r="AB74" s="27">
        <v>0.41602397454838719</v>
      </c>
      <c r="AC74" s="27">
        <v>1.6592393548387095E-3</v>
      </c>
      <c r="AD74" s="27">
        <v>0</v>
      </c>
      <c r="AE74" s="27">
        <v>0</v>
      </c>
      <c r="AF74" s="27">
        <v>0</v>
      </c>
      <c r="AG74" s="27">
        <v>1.6502950645161294E-3</v>
      </c>
      <c r="AH74" s="27">
        <v>0</v>
      </c>
      <c r="AI74" s="27">
        <v>0</v>
      </c>
      <c r="AJ74" s="27">
        <v>0</v>
      </c>
      <c r="AK74" s="27">
        <v>0</v>
      </c>
      <c r="AL74" s="27">
        <v>0.3233017663548387</v>
      </c>
      <c r="AM74" s="27">
        <v>9.2242863870967747E-3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11.644874398418196</v>
      </c>
      <c r="AW74" s="27">
        <v>0.93748330319354845</v>
      </c>
      <c r="AX74" s="27">
        <v>0</v>
      </c>
      <c r="AY74" s="27">
        <v>0</v>
      </c>
      <c r="AZ74" s="27">
        <v>5.7724486363548388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2.8752108450322593</v>
      </c>
      <c r="BG74" s="27">
        <v>5.7900422645161286E-2</v>
      </c>
      <c r="BH74" s="27">
        <v>0</v>
      </c>
      <c r="BI74" s="27">
        <v>0</v>
      </c>
      <c r="BJ74" s="27">
        <v>4.509868806451614E-3</v>
      </c>
      <c r="BK74" s="29">
        <f t="shared" ref="BK74:BK75" si="25">SUM(C74:BJ74)</f>
        <v>22.179707298579491</v>
      </c>
    </row>
    <row r="75" spans="1:63" x14ac:dyDescent="0.25">
      <c r="A75" s="11"/>
      <c r="B75" s="33" t="s">
        <v>82</v>
      </c>
      <c r="C75" s="41">
        <f>SUM(C74)</f>
        <v>0</v>
      </c>
      <c r="D75" s="41">
        <f t="shared" ref="D75:BJ75" si="26">SUM(D74)</f>
        <v>2.0488680000000006E-3</v>
      </c>
      <c r="E75" s="41">
        <f t="shared" si="26"/>
        <v>0</v>
      </c>
      <c r="F75" s="41">
        <f t="shared" si="26"/>
        <v>0</v>
      </c>
      <c r="G75" s="41">
        <f t="shared" si="26"/>
        <v>0</v>
      </c>
      <c r="H75" s="41">
        <f t="shared" si="26"/>
        <v>7.5887702677419358E-2</v>
      </c>
      <c r="I75" s="41">
        <f t="shared" si="26"/>
        <v>0</v>
      </c>
      <c r="J75" s="41">
        <f t="shared" si="26"/>
        <v>0</v>
      </c>
      <c r="K75" s="41">
        <f t="shared" si="26"/>
        <v>0</v>
      </c>
      <c r="L75" s="41">
        <f t="shared" si="26"/>
        <v>0</v>
      </c>
      <c r="M75" s="41">
        <f t="shared" si="26"/>
        <v>0</v>
      </c>
      <c r="N75" s="41">
        <f t="shared" si="26"/>
        <v>0</v>
      </c>
      <c r="O75" s="41">
        <f t="shared" si="26"/>
        <v>0</v>
      </c>
      <c r="P75" s="41">
        <f t="shared" si="26"/>
        <v>0</v>
      </c>
      <c r="Q75" s="41">
        <f t="shared" si="26"/>
        <v>0</v>
      </c>
      <c r="R75" s="41">
        <f t="shared" si="26"/>
        <v>3.3258659709677424E-2</v>
      </c>
      <c r="S75" s="41">
        <f t="shared" si="26"/>
        <v>0</v>
      </c>
      <c r="T75" s="41">
        <f t="shared" si="26"/>
        <v>0</v>
      </c>
      <c r="U75" s="41">
        <f t="shared" si="26"/>
        <v>0</v>
      </c>
      <c r="V75" s="41">
        <f t="shared" si="26"/>
        <v>0</v>
      </c>
      <c r="W75" s="41">
        <f t="shared" si="26"/>
        <v>2.4225032032258065E-2</v>
      </c>
      <c r="X75" s="41">
        <f t="shared" si="26"/>
        <v>0</v>
      </c>
      <c r="Y75" s="41">
        <f t="shared" si="26"/>
        <v>0</v>
      </c>
      <c r="Z75" s="41">
        <f t="shared" si="26"/>
        <v>0</v>
      </c>
      <c r="AA75" s="41">
        <f t="shared" si="26"/>
        <v>0</v>
      </c>
      <c r="AB75" s="41">
        <f t="shared" si="26"/>
        <v>0.41602397454838719</v>
      </c>
      <c r="AC75" s="41">
        <f t="shared" si="26"/>
        <v>1.6592393548387095E-3</v>
      </c>
      <c r="AD75" s="41">
        <f t="shared" si="26"/>
        <v>0</v>
      </c>
      <c r="AE75" s="41">
        <f t="shared" si="26"/>
        <v>0</v>
      </c>
      <c r="AF75" s="41">
        <f t="shared" si="26"/>
        <v>0</v>
      </c>
      <c r="AG75" s="41">
        <f t="shared" si="26"/>
        <v>1.6502950645161294E-3</v>
      </c>
      <c r="AH75" s="41">
        <f t="shared" si="26"/>
        <v>0</v>
      </c>
      <c r="AI75" s="41">
        <f t="shared" si="26"/>
        <v>0</v>
      </c>
      <c r="AJ75" s="41">
        <f t="shared" si="26"/>
        <v>0</v>
      </c>
      <c r="AK75" s="41">
        <f t="shared" si="26"/>
        <v>0</v>
      </c>
      <c r="AL75" s="41">
        <f t="shared" si="26"/>
        <v>0.3233017663548387</v>
      </c>
      <c r="AM75" s="41">
        <f t="shared" si="26"/>
        <v>9.2242863870967747E-3</v>
      </c>
      <c r="AN75" s="41">
        <f t="shared" si="26"/>
        <v>0</v>
      </c>
      <c r="AO75" s="41">
        <f t="shared" si="26"/>
        <v>0</v>
      </c>
      <c r="AP75" s="41">
        <f t="shared" si="26"/>
        <v>0</v>
      </c>
      <c r="AQ75" s="41">
        <f t="shared" si="26"/>
        <v>0</v>
      </c>
      <c r="AR75" s="41">
        <f t="shared" si="26"/>
        <v>0</v>
      </c>
      <c r="AS75" s="41">
        <f t="shared" si="26"/>
        <v>0</v>
      </c>
      <c r="AT75" s="41">
        <f t="shared" si="26"/>
        <v>0</v>
      </c>
      <c r="AU75" s="41">
        <f t="shared" si="26"/>
        <v>0</v>
      </c>
      <c r="AV75" s="41">
        <f t="shared" si="26"/>
        <v>11.644874398418196</v>
      </c>
      <c r="AW75" s="41">
        <f t="shared" si="26"/>
        <v>0.93748330319354845</v>
      </c>
      <c r="AX75" s="41">
        <f t="shared" si="26"/>
        <v>0</v>
      </c>
      <c r="AY75" s="41">
        <f t="shared" si="26"/>
        <v>0</v>
      </c>
      <c r="AZ75" s="41">
        <f t="shared" si="26"/>
        <v>5.7724486363548388</v>
      </c>
      <c r="BA75" s="41">
        <f t="shared" si="26"/>
        <v>0</v>
      </c>
      <c r="BB75" s="41">
        <f t="shared" si="26"/>
        <v>0</v>
      </c>
      <c r="BC75" s="41">
        <f t="shared" si="26"/>
        <v>0</v>
      </c>
      <c r="BD75" s="41">
        <f t="shared" si="26"/>
        <v>0</v>
      </c>
      <c r="BE75" s="41">
        <f t="shared" si="26"/>
        <v>0</v>
      </c>
      <c r="BF75" s="41">
        <f t="shared" si="26"/>
        <v>2.8752108450322593</v>
      </c>
      <c r="BG75" s="41">
        <f t="shared" si="26"/>
        <v>5.7900422645161286E-2</v>
      </c>
      <c r="BH75" s="41">
        <f t="shared" si="26"/>
        <v>0</v>
      </c>
      <c r="BI75" s="41">
        <f t="shared" si="26"/>
        <v>0</v>
      </c>
      <c r="BJ75" s="41">
        <f t="shared" si="26"/>
        <v>4.509868806451614E-3</v>
      </c>
      <c r="BK75" s="41">
        <f t="shared" si="25"/>
        <v>22.179707298579491</v>
      </c>
    </row>
    <row r="76" spans="1:63" ht="4.5" customHeight="1" x14ac:dyDescent="0.25">
      <c r="A76" s="11"/>
      <c r="B76" s="36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</row>
    <row r="77" spans="1:63" x14ac:dyDescent="0.25">
      <c r="A77" s="11"/>
      <c r="B77" s="37" t="s">
        <v>98</v>
      </c>
      <c r="C77" s="42">
        <f>C40+C56+C61+C70+C75</f>
        <v>0</v>
      </c>
      <c r="D77" s="42">
        <f t="shared" ref="D77:BJ77" si="27">D40+D56+D61+D70+D75</f>
        <v>118.54171539912902</v>
      </c>
      <c r="E77" s="42">
        <f t="shared" si="27"/>
        <v>50.184104233225824</v>
      </c>
      <c r="F77" s="42">
        <f t="shared" si="27"/>
        <v>0</v>
      </c>
      <c r="G77" s="42">
        <f t="shared" si="27"/>
        <v>0</v>
      </c>
      <c r="H77" s="42">
        <f t="shared" si="27"/>
        <v>16.027850368608824</v>
      </c>
      <c r="I77" s="42">
        <f t="shared" si="27"/>
        <v>830.57728427745189</v>
      </c>
      <c r="J77" s="42">
        <f t="shared" si="27"/>
        <v>329.76566353064516</v>
      </c>
      <c r="K77" s="42">
        <f t="shared" si="27"/>
        <v>0</v>
      </c>
      <c r="L77" s="42">
        <f t="shared" si="27"/>
        <v>111.98464252648387</v>
      </c>
      <c r="M77" s="42">
        <f t="shared" si="27"/>
        <v>0</v>
      </c>
      <c r="N77" s="42">
        <f t="shared" si="27"/>
        <v>0</v>
      </c>
      <c r="O77" s="42">
        <f t="shared" si="27"/>
        <v>0</v>
      </c>
      <c r="P77" s="42">
        <f t="shared" si="27"/>
        <v>0</v>
      </c>
      <c r="Q77" s="42">
        <f t="shared" si="27"/>
        <v>0</v>
      </c>
      <c r="R77" s="42">
        <f t="shared" si="27"/>
        <v>7.6000730190073158</v>
      </c>
      <c r="S77" s="42">
        <f t="shared" si="27"/>
        <v>98.914141217064511</v>
      </c>
      <c r="T77" s="42">
        <f t="shared" si="27"/>
        <v>11.669992451806454</v>
      </c>
      <c r="U77" s="42">
        <f t="shared" si="27"/>
        <v>0</v>
      </c>
      <c r="V77" s="42">
        <f t="shared" si="27"/>
        <v>19.359179303225805</v>
      </c>
      <c r="W77" s="42">
        <f t="shared" si="27"/>
        <v>2.0001493654516129</v>
      </c>
      <c r="X77" s="42">
        <f t="shared" si="27"/>
        <v>9.0405037892580644</v>
      </c>
      <c r="Y77" s="42">
        <f t="shared" si="27"/>
        <v>0</v>
      </c>
      <c r="Z77" s="42">
        <f t="shared" si="27"/>
        <v>0</v>
      </c>
      <c r="AA77" s="42">
        <f t="shared" si="27"/>
        <v>2.6501046579354837</v>
      </c>
      <c r="AB77" s="42">
        <f t="shared" si="27"/>
        <v>99.461735992161266</v>
      </c>
      <c r="AC77" s="42">
        <f t="shared" si="27"/>
        <v>129.61670134858065</v>
      </c>
      <c r="AD77" s="42">
        <f t="shared" si="27"/>
        <v>0.12905479148387097</v>
      </c>
      <c r="AE77" s="42">
        <f t="shared" si="27"/>
        <v>0</v>
      </c>
      <c r="AF77" s="42">
        <f t="shared" si="27"/>
        <v>11.684062492580647</v>
      </c>
      <c r="AG77" s="42">
        <f t="shared" si="27"/>
        <v>0.24379932167741936</v>
      </c>
      <c r="AH77" s="42">
        <f t="shared" si="27"/>
        <v>0</v>
      </c>
      <c r="AI77" s="42">
        <f t="shared" si="27"/>
        <v>0</v>
      </c>
      <c r="AJ77" s="42">
        <f t="shared" si="27"/>
        <v>0</v>
      </c>
      <c r="AK77" s="42">
        <f t="shared" si="27"/>
        <v>0.56085145374193557</v>
      </c>
      <c r="AL77" s="42">
        <f t="shared" si="27"/>
        <v>93.771280755645193</v>
      </c>
      <c r="AM77" s="42">
        <f t="shared" si="27"/>
        <v>26.390381902580646</v>
      </c>
      <c r="AN77" s="42">
        <f t="shared" si="27"/>
        <v>11.362841692548391</v>
      </c>
      <c r="AO77" s="42">
        <f t="shared" si="27"/>
        <v>0</v>
      </c>
      <c r="AP77" s="42">
        <f t="shared" si="27"/>
        <v>6.3976465719354847</v>
      </c>
      <c r="AQ77" s="42">
        <f t="shared" si="27"/>
        <v>0</v>
      </c>
      <c r="AR77" s="42">
        <f t="shared" si="27"/>
        <v>11.206407149806452</v>
      </c>
      <c r="AS77" s="42">
        <f t="shared" si="27"/>
        <v>0</v>
      </c>
      <c r="AT77" s="42">
        <f t="shared" si="27"/>
        <v>0</v>
      </c>
      <c r="AU77" s="42">
        <f t="shared" si="27"/>
        <v>0</v>
      </c>
      <c r="AV77" s="42">
        <f t="shared" si="27"/>
        <v>950.41291110159136</v>
      </c>
      <c r="AW77" s="42">
        <f t="shared" si="27"/>
        <v>922.34574974310351</v>
      </c>
      <c r="AX77" s="42">
        <f t="shared" si="27"/>
        <v>15.237980391064516</v>
      </c>
      <c r="AY77" s="42">
        <f t="shared" si="27"/>
        <v>0</v>
      </c>
      <c r="AZ77" s="42">
        <f t="shared" si="27"/>
        <v>363.43068616164521</v>
      </c>
      <c r="BA77" s="42">
        <f t="shared" si="27"/>
        <v>0</v>
      </c>
      <c r="BB77" s="42">
        <f t="shared" si="27"/>
        <v>0</v>
      </c>
      <c r="BC77" s="42">
        <f t="shared" si="27"/>
        <v>0</v>
      </c>
      <c r="BD77" s="42">
        <f t="shared" si="27"/>
        <v>0</v>
      </c>
      <c r="BE77" s="42">
        <f t="shared" si="27"/>
        <v>0</v>
      </c>
      <c r="BF77" s="42">
        <f t="shared" si="27"/>
        <v>532.02949687889884</v>
      </c>
      <c r="BG77" s="42">
        <f t="shared" si="27"/>
        <v>61.016963489290319</v>
      </c>
      <c r="BH77" s="42">
        <f t="shared" si="27"/>
        <v>16.085741433612903</v>
      </c>
      <c r="BI77" s="42">
        <f t="shared" si="27"/>
        <v>0</v>
      </c>
      <c r="BJ77" s="42">
        <f t="shared" si="27"/>
        <v>50.110615409193549</v>
      </c>
      <c r="BK77" s="41">
        <f>SUM(C77:BJ77)</f>
        <v>4909.8103122204357</v>
      </c>
    </row>
    <row r="78" spans="1:63" ht="4.5" customHeight="1" x14ac:dyDescent="0.25">
      <c r="A78" s="11"/>
      <c r="B78" s="3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</row>
    <row r="79" spans="1:63" ht="14.25" customHeight="1" x14ac:dyDescent="0.25">
      <c r="A79" s="11" t="s">
        <v>5</v>
      </c>
      <c r="B79" s="38" t="s">
        <v>26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</row>
    <row r="80" spans="1:63" x14ac:dyDescent="0.25">
      <c r="A80" s="11"/>
      <c r="B80" s="31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29">
        <f t="shared" ref="BK80:BK81" si="28">SUM(C80:BJ80)</f>
        <v>0</v>
      </c>
    </row>
    <row r="81" spans="1:63" ht="15.75" thickBot="1" x14ac:dyDescent="0.3">
      <c r="A81" s="16"/>
      <c r="B81" s="33" t="s">
        <v>82</v>
      </c>
      <c r="C81" s="41">
        <f>SUM(C80)</f>
        <v>0</v>
      </c>
      <c r="D81" s="41">
        <f t="shared" ref="D81" si="29">SUM(D80)</f>
        <v>0</v>
      </c>
      <c r="E81" s="41">
        <f t="shared" ref="E81" si="30">SUM(E80)</f>
        <v>0</v>
      </c>
      <c r="F81" s="41">
        <f t="shared" ref="F81" si="31">SUM(F80)</f>
        <v>0</v>
      </c>
      <c r="G81" s="41">
        <f t="shared" ref="G81" si="32">SUM(G80)</f>
        <v>0</v>
      </c>
      <c r="H81" s="41">
        <f t="shared" ref="H81" si="33">SUM(H80)</f>
        <v>0</v>
      </c>
      <c r="I81" s="41">
        <f t="shared" ref="I81" si="34">SUM(I80)</f>
        <v>0</v>
      </c>
      <c r="J81" s="41">
        <f t="shared" ref="J81" si="35">SUM(J80)</f>
        <v>0</v>
      </c>
      <c r="K81" s="41">
        <f t="shared" ref="K81" si="36">SUM(K80)</f>
        <v>0</v>
      </c>
      <c r="L81" s="41">
        <f t="shared" ref="L81" si="37">SUM(L80)</f>
        <v>0</v>
      </c>
      <c r="M81" s="41">
        <f t="shared" ref="M81" si="38">SUM(M80)</f>
        <v>0</v>
      </c>
      <c r="N81" s="41">
        <f t="shared" ref="N81" si="39">SUM(N80)</f>
        <v>0</v>
      </c>
      <c r="O81" s="41">
        <f t="shared" ref="O81" si="40">SUM(O80)</f>
        <v>0</v>
      </c>
      <c r="P81" s="41">
        <f t="shared" ref="P81" si="41">SUM(P80)</f>
        <v>0</v>
      </c>
      <c r="Q81" s="41">
        <f t="shared" ref="Q81" si="42">SUM(Q80)</f>
        <v>0</v>
      </c>
      <c r="R81" s="41">
        <f t="shared" ref="R81" si="43">SUM(R80)</f>
        <v>0</v>
      </c>
      <c r="S81" s="41">
        <f t="shared" ref="S81" si="44">SUM(S80)</f>
        <v>0</v>
      </c>
      <c r="T81" s="41">
        <f t="shared" ref="T81" si="45">SUM(T80)</f>
        <v>0</v>
      </c>
      <c r="U81" s="41">
        <f t="shared" ref="U81" si="46">SUM(U80)</f>
        <v>0</v>
      </c>
      <c r="V81" s="41">
        <f t="shared" ref="V81" si="47">SUM(V80)</f>
        <v>0</v>
      </c>
      <c r="W81" s="41">
        <f t="shared" ref="W81" si="48">SUM(W80)</f>
        <v>0</v>
      </c>
      <c r="X81" s="41">
        <f t="shared" ref="X81" si="49">SUM(X80)</f>
        <v>0</v>
      </c>
      <c r="Y81" s="41">
        <f t="shared" ref="Y81" si="50">SUM(Y80)</f>
        <v>0</v>
      </c>
      <c r="Z81" s="41">
        <f t="shared" ref="Z81" si="51">SUM(Z80)</f>
        <v>0</v>
      </c>
      <c r="AA81" s="41">
        <f t="shared" ref="AA81" si="52">SUM(AA80)</f>
        <v>0</v>
      </c>
      <c r="AB81" s="41">
        <f t="shared" ref="AB81" si="53">SUM(AB80)</f>
        <v>0</v>
      </c>
      <c r="AC81" s="41">
        <f t="shared" ref="AC81" si="54">SUM(AC80)</f>
        <v>0</v>
      </c>
      <c r="AD81" s="41">
        <f t="shared" ref="AD81" si="55">SUM(AD80)</f>
        <v>0</v>
      </c>
      <c r="AE81" s="41">
        <f t="shared" ref="AE81" si="56">SUM(AE80)</f>
        <v>0</v>
      </c>
      <c r="AF81" s="41">
        <f t="shared" ref="AF81" si="57">SUM(AF80)</f>
        <v>0</v>
      </c>
      <c r="AG81" s="41">
        <f t="shared" ref="AG81" si="58">SUM(AG80)</f>
        <v>0</v>
      </c>
      <c r="AH81" s="41">
        <f t="shared" ref="AH81" si="59">SUM(AH80)</f>
        <v>0</v>
      </c>
      <c r="AI81" s="41">
        <f t="shared" ref="AI81" si="60">SUM(AI80)</f>
        <v>0</v>
      </c>
      <c r="AJ81" s="41">
        <f t="shared" ref="AJ81" si="61">SUM(AJ80)</f>
        <v>0</v>
      </c>
      <c r="AK81" s="41">
        <f t="shared" ref="AK81" si="62">SUM(AK80)</f>
        <v>0</v>
      </c>
      <c r="AL81" s="41">
        <f t="shared" ref="AL81" si="63">SUM(AL80)</f>
        <v>0</v>
      </c>
      <c r="AM81" s="41">
        <f t="shared" ref="AM81" si="64">SUM(AM80)</f>
        <v>0</v>
      </c>
      <c r="AN81" s="41">
        <f t="shared" ref="AN81" si="65">SUM(AN80)</f>
        <v>0</v>
      </c>
      <c r="AO81" s="41">
        <f t="shared" ref="AO81" si="66">SUM(AO80)</f>
        <v>0</v>
      </c>
      <c r="AP81" s="41">
        <f t="shared" ref="AP81" si="67">SUM(AP80)</f>
        <v>0</v>
      </c>
      <c r="AQ81" s="41">
        <f t="shared" ref="AQ81" si="68">SUM(AQ80)</f>
        <v>0</v>
      </c>
      <c r="AR81" s="41">
        <f t="shared" ref="AR81" si="69">SUM(AR80)</f>
        <v>0</v>
      </c>
      <c r="AS81" s="41">
        <f t="shared" ref="AS81" si="70">SUM(AS80)</f>
        <v>0</v>
      </c>
      <c r="AT81" s="41">
        <f t="shared" ref="AT81" si="71">SUM(AT80)</f>
        <v>0</v>
      </c>
      <c r="AU81" s="41">
        <f t="shared" ref="AU81" si="72">SUM(AU80)</f>
        <v>0</v>
      </c>
      <c r="AV81" s="41">
        <f t="shared" ref="AV81" si="73">SUM(AV80)</f>
        <v>0</v>
      </c>
      <c r="AW81" s="41">
        <f t="shared" ref="AW81" si="74">SUM(AW80)</f>
        <v>0</v>
      </c>
      <c r="AX81" s="41">
        <f t="shared" ref="AX81" si="75">SUM(AX80)</f>
        <v>0</v>
      </c>
      <c r="AY81" s="41">
        <f t="shared" ref="AY81" si="76">SUM(AY80)</f>
        <v>0</v>
      </c>
      <c r="AZ81" s="41">
        <f t="shared" ref="AZ81" si="77">SUM(AZ80)</f>
        <v>0</v>
      </c>
      <c r="BA81" s="41">
        <f t="shared" ref="BA81" si="78">SUM(BA80)</f>
        <v>0</v>
      </c>
      <c r="BB81" s="41">
        <f t="shared" ref="BB81" si="79">SUM(BB80)</f>
        <v>0</v>
      </c>
      <c r="BC81" s="41">
        <f t="shared" ref="BC81" si="80">SUM(BC80)</f>
        <v>0</v>
      </c>
      <c r="BD81" s="41">
        <f t="shared" ref="BD81" si="81">SUM(BD80)</f>
        <v>0</v>
      </c>
      <c r="BE81" s="41">
        <f t="shared" ref="BE81" si="82">SUM(BE80)</f>
        <v>0</v>
      </c>
      <c r="BF81" s="41">
        <f t="shared" ref="BF81" si="83">SUM(BF80)</f>
        <v>0</v>
      </c>
      <c r="BG81" s="41">
        <f t="shared" ref="BG81" si="84">SUM(BG80)</f>
        <v>0</v>
      </c>
      <c r="BH81" s="41">
        <f t="shared" ref="BH81" si="85">SUM(BH80)</f>
        <v>0</v>
      </c>
      <c r="BI81" s="41">
        <f t="shared" ref="BI81" si="86">SUM(BI80)</f>
        <v>0</v>
      </c>
      <c r="BJ81" s="41">
        <f t="shared" ref="BJ81" si="87">SUM(BJ80)</f>
        <v>0</v>
      </c>
      <c r="BK81" s="41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</row>
    <row r="90" spans="1:63" x14ac:dyDescent="0.2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workbookViewId="0">
      <selection activeCell="B2" sqref="B2:L2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1" t="s">
        <v>137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12" x14ac:dyDescent="0.2">
      <c r="B3" s="71" t="s">
        <v>100</v>
      </c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2:12" ht="25.5" x14ac:dyDescent="0.2">
      <c r="B4" s="46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2">
        <v>1</v>
      </c>
      <c r="C5" s="23" t="s">
        <v>42</v>
      </c>
      <c r="D5" s="24">
        <v>0</v>
      </c>
      <c r="E5" s="21">
        <v>0</v>
      </c>
      <c r="F5" s="21">
        <v>1.7859679516129035E-2</v>
      </c>
      <c r="G5" s="21">
        <v>0</v>
      </c>
      <c r="H5" s="21">
        <v>0</v>
      </c>
      <c r="I5" s="21">
        <v>0</v>
      </c>
      <c r="J5" s="21">
        <v>0</v>
      </c>
      <c r="K5" s="21">
        <f>SUM(D5:J5)</f>
        <v>1.7859679516129035E-2</v>
      </c>
      <c r="L5" s="21">
        <v>0</v>
      </c>
    </row>
    <row r="6" spans="2:12" x14ac:dyDescent="0.2">
      <c r="B6" s="22">
        <v>2</v>
      </c>
      <c r="C6" s="25" t="s">
        <v>43</v>
      </c>
      <c r="D6" s="24">
        <v>5.1463724258064523E-2</v>
      </c>
      <c r="E6" s="21">
        <v>0.57123488412903234</v>
      </c>
      <c r="F6" s="21">
        <v>12.665262014741927</v>
      </c>
      <c r="G6" s="21">
        <v>1.7198180290322582E-2</v>
      </c>
      <c r="H6" s="21">
        <v>4.3163098419354833E-2</v>
      </c>
      <c r="I6" s="21">
        <v>0</v>
      </c>
      <c r="J6" s="21">
        <v>0</v>
      </c>
      <c r="K6" s="21">
        <f t="shared" ref="K6:K41" si="0">SUM(D6:J6)</f>
        <v>13.3483219018387</v>
      </c>
      <c r="L6" s="21">
        <v>0</v>
      </c>
    </row>
    <row r="7" spans="2:12" x14ac:dyDescent="0.2">
      <c r="B7" s="22">
        <v>3</v>
      </c>
      <c r="C7" s="23" t="s">
        <v>44</v>
      </c>
      <c r="D7" s="24">
        <v>0</v>
      </c>
      <c r="E7" s="21">
        <v>0</v>
      </c>
      <c r="F7" s="21">
        <v>5.2700698709677411E-3</v>
      </c>
      <c r="G7" s="21">
        <v>0</v>
      </c>
      <c r="H7" s="21">
        <v>0</v>
      </c>
      <c r="I7" s="21">
        <v>0</v>
      </c>
      <c r="J7" s="21">
        <v>0</v>
      </c>
      <c r="K7" s="21">
        <f t="shared" si="0"/>
        <v>5.2700698709677411E-3</v>
      </c>
      <c r="L7" s="21">
        <v>0</v>
      </c>
    </row>
    <row r="8" spans="2:12" x14ac:dyDescent="0.2">
      <c r="B8" s="22">
        <v>4</v>
      </c>
      <c r="C8" s="25" t="s">
        <v>45</v>
      </c>
      <c r="D8" s="24">
        <v>0.5129064018387095</v>
      </c>
      <c r="E8" s="21">
        <v>2.1494418872903216</v>
      </c>
      <c r="F8" s="21">
        <v>11.040880222548383</v>
      </c>
      <c r="G8" s="21">
        <v>3.2420396774193554E-4</v>
      </c>
      <c r="H8" s="21">
        <v>0.17820516803225811</v>
      </c>
      <c r="I8" s="21">
        <v>0</v>
      </c>
      <c r="J8" s="21">
        <v>0</v>
      </c>
      <c r="K8" s="21">
        <f t="shared" si="0"/>
        <v>13.881757883677414</v>
      </c>
      <c r="L8" s="21">
        <v>0</v>
      </c>
    </row>
    <row r="9" spans="2:12" x14ac:dyDescent="0.2">
      <c r="B9" s="22">
        <v>5</v>
      </c>
      <c r="C9" s="25" t="s">
        <v>46</v>
      </c>
      <c r="D9" s="24">
        <v>9.7802919677419334E-3</v>
      </c>
      <c r="E9" s="21">
        <v>0.7613816728387095</v>
      </c>
      <c r="F9" s="21">
        <v>10.767437316483862</v>
      </c>
      <c r="G9" s="21">
        <v>3.8570400838709669E-2</v>
      </c>
      <c r="H9" s="21">
        <v>0.11408673154838714</v>
      </c>
      <c r="I9" s="21">
        <v>0</v>
      </c>
      <c r="J9" s="21">
        <v>0</v>
      </c>
      <c r="K9" s="21">
        <f t="shared" si="0"/>
        <v>11.69125641367741</v>
      </c>
      <c r="L9" s="21">
        <v>0</v>
      </c>
    </row>
    <row r="10" spans="2:12" x14ac:dyDescent="0.2">
      <c r="B10" s="22">
        <v>6</v>
      </c>
      <c r="C10" s="25" t="s">
        <v>47</v>
      </c>
      <c r="D10" s="24">
        <v>10.268143732806449</v>
      </c>
      <c r="E10" s="21">
        <v>54.396731505277913</v>
      </c>
      <c r="F10" s="21">
        <v>43.981840861064548</v>
      </c>
      <c r="G10" s="21">
        <v>0.17971299525806453</v>
      </c>
      <c r="H10" s="21">
        <v>0.19077396829032256</v>
      </c>
      <c r="I10" s="21">
        <v>0</v>
      </c>
      <c r="J10" s="21">
        <v>0</v>
      </c>
      <c r="K10" s="21">
        <f t="shared" si="0"/>
        <v>109.01720306269728</v>
      </c>
      <c r="L10" s="21">
        <v>0</v>
      </c>
    </row>
    <row r="11" spans="2:12" x14ac:dyDescent="0.2">
      <c r="B11" s="22">
        <v>7</v>
      </c>
      <c r="C11" s="25" t="s">
        <v>48</v>
      </c>
      <c r="D11" s="24">
        <v>6.4595261935483875E-3</v>
      </c>
      <c r="E11" s="21">
        <v>0.39837190377419357</v>
      </c>
      <c r="F11" s="21">
        <v>5.5698653179999944</v>
      </c>
      <c r="G11" s="21">
        <v>9.8444504193548402E-3</v>
      </c>
      <c r="H11" s="21">
        <v>7.0249829354838717E-3</v>
      </c>
      <c r="I11" s="21">
        <v>0</v>
      </c>
      <c r="J11" s="21">
        <v>0</v>
      </c>
      <c r="K11" s="21">
        <f t="shared" si="0"/>
        <v>5.9915661813225745</v>
      </c>
      <c r="L11" s="21">
        <v>0</v>
      </c>
    </row>
    <row r="12" spans="2:12" x14ac:dyDescent="0.2">
      <c r="B12" s="22">
        <v>8</v>
      </c>
      <c r="C12" s="23" t="s">
        <v>130</v>
      </c>
      <c r="D12" s="24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 t="shared" si="0"/>
        <v>0</v>
      </c>
      <c r="L12" s="21">
        <v>0</v>
      </c>
    </row>
    <row r="13" spans="2:12" x14ac:dyDescent="0.2">
      <c r="B13" s="22">
        <v>9</v>
      </c>
      <c r="C13" s="23" t="s">
        <v>131</v>
      </c>
      <c r="D13" s="24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f t="shared" si="0"/>
        <v>0</v>
      </c>
      <c r="L13" s="21">
        <v>0</v>
      </c>
    </row>
    <row r="14" spans="2:12" x14ac:dyDescent="0.2">
      <c r="B14" s="22">
        <v>10</v>
      </c>
      <c r="C14" s="25" t="s">
        <v>49</v>
      </c>
      <c r="D14" s="24">
        <v>9.8172889354838696E-3</v>
      </c>
      <c r="E14" s="21">
        <v>3.5415238483870973E-2</v>
      </c>
      <c r="F14" s="21">
        <v>2.6503874014193549</v>
      </c>
      <c r="G14" s="21">
        <v>0.3483565297096774</v>
      </c>
      <c r="H14" s="21">
        <v>1.4389369677419357E-3</v>
      </c>
      <c r="I14" s="21">
        <v>0</v>
      </c>
      <c r="J14" s="21">
        <v>0</v>
      </c>
      <c r="K14" s="21">
        <f t="shared" si="0"/>
        <v>3.0454153955161289</v>
      </c>
      <c r="L14" s="21">
        <v>0</v>
      </c>
    </row>
    <row r="15" spans="2:12" x14ac:dyDescent="0.2">
      <c r="B15" s="22">
        <v>11</v>
      </c>
      <c r="C15" s="25" t="s">
        <v>50</v>
      </c>
      <c r="D15" s="24">
        <v>46.883180232354853</v>
      </c>
      <c r="E15" s="21">
        <v>157.33916484752652</v>
      </c>
      <c r="F15" s="21">
        <v>183.61196431280717</v>
      </c>
      <c r="G15" s="21">
        <v>3.6943914884193565</v>
      </c>
      <c r="H15" s="21">
        <v>1.044635261612904</v>
      </c>
      <c r="I15" s="21">
        <v>0</v>
      </c>
      <c r="J15" s="21">
        <v>0</v>
      </c>
      <c r="K15" s="21">
        <f t="shared" si="0"/>
        <v>392.57333614272073</v>
      </c>
      <c r="L15" s="21">
        <v>0</v>
      </c>
    </row>
    <row r="16" spans="2:12" x14ac:dyDescent="0.2">
      <c r="B16" s="22">
        <v>12</v>
      </c>
      <c r="C16" s="25" t="s">
        <v>51</v>
      </c>
      <c r="D16" s="24">
        <v>256.17824618070955</v>
      </c>
      <c r="E16" s="21">
        <v>62.766951053129041</v>
      </c>
      <c r="F16" s="21">
        <v>16.078125524871009</v>
      </c>
      <c r="G16" s="21">
        <v>7.8918043903225807E-2</v>
      </c>
      <c r="H16" s="21">
        <v>0.30679008412903225</v>
      </c>
      <c r="I16" s="21">
        <v>0</v>
      </c>
      <c r="J16" s="21">
        <v>0</v>
      </c>
      <c r="K16" s="21">
        <f t="shared" si="0"/>
        <v>335.40903088674185</v>
      </c>
      <c r="L16" s="21">
        <v>0</v>
      </c>
    </row>
    <row r="17" spans="2:12" x14ac:dyDescent="0.2">
      <c r="B17" s="22">
        <v>13</v>
      </c>
      <c r="C17" s="25" t="s">
        <v>52</v>
      </c>
      <c r="D17" s="24">
        <v>0.66147671703225808</v>
      </c>
      <c r="E17" s="21">
        <v>7.9317450096774156E-2</v>
      </c>
      <c r="F17" s="21">
        <v>0.21161359280645159</v>
      </c>
      <c r="G17" s="21">
        <v>1.2782088096774199E-2</v>
      </c>
      <c r="H17" s="21">
        <v>3.3432091935483885E-3</v>
      </c>
      <c r="I17" s="21">
        <v>0</v>
      </c>
      <c r="J17" s="21">
        <v>0</v>
      </c>
      <c r="K17" s="21">
        <f t="shared" si="0"/>
        <v>0.9685330572258064</v>
      </c>
      <c r="L17" s="21">
        <v>0</v>
      </c>
    </row>
    <row r="18" spans="2:12" x14ac:dyDescent="0.2">
      <c r="B18" s="22">
        <v>14</v>
      </c>
      <c r="C18" s="25" t="s">
        <v>53</v>
      </c>
      <c r="D18" s="24">
        <v>1.3059946290322585E-2</v>
      </c>
      <c r="E18" s="21">
        <v>0.16462575122580644</v>
      </c>
      <c r="F18" s="21">
        <v>2.4412317765161271</v>
      </c>
      <c r="G18" s="21">
        <v>0</v>
      </c>
      <c r="H18" s="21">
        <v>7.9456464354838732E-2</v>
      </c>
      <c r="I18" s="21">
        <v>0</v>
      </c>
      <c r="J18" s="21">
        <v>0</v>
      </c>
      <c r="K18" s="21">
        <f t="shared" si="0"/>
        <v>2.6983739383870948</v>
      </c>
      <c r="L18" s="21">
        <v>0</v>
      </c>
    </row>
    <row r="19" spans="2:12" x14ac:dyDescent="0.2">
      <c r="B19" s="22">
        <v>15</v>
      </c>
      <c r="C19" s="25" t="s">
        <v>54</v>
      </c>
      <c r="D19" s="24">
        <v>0.83721569380645167</v>
      </c>
      <c r="E19" s="21">
        <v>3.6972980688387103</v>
      </c>
      <c r="F19" s="21">
        <v>21.050792767387151</v>
      </c>
      <c r="G19" s="21">
        <v>0.17309660954838713</v>
      </c>
      <c r="H19" s="21">
        <v>0.21162966990322585</v>
      </c>
      <c r="I19" s="21">
        <v>0</v>
      </c>
      <c r="J19" s="21">
        <v>0</v>
      </c>
      <c r="K19" s="21">
        <f t="shared" si="0"/>
        <v>25.970032809483925</v>
      </c>
      <c r="L19" s="21">
        <v>0</v>
      </c>
    </row>
    <row r="20" spans="2:12" x14ac:dyDescent="0.2">
      <c r="B20" s="22">
        <v>16</v>
      </c>
      <c r="C20" s="25" t="s">
        <v>55</v>
      </c>
      <c r="D20" s="24">
        <v>43.646896581645152</v>
      </c>
      <c r="E20" s="21">
        <v>34.533237068919021</v>
      </c>
      <c r="F20" s="21">
        <v>87.537559504458969</v>
      </c>
      <c r="G20" s="21">
        <v>0.82677232467741935</v>
      </c>
      <c r="H20" s="21">
        <v>1.7603493307741933</v>
      </c>
      <c r="I20" s="21">
        <v>0</v>
      </c>
      <c r="J20" s="21">
        <v>0</v>
      </c>
      <c r="K20" s="21">
        <f t="shared" si="0"/>
        <v>168.30481481047477</v>
      </c>
      <c r="L20" s="21">
        <v>0</v>
      </c>
    </row>
    <row r="21" spans="2:12" x14ac:dyDescent="0.2">
      <c r="B21" s="22">
        <v>17</v>
      </c>
      <c r="C21" s="25" t="s">
        <v>56</v>
      </c>
      <c r="D21" s="24">
        <v>0.34497946361290321</v>
      </c>
      <c r="E21" s="21">
        <v>5.9947883937741935</v>
      </c>
      <c r="F21" s="21">
        <v>19.623786890516143</v>
      </c>
      <c r="G21" s="21">
        <v>5.1330530645161292E-2</v>
      </c>
      <c r="H21" s="21">
        <v>0.35382019070967746</v>
      </c>
      <c r="I21" s="21">
        <v>0</v>
      </c>
      <c r="J21" s="21">
        <v>0</v>
      </c>
      <c r="K21" s="21">
        <f t="shared" si="0"/>
        <v>26.368705469258074</v>
      </c>
      <c r="L21" s="21">
        <v>0</v>
      </c>
    </row>
    <row r="22" spans="2:12" x14ac:dyDescent="0.2">
      <c r="B22" s="22">
        <v>18</v>
      </c>
      <c r="C22" s="23" t="s">
        <v>132</v>
      </c>
      <c r="D22" s="24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f t="shared" si="0"/>
        <v>0</v>
      </c>
      <c r="L22" s="21">
        <v>0</v>
      </c>
    </row>
    <row r="23" spans="2:12" x14ac:dyDescent="0.2">
      <c r="B23" s="22">
        <v>19</v>
      </c>
      <c r="C23" s="25" t="s">
        <v>57</v>
      </c>
      <c r="D23" s="24">
        <v>3.1491189752258064</v>
      </c>
      <c r="E23" s="21">
        <v>13.665053768997208</v>
      </c>
      <c r="F23" s="21">
        <v>35.845175838000003</v>
      </c>
      <c r="G23" s="21">
        <v>0.4789173547741935</v>
      </c>
      <c r="H23" s="21">
        <v>0.14206100767741933</v>
      </c>
      <c r="I23" s="21">
        <v>0</v>
      </c>
      <c r="J23" s="21">
        <v>0</v>
      </c>
      <c r="K23" s="21">
        <f t="shared" si="0"/>
        <v>53.280326944674634</v>
      </c>
      <c r="L23" s="21">
        <v>0</v>
      </c>
    </row>
    <row r="24" spans="2:12" x14ac:dyDescent="0.2">
      <c r="B24" s="22">
        <v>20</v>
      </c>
      <c r="C24" s="25" t="s">
        <v>58</v>
      </c>
      <c r="D24" s="24">
        <v>854.44220782079083</v>
      </c>
      <c r="E24" s="21">
        <v>617.8744332262321</v>
      </c>
      <c r="F24" s="21">
        <v>582.72401920791742</v>
      </c>
      <c r="G24" s="21">
        <v>10.209191563165898</v>
      </c>
      <c r="H24" s="21">
        <v>10.760118047353686</v>
      </c>
      <c r="I24" s="21">
        <v>0</v>
      </c>
      <c r="J24" s="21">
        <v>0</v>
      </c>
      <c r="K24" s="21">
        <f t="shared" si="0"/>
        <v>2076.0099698654603</v>
      </c>
      <c r="L24" s="21">
        <v>0</v>
      </c>
    </row>
    <row r="25" spans="2:12" x14ac:dyDescent="0.2">
      <c r="B25" s="22">
        <v>21</v>
      </c>
      <c r="C25" s="23" t="s">
        <v>59</v>
      </c>
      <c r="D25" s="24">
        <v>0</v>
      </c>
      <c r="E25" s="21">
        <v>0</v>
      </c>
      <c r="F25" s="21">
        <v>1.9976421032258062E-2</v>
      </c>
      <c r="G25" s="21">
        <v>0</v>
      </c>
      <c r="H25" s="21">
        <v>0</v>
      </c>
      <c r="I25" s="21">
        <v>0</v>
      </c>
      <c r="J25" s="21">
        <v>0</v>
      </c>
      <c r="K25" s="21">
        <f t="shared" si="0"/>
        <v>1.9976421032258062E-2</v>
      </c>
      <c r="L25" s="21">
        <v>0</v>
      </c>
    </row>
    <row r="26" spans="2:12" x14ac:dyDescent="0.2">
      <c r="B26" s="22">
        <v>22</v>
      </c>
      <c r="C26" s="25" t="s">
        <v>60</v>
      </c>
      <c r="D26" s="24">
        <v>8.9859733870967743E-3</v>
      </c>
      <c r="E26" s="21">
        <v>0</v>
      </c>
      <c r="F26" s="21">
        <v>8.3632287129032243E-2</v>
      </c>
      <c r="G26" s="21">
        <v>0</v>
      </c>
      <c r="H26" s="21">
        <v>0</v>
      </c>
      <c r="I26" s="21">
        <v>0</v>
      </c>
      <c r="J26" s="21">
        <v>0</v>
      </c>
      <c r="K26" s="21">
        <f t="shared" si="0"/>
        <v>9.2618260516129022E-2</v>
      </c>
      <c r="L26" s="21">
        <v>0</v>
      </c>
    </row>
    <row r="27" spans="2:12" x14ac:dyDescent="0.2">
      <c r="B27" s="22">
        <v>23</v>
      </c>
      <c r="C27" s="23" t="s">
        <v>133</v>
      </c>
      <c r="D27" s="24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f t="shared" si="0"/>
        <v>0</v>
      </c>
      <c r="L27" s="21">
        <v>0</v>
      </c>
    </row>
    <row r="28" spans="2:12" x14ac:dyDescent="0.2">
      <c r="B28" s="22">
        <v>24</v>
      </c>
      <c r="C28" s="23" t="s">
        <v>61</v>
      </c>
      <c r="D28" s="24">
        <v>0</v>
      </c>
      <c r="E28" s="21">
        <v>0</v>
      </c>
      <c r="F28" s="21">
        <v>2.0261260645161295E-3</v>
      </c>
      <c r="G28" s="21">
        <v>0</v>
      </c>
      <c r="H28" s="21">
        <v>0</v>
      </c>
      <c r="I28" s="21">
        <v>0</v>
      </c>
      <c r="J28" s="21">
        <v>0</v>
      </c>
      <c r="K28" s="21">
        <f t="shared" si="0"/>
        <v>2.0261260645161295E-3</v>
      </c>
      <c r="L28" s="21">
        <v>0</v>
      </c>
    </row>
    <row r="29" spans="2:12" x14ac:dyDescent="0.2">
      <c r="B29" s="22">
        <v>25</v>
      </c>
      <c r="C29" s="25" t="s">
        <v>62</v>
      </c>
      <c r="D29" s="24">
        <v>158.46018262945159</v>
      </c>
      <c r="E29" s="21">
        <v>122.1827184214262</v>
      </c>
      <c r="F29" s="21">
        <v>142.77304263238693</v>
      </c>
      <c r="G29" s="21">
        <v>0.59313017458064499</v>
      </c>
      <c r="H29" s="21">
        <v>1.8260516647096787</v>
      </c>
      <c r="I29" s="21">
        <v>0</v>
      </c>
      <c r="J29" s="21">
        <v>0</v>
      </c>
      <c r="K29" s="21">
        <f t="shared" si="0"/>
        <v>425.83512552255507</v>
      </c>
      <c r="L29" s="21">
        <v>0</v>
      </c>
    </row>
    <row r="30" spans="2:12" x14ac:dyDescent="0.2">
      <c r="B30" s="22">
        <v>26</v>
      </c>
      <c r="C30" s="25" t="s">
        <v>63</v>
      </c>
      <c r="D30" s="24">
        <v>2.3378910925806449</v>
      </c>
      <c r="E30" s="21">
        <v>1.7875964170322585</v>
      </c>
      <c r="F30" s="21">
        <v>9.5652912360322642</v>
      </c>
      <c r="G30" s="21">
        <v>1.4545877645161288E-2</v>
      </c>
      <c r="H30" s="21">
        <v>1.7826570225806453E-2</v>
      </c>
      <c r="I30" s="21">
        <v>0</v>
      </c>
      <c r="J30" s="21">
        <v>0</v>
      </c>
      <c r="K30" s="21">
        <f t="shared" si="0"/>
        <v>13.723151193516136</v>
      </c>
      <c r="L30" s="21">
        <v>0</v>
      </c>
    </row>
    <row r="31" spans="2:12" x14ac:dyDescent="0.2">
      <c r="B31" s="22">
        <v>27</v>
      </c>
      <c r="C31" s="25" t="s">
        <v>17</v>
      </c>
      <c r="D31" s="24">
        <v>8.0999834806451607E-2</v>
      </c>
      <c r="E31" s="21">
        <v>0.51658055590322582</v>
      </c>
      <c r="F31" s="21">
        <v>6.2930573725483852</v>
      </c>
      <c r="G31" s="21">
        <v>5.5905012677419361E-2</v>
      </c>
      <c r="H31" s="21">
        <v>7.0132772290322581E-2</v>
      </c>
      <c r="I31" s="21">
        <v>0</v>
      </c>
      <c r="J31" s="21">
        <v>0</v>
      </c>
      <c r="K31" s="21">
        <f t="shared" si="0"/>
        <v>7.0166755482258045</v>
      </c>
      <c r="L31" s="21">
        <v>0</v>
      </c>
    </row>
    <row r="32" spans="2:12" x14ac:dyDescent="0.2">
      <c r="B32" s="22">
        <v>28</v>
      </c>
      <c r="C32" s="25" t="s">
        <v>64</v>
      </c>
      <c r="D32" s="24">
        <v>2.3776096774193552E-5</v>
      </c>
      <c r="E32" s="21">
        <v>0.29739054025806444</v>
      </c>
      <c r="F32" s="21">
        <v>0.66685284380645149</v>
      </c>
      <c r="G32" s="21">
        <v>0</v>
      </c>
      <c r="H32" s="21">
        <v>0</v>
      </c>
      <c r="I32" s="21">
        <v>0</v>
      </c>
      <c r="J32" s="21">
        <v>0</v>
      </c>
      <c r="K32" s="21">
        <f t="shared" si="0"/>
        <v>0.9642671601612901</v>
      </c>
      <c r="L32" s="21">
        <v>0</v>
      </c>
    </row>
    <row r="33" spans="2:12" x14ac:dyDescent="0.2">
      <c r="B33" s="22">
        <v>29</v>
      </c>
      <c r="C33" s="25" t="s">
        <v>65</v>
      </c>
      <c r="D33" s="24">
        <v>4.243653238935484</v>
      </c>
      <c r="E33" s="21">
        <v>31.486463430419349</v>
      </c>
      <c r="F33" s="21">
        <v>46.985095760774158</v>
      </c>
      <c r="G33" s="21">
        <v>5.3751414580645161E-2</v>
      </c>
      <c r="H33" s="21">
        <v>0.15189151296774195</v>
      </c>
      <c r="I33" s="21">
        <v>0</v>
      </c>
      <c r="J33" s="21">
        <v>0</v>
      </c>
      <c r="K33" s="21">
        <f t="shared" si="0"/>
        <v>82.920855357677368</v>
      </c>
      <c r="L33" s="21">
        <v>0</v>
      </c>
    </row>
    <row r="34" spans="2:12" x14ac:dyDescent="0.2">
      <c r="B34" s="22">
        <v>30</v>
      </c>
      <c r="C34" s="25" t="s">
        <v>66</v>
      </c>
      <c r="D34" s="24">
        <v>17.30800217867742</v>
      </c>
      <c r="E34" s="21">
        <v>19.063136515035644</v>
      </c>
      <c r="F34" s="21">
        <v>92.630387687516091</v>
      </c>
      <c r="G34" s="21">
        <v>3.1372910985806448</v>
      </c>
      <c r="H34" s="21">
        <v>0.19156614987096773</v>
      </c>
      <c r="I34" s="21">
        <v>0</v>
      </c>
      <c r="J34" s="21">
        <v>0</v>
      </c>
      <c r="K34" s="21">
        <f t="shared" si="0"/>
        <v>132.33038362968077</v>
      </c>
      <c r="L34" s="21">
        <v>0</v>
      </c>
    </row>
    <row r="35" spans="2:12" x14ac:dyDescent="0.2">
      <c r="B35" s="22">
        <v>31</v>
      </c>
      <c r="C35" s="23" t="s">
        <v>67</v>
      </c>
      <c r="D35" s="24">
        <v>0</v>
      </c>
      <c r="E35" s="21">
        <v>0</v>
      </c>
      <c r="F35" s="21">
        <v>4.2240335483870956E-3</v>
      </c>
      <c r="G35" s="21">
        <v>0</v>
      </c>
      <c r="H35" s="21">
        <v>0</v>
      </c>
      <c r="I35" s="21">
        <v>0</v>
      </c>
      <c r="J35" s="21">
        <v>0</v>
      </c>
      <c r="K35" s="21">
        <f t="shared" si="0"/>
        <v>4.2240335483870956E-3</v>
      </c>
      <c r="L35" s="21">
        <v>0</v>
      </c>
    </row>
    <row r="36" spans="2:12" x14ac:dyDescent="0.2">
      <c r="B36" s="22">
        <v>32</v>
      </c>
      <c r="C36" s="25" t="s">
        <v>68</v>
      </c>
      <c r="D36" s="24">
        <v>85.538525585709664</v>
      </c>
      <c r="E36" s="21">
        <v>60.598095915776618</v>
      </c>
      <c r="F36" s="21">
        <v>67.576904830419338</v>
      </c>
      <c r="G36" s="21">
        <v>0.55385044670967742</v>
      </c>
      <c r="H36" s="21">
        <v>1.3217644610322585</v>
      </c>
      <c r="I36" s="21">
        <v>0</v>
      </c>
      <c r="J36" s="21">
        <v>0</v>
      </c>
      <c r="K36" s="21">
        <f t="shared" si="0"/>
        <v>215.58914123964752</v>
      </c>
      <c r="L36" s="21">
        <v>0</v>
      </c>
    </row>
    <row r="37" spans="2:12" x14ac:dyDescent="0.2">
      <c r="B37" s="22">
        <v>33</v>
      </c>
      <c r="C37" s="25" t="s">
        <v>134</v>
      </c>
      <c r="D37" s="24">
        <v>34.070567586483861</v>
      </c>
      <c r="E37" s="21">
        <v>16.478519120612894</v>
      </c>
      <c r="F37" s="21">
        <v>267.34278140142254</v>
      </c>
      <c r="G37" s="21">
        <v>0.15710071196774192</v>
      </c>
      <c r="H37" s="21">
        <v>1.1505809733548389</v>
      </c>
      <c r="I37" s="21"/>
      <c r="J37" s="21"/>
      <c r="K37" s="21">
        <f t="shared" si="0"/>
        <v>319.19954979384192</v>
      </c>
      <c r="L37" s="21"/>
    </row>
    <row r="38" spans="2:12" x14ac:dyDescent="0.2">
      <c r="B38" s="22">
        <v>34</v>
      </c>
      <c r="C38" s="25" t="s">
        <v>69</v>
      </c>
      <c r="D38" s="24">
        <v>0</v>
      </c>
      <c r="E38" s="21">
        <v>0</v>
      </c>
      <c r="F38" s="21">
        <v>2.4947935483870969E-3</v>
      </c>
      <c r="G38" s="21">
        <v>0</v>
      </c>
      <c r="H38" s="21">
        <v>0</v>
      </c>
      <c r="I38" s="21"/>
      <c r="J38" s="21"/>
      <c r="K38" s="21">
        <f t="shared" si="0"/>
        <v>2.4947935483870969E-3</v>
      </c>
      <c r="L38" s="21"/>
    </row>
    <row r="39" spans="2:12" x14ac:dyDescent="0.2">
      <c r="B39" s="22">
        <v>35</v>
      </c>
      <c r="C39" s="25" t="s">
        <v>70</v>
      </c>
      <c r="D39" s="24">
        <v>3.9517442878064513</v>
      </c>
      <c r="E39" s="21">
        <v>76.925944422032188</v>
      </c>
      <c r="F39" s="21">
        <v>124.47657035080674</v>
      </c>
      <c r="G39" s="21">
        <v>0.98527127664516156</v>
      </c>
      <c r="H39" s="21">
        <v>0.99597733629032248</v>
      </c>
      <c r="I39" s="21"/>
      <c r="J39" s="21"/>
      <c r="K39" s="21">
        <f t="shared" si="0"/>
        <v>207.33550767358085</v>
      </c>
      <c r="L39" s="21"/>
    </row>
    <row r="40" spans="2:12" x14ac:dyDescent="0.2">
      <c r="B40" s="22">
        <v>36</v>
      </c>
      <c r="C40" s="25" t="s">
        <v>71</v>
      </c>
      <c r="D40" s="24">
        <v>5.3764353064516129E-2</v>
      </c>
      <c r="E40" s="21">
        <v>0.19216753312903229</v>
      </c>
      <c r="F40" s="21">
        <v>5.2323703347419324</v>
      </c>
      <c r="G40" s="21">
        <v>1.669981941935484E-2</v>
      </c>
      <c r="H40" s="21">
        <v>3.7409729032258062E-3</v>
      </c>
      <c r="I40" s="21"/>
      <c r="J40" s="21"/>
      <c r="K40" s="21">
        <f t="shared" si="0"/>
        <v>5.4987430132580615</v>
      </c>
      <c r="L40" s="21"/>
    </row>
    <row r="41" spans="2:12" x14ac:dyDescent="0.2">
      <c r="B41" s="22">
        <v>37</v>
      </c>
      <c r="C41" s="25" t="s">
        <v>72</v>
      </c>
      <c r="D41" s="24">
        <v>55.266444894387114</v>
      </c>
      <c r="E41" s="21">
        <v>105.5493214360645</v>
      </c>
      <c r="F41" s="21">
        <v>97.940211901322826</v>
      </c>
      <c r="G41" s="21">
        <v>0.68454097622580656</v>
      </c>
      <c r="H41" s="21">
        <v>1.2532787330322581</v>
      </c>
      <c r="I41" s="21"/>
      <c r="J41" s="21"/>
      <c r="K41" s="21">
        <f t="shared" si="0"/>
        <v>260.69379794103253</v>
      </c>
      <c r="L41" s="21"/>
    </row>
    <row r="42" spans="2:12" x14ac:dyDescent="0.2">
      <c r="B42" s="22"/>
      <c r="C42" s="25"/>
      <c r="D42" s="24"/>
      <c r="E42" s="21"/>
      <c r="F42" s="21"/>
      <c r="G42" s="21"/>
      <c r="H42" s="21"/>
      <c r="I42" s="21"/>
      <c r="J42" s="21"/>
      <c r="K42" s="21"/>
      <c r="L42" s="21"/>
    </row>
    <row r="43" spans="2:12" x14ac:dyDescent="0.2">
      <c r="B43" s="20" t="s">
        <v>11</v>
      </c>
      <c r="C43" s="1"/>
      <c r="D43" s="26">
        <f>SUM(D5:D42)</f>
        <v>1578.3357380088551</v>
      </c>
      <c r="E43" s="26">
        <f t="shared" ref="E43:K43" si="1">SUM(E5:E42)</f>
        <v>1389.5053810282234</v>
      </c>
      <c r="F43" s="26">
        <f t="shared" si="1"/>
        <v>1897.4179923120255</v>
      </c>
      <c r="G43" s="26">
        <f t="shared" si="1"/>
        <v>22.371493572746548</v>
      </c>
      <c r="H43" s="26">
        <f t="shared" si="1"/>
        <v>22.179707298579494</v>
      </c>
      <c r="I43" s="26">
        <f t="shared" si="1"/>
        <v>0</v>
      </c>
      <c r="J43" s="26">
        <f t="shared" si="1"/>
        <v>0</v>
      </c>
      <c r="K43" s="26">
        <f t="shared" si="1"/>
        <v>4909.8103122204302</v>
      </c>
      <c r="L43" s="26">
        <v>0</v>
      </c>
    </row>
    <row r="44" spans="2:12" x14ac:dyDescent="0.2">
      <c r="B44" s="19" t="s">
        <v>88</v>
      </c>
    </row>
    <row r="45" spans="2:12" x14ac:dyDescent="0.2">
      <c r="E45" s="43"/>
      <c r="F45" s="43"/>
      <c r="G45" s="43"/>
      <c r="H45" s="43"/>
    </row>
    <row r="47" spans="2:12" x14ac:dyDescent="0.2">
      <c r="D47" s="44"/>
      <c r="E47" s="44"/>
      <c r="F47" s="44"/>
      <c r="G47" s="44"/>
      <c r="H47" s="44"/>
    </row>
    <row r="49" spans="4:8" x14ac:dyDescent="0.2">
      <c r="D49" s="44"/>
      <c r="E49" s="44"/>
      <c r="F49" s="44"/>
      <c r="G49" s="44"/>
      <c r="H49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2014-11-13T05:50:28Z</dcterms:modified>
</cp:coreProperties>
</file>