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Legal &amp; comp - secr-7-4-08\Comp- Secr\AMFI correspondence\Monthly AAUM Disclosure\2015\April\"/>
    </mc:Choice>
  </mc:AlternateContent>
  <bookViews>
    <workbookView xWindow="-6750" yWindow="495" windowWidth="15480" windowHeight="8190" tabRatio="675"/>
  </bookViews>
  <sheets>
    <sheet name="Anex A1 Frmt for AUM disclosure" sheetId="8" r:id="rId1"/>
    <sheet name="Anex A2 Frmt AUM stateUT wise " sheetId="9" r:id="rId2"/>
  </sheets>
  <calcPr calcId="152511"/>
</workbook>
</file>

<file path=xl/calcChain.xml><?xml version="1.0" encoding="utf-8"?>
<calcChain xmlns="http://schemas.openxmlformats.org/spreadsheetml/2006/main">
  <c r="G43" i="9" l="1"/>
  <c r="K34" i="9"/>
  <c r="K33" i="9"/>
  <c r="K31" i="9"/>
  <c r="K29" i="9"/>
  <c r="K27" i="9"/>
  <c r="K25" i="9"/>
  <c r="K23" i="9"/>
  <c r="K21" i="9"/>
  <c r="K19" i="9"/>
  <c r="K17" i="9"/>
  <c r="K15" i="9"/>
  <c r="K11" i="9"/>
  <c r="K9" i="9"/>
  <c r="E43" i="9"/>
  <c r="F43" i="9"/>
  <c r="H43" i="9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J43" i="9"/>
  <c r="I43" i="9"/>
  <c r="K41" i="9"/>
  <c r="K40" i="9"/>
  <c r="K39" i="9"/>
  <c r="K38" i="9"/>
  <c r="K37" i="9"/>
  <c r="K36" i="9"/>
  <c r="K35" i="9"/>
  <c r="K32" i="9"/>
  <c r="K30" i="9"/>
  <c r="K28" i="9"/>
  <c r="K26" i="9"/>
  <c r="K24" i="9"/>
  <c r="K22" i="9"/>
  <c r="K20" i="9"/>
  <c r="K18" i="9"/>
  <c r="K16" i="9"/>
  <c r="K14" i="9"/>
  <c r="K13" i="9"/>
  <c r="K12" i="9"/>
  <c r="K10" i="9"/>
  <c r="K8" i="9"/>
  <c r="K6" i="9"/>
  <c r="BK53" i="8"/>
  <c r="BK21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K2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BK79" i="8"/>
  <c r="BK73" i="8"/>
  <c r="BK67" i="8"/>
  <c r="BK64" i="8"/>
  <c r="BK59" i="8"/>
  <c r="BK52" i="8"/>
  <c r="BK51" i="8"/>
  <c r="BK50" i="8"/>
  <c r="BK49" i="8"/>
  <c r="BK48" i="8"/>
  <c r="BK47" i="8"/>
  <c r="BK44" i="8"/>
  <c r="BK43" i="8"/>
  <c r="BK37" i="8"/>
  <c r="BK36" i="8"/>
  <c r="BK35" i="8"/>
  <c r="BK34" i="8"/>
  <c r="BK33" i="8"/>
  <c r="BK32" i="8"/>
  <c r="BK31" i="8"/>
  <c r="BK30" i="8"/>
  <c r="BK27" i="8"/>
  <c r="BK24" i="8"/>
  <c r="BK19" i="8"/>
  <c r="BK18" i="8"/>
  <c r="BK17" i="8"/>
  <c r="BK16" i="8"/>
  <c r="BK15" i="8"/>
  <c r="BK14" i="8"/>
  <c r="BK11" i="8"/>
  <c r="BK8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BJ65" i="8"/>
  <c r="BJ69" i="8" s="1"/>
  <c r="BI65" i="8"/>
  <c r="BI69" i="8" s="1"/>
  <c r="BH65" i="8"/>
  <c r="BH69" i="8" s="1"/>
  <c r="BG65" i="8"/>
  <c r="BG69" i="8" s="1"/>
  <c r="BF65" i="8"/>
  <c r="BF69" i="8" s="1"/>
  <c r="BE65" i="8"/>
  <c r="BE69" i="8" s="1"/>
  <c r="BD65" i="8"/>
  <c r="BD69" i="8" s="1"/>
  <c r="BC65" i="8"/>
  <c r="BC69" i="8" s="1"/>
  <c r="BB65" i="8"/>
  <c r="BB69" i="8" s="1"/>
  <c r="BA65" i="8"/>
  <c r="BA69" i="8" s="1"/>
  <c r="AZ65" i="8"/>
  <c r="AZ69" i="8" s="1"/>
  <c r="AY65" i="8"/>
  <c r="AY69" i="8" s="1"/>
  <c r="AX65" i="8"/>
  <c r="AX69" i="8" s="1"/>
  <c r="AW65" i="8"/>
  <c r="AW69" i="8" s="1"/>
  <c r="AV65" i="8"/>
  <c r="AV69" i="8" s="1"/>
  <c r="AU65" i="8"/>
  <c r="AU69" i="8" s="1"/>
  <c r="AT65" i="8"/>
  <c r="AT69" i="8" s="1"/>
  <c r="AS65" i="8"/>
  <c r="AS69" i="8" s="1"/>
  <c r="AR65" i="8"/>
  <c r="AR69" i="8" s="1"/>
  <c r="AQ65" i="8"/>
  <c r="AQ69" i="8" s="1"/>
  <c r="AP65" i="8"/>
  <c r="AP69" i="8" s="1"/>
  <c r="AO65" i="8"/>
  <c r="AO69" i="8" s="1"/>
  <c r="AN65" i="8"/>
  <c r="AN69" i="8" s="1"/>
  <c r="AM65" i="8"/>
  <c r="AM69" i="8" s="1"/>
  <c r="AL65" i="8"/>
  <c r="AL69" i="8" s="1"/>
  <c r="AK65" i="8"/>
  <c r="AK69" i="8" s="1"/>
  <c r="AJ65" i="8"/>
  <c r="AJ69" i="8" s="1"/>
  <c r="AI65" i="8"/>
  <c r="AI69" i="8" s="1"/>
  <c r="AH65" i="8"/>
  <c r="AH69" i="8" s="1"/>
  <c r="AG65" i="8"/>
  <c r="AG69" i="8" s="1"/>
  <c r="AF65" i="8"/>
  <c r="AF69" i="8" s="1"/>
  <c r="AE65" i="8"/>
  <c r="AE69" i="8" s="1"/>
  <c r="AD65" i="8"/>
  <c r="AD69" i="8" s="1"/>
  <c r="AC65" i="8"/>
  <c r="AC69" i="8" s="1"/>
  <c r="AB65" i="8"/>
  <c r="AB69" i="8" s="1"/>
  <c r="AA65" i="8"/>
  <c r="AA69" i="8" s="1"/>
  <c r="Z65" i="8"/>
  <c r="Z69" i="8" s="1"/>
  <c r="Y65" i="8"/>
  <c r="Y69" i="8" s="1"/>
  <c r="X65" i="8"/>
  <c r="X69" i="8" s="1"/>
  <c r="W65" i="8"/>
  <c r="W69" i="8" s="1"/>
  <c r="V65" i="8"/>
  <c r="V69" i="8" s="1"/>
  <c r="U65" i="8"/>
  <c r="U69" i="8" s="1"/>
  <c r="T65" i="8"/>
  <c r="T69" i="8" s="1"/>
  <c r="S65" i="8"/>
  <c r="S69" i="8" s="1"/>
  <c r="R65" i="8"/>
  <c r="R69" i="8" s="1"/>
  <c r="Q65" i="8"/>
  <c r="Q69" i="8" s="1"/>
  <c r="P65" i="8"/>
  <c r="P69" i="8" s="1"/>
  <c r="O65" i="8"/>
  <c r="O69" i="8" s="1"/>
  <c r="N65" i="8"/>
  <c r="N69" i="8" s="1"/>
  <c r="M65" i="8"/>
  <c r="M69" i="8" s="1"/>
  <c r="L65" i="8"/>
  <c r="L69" i="8" s="1"/>
  <c r="K65" i="8"/>
  <c r="K69" i="8" s="1"/>
  <c r="J65" i="8"/>
  <c r="J69" i="8" s="1"/>
  <c r="I65" i="8"/>
  <c r="I69" i="8" s="1"/>
  <c r="H65" i="8"/>
  <c r="H69" i="8" s="1"/>
  <c r="G65" i="8"/>
  <c r="G69" i="8" s="1"/>
  <c r="F65" i="8"/>
  <c r="F69" i="8" s="1"/>
  <c r="E65" i="8"/>
  <c r="E69" i="8" s="1"/>
  <c r="D65" i="8"/>
  <c r="D69" i="8" s="1"/>
  <c r="C65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C55" i="8" l="1"/>
  <c r="E55" i="8"/>
  <c r="G55" i="8"/>
  <c r="I55" i="8"/>
  <c r="K55" i="8"/>
  <c r="M55" i="8"/>
  <c r="O55" i="8"/>
  <c r="Q55" i="8"/>
  <c r="S55" i="8"/>
  <c r="U55" i="8"/>
  <c r="W55" i="8"/>
  <c r="Y55" i="8"/>
  <c r="AA55" i="8"/>
  <c r="AC55" i="8"/>
  <c r="AE55" i="8"/>
  <c r="AG55" i="8"/>
  <c r="AI55" i="8"/>
  <c r="AK55" i="8"/>
  <c r="AM55" i="8"/>
  <c r="AO55" i="8"/>
  <c r="AQ55" i="8"/>
  <c r="AS55" i="8"/>
  <c r="AU55" i="8"/>
  <c r="AW55" i="8"/>
  <c r="AY55" i="8"/>
  <c r="BA55" i="8"/>
  <c r="BC55" i="8"/>
  <c r="BE55" i="8"/>
  <c r="BG55" i="8"/>
  <c r="BI55" i="8"/>
  <c r="D55" i="8"/>
  <c r="F55" i="8"/>
  <c r="H55" i="8"/>
  <c r="J55" i="8"/>
  <c r="L55" i="8"/>
  <c r="N55" i="8"/>
  <c r="P55" i="8"/>
  <c r="R55" i="8"/>
  <c r="T55" i="8"/>
  <c r="V55" i="8"/>
  <c r="X55" i="8"/>
  <c r="Z55" i="8"/>
  <c r="AB55" i="8"/>
  <c r="AD55" i="8"/>
  <c r="AF55" i="8"/>
  <c r="AH55" i="8"/>
  <c r="AJ55" i="8"/>
  <c r="AL55" i="8"/>
  <c r="AN55" i="8"/>
  <c r="AP55" i="8"/>
  <c r="AR55" i="8"/>
  <c r="AT55" i="8"/>
  <c r="AV55" i="8"/>
  <c r="AX55" i="8"/>
  <c r="AZ55" i="8"/>
  <c r="BB55" i="8"/>
  <c r="BD55" i="8"/>
  <c r="BF55" i="8"/>
  <c r="BH55" i="8"/>
  <c r="BJ55" i="8"/>
  <c r="D43" i="9"/>
  <c r="K7" i="9"/>
  <c r="D39" i="8"/>
  <c r="F39" i="8"/>
  <c r="H39" i="8"/>
  <c r="J39" i="8"/>
  <c r="L39" i="8"/>
  <c r="N39" i="8"/>
  <c r="P39" i="8"/>
  <c r="R39" i="8"/>
  <c r="T39" i="8"/>
  <c r="V39" i="8"/>
  <c r="X39" i="8"/>
  <c r="Z39" i="8"/>
  <c r="AB39" i="8"/>
  <c r="AD39" i="8"/>
  <c r="AF39" i="8"/>
  <c r="AH39" i="8"/>
  <c r="AJ39" i="8"/>
  <c r="AL39" i="8"/>
  <c r="AN39" i="8"/>
  <c r="AP39" i="8"/>
  <c r="AR39" i="8"/>
  <c r="AT39" i="8"/>
  <c r="AV39" i="8"/>
  <c r="AV76" i="8" s="1"/>
  <c r="AX39" i="8"/>
  <c r="AX76" i="8" s="1"/>
  <c r="AZ39" i="8"/>
  <c r="AZ76" i="8" s="1"/>
  <c r="BB39" i="8"/>
  <c r="BB76" i="8" s="1"/>
  <c r="BD39" i="8"/>
  <c r="BD76" i="8" s="1"/>
  <c r="BF39" i="8"/>
  <c r="BF76" i="8" s="1"/>
  <c r="BH39" i="8"/>
  <c r="BH76" i="8" s="1"/>
  <c r="BJ39" i="8"/>
  <c r="BJ76" i="8" s="1"/>
  <c r="C39" i="8"/>
  <c r="E39" i="8"/>
  <c r="BK39" i="8" s="1"/>
  <c r="G39" i="8"/>
  <c r="I39" i="8"/>
  <c r="K39" i="8"/>
  <c r="M39" i="8"/>
  <c r="O39" i="8"/>
  <c r="Q39" i="8"/>
  <c r="S39" i="8"/>
  <c r="S76" i="8" s="1"/>
  <c r="U39" i="8"/>
  <c r="U76" i="8" s="1"/>
  <c r="W39" i="8"/>
  <c r="W76" i="8" s="1"/>
  <c r="Y39" i="8"/>
  <c r="Y76" i="8" s="1"/>
  <c r="AA39" i="8"/>
  <c r="AA76" i="8" s="1"/>
  <c r="AC39" i="8"/>
  <c r="AC76" i="8" s="1"/>
  <c r="AE39" i="8"/>
  <c r="AE76" i="8" s="1"/>
  <c r="AG39" i="8"/>
  <c r="AG76" i="8" s="1"/>
  <c r="AI39" i="8"/>
  <c r="AI76" i="8" s="1"/>
  <c r="AK39" i="8"/>
  <c r="AK76" i="8" s="1"/>
  <c r="AM39" i="8"/>
  <c r="AM76" i="8" s="1"/>
  <c r="AO39" i="8"/>
  <c r="AO76" i="8" s="1"/>
  <c r="AQ39" i="8"/>
  <c r="AQ76" i="8" s="1"/>
  <c r="AS39" i="8"/>
  <c r="AS76" i="8" s="1"/>
  <c r="AU39" i="8"/>
  <c r="AU76" i="8" s="1"/>
  <c r="AW39" i="8"/>
  <c r="AY39" i="8"/>
  <c r="AY76" i="8" s="1"/>
  <c r="BA39" i="8"/>
  <c r="BC39" i="8"/>
  <c r="BE39" i="8"/>
  <c r="BG39" i="8"/>
  <c r="BI39" i="8"/>
  <c r="BK25" i="8"/>
  <c r="BK80" i="8"/>
  <c r="BK28" i="8"/>
  <c r="E76" i="8"/>
  <c r="G76" i="8"/>
  <c r="I76" i="8"/>
  <c r="K76" i="8"/>
  <c r="M76" i="8"/>
  <c r="O76" i="8"/>
  <c r="Q76" i="8"/>
  <c r="BA76" i="8"/>
  <c r="BC76" i="8"/>
  <c r="BE76" i="8"/>
  <c r="BG76" i="8"/>
  <c r="BI76" i="8"/>
  <c r="D76" i="8"/>
  <c r="F76" i="8"/>
  <c r="H76" i="8"/>
  <c r="J76" i="8"/>
  <c r="L76" i="8"/>
  <c r="N76" i="8"/>
  <c r="P76" i="8"/>
  <c r="R76" i="8"/>
  <c r="T76" i="8"/>
  <c r="V76" i="8"/>
  <c r="X76" i="8"/>
  <c r="Z76" i="8"/>
  <c r="AB76" i="8"/>
  <c r="AD76" i="8"/>
  <c r="AF76" i="8"/>
  <c r="AH76" i="8"/>
  <c r="AJ76" i="8"/>
  <c r="AL76" i="8"/>
  <c r="AN76" i="8"/>
  <c r="AP76" i="8"/>
  <c r="AR76" i="8"/>
  <c r="AT76" i="8"/>
  <c r="BK68" i="8"/>
  <c r="BK65" i="8"/>
  <c r="BK45" i="8"/>
  <c r="C69" i="8"/>
  <c r="BK69" i="8" s="1"/>
  <c r="BK12" i="8"/>
  <c r="BK22" i="8"/>
  <c r="BK38" i="8"/>
  <c r="BK54" i="8"/>
  <c r="BK60" i="8"/>
  <c r="BK74" i="8"/>
  <c r="BK55" i="8"/>
  <c r="BK9" i="8"/>
  <c r="C76" i="8" l="1"/>
  <c r="AW76" i="8"/>
  <c r="BK76" i="8" l="1"/>
  <c r="K5" i="9"/>
  <c r="K43" i="9" s="1"/>
</calcChain>
</file>

<file path=xl/sharedStrings.xml><?xml version="1.0" encoding="utf-8"?>
<sst xmlns="http://schemas.openxmlformats.org/spreadsheetml/2006/main" count="169" uniqueCount="137">
  <si>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</si>
  <si>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</si>
  <si>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</si>
  <si>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</si>
  <si>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</si>
  <si>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</si>
  <si>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</si>
  <si>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</si>
  <si>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</si>
  <si>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</si>
  <si>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</si>
  <si>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</si>
  <si>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</si>
  <si>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</si>
  <si>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</si>
  <si>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</si>
  <si>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</si>
  <si>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</si>
  <si>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</si>
  <si>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</si>
  <si>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</si>
  <si>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</si>
  <si>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</si>
  <si>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</si>
  <si>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</si>
  <si>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</si>
  <si>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</si>
  <si>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</si>
  <si>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</si>
  <si>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</si>
  <si>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</si>
  <si>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</si>
  <si>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</si>
  <si>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</si>
  <si>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</si>
  <si>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</si>
  <si>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</si>
  <si>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</si>
  <si>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</si>
  <si>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</si>
  <si>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</si>
  <si>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</si>
  <si>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</si>
  <si>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</si>
  <si>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</si>
  <si>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</si>
  <si>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</si>
  <si>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</si>
  <si>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</si>
  <si>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</si>
  <si>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</si>
  <si>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</si>
  <si>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</si>
  <si>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</si>
  <si>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</si>
  <si>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</si>
  <si>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</si>
  <si>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</si>
  <si>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</si>
  <si>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</si>
  <si>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</si>
  <si>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</si>
  <si>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</si>
  <si>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</si>
  <si>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</si>
  <si>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</si>
  <si>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</si>
  <si>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</si>
  <si>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</si>
  <si>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</si>
  <si>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</si>
  <si>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</si>
  <si>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</si>
  <si>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</si>
  <si>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</si>
  <si>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</si>
  <si>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</si>
  <si>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</si>
  <si>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</si>
  <si>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</si>
  <si>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</si>
  <si>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</si>
  <si>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</si>
  <si>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</si>
  <si>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</si>
  <si>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</si>
  <si>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</si>
  <si>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</si>
  <si>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</si>
  <si>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</si>
  <si>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</si>
  <si>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</si>
  <si>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</si>
  <si>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</si>
  <si>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</si>
  <si>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</si>
  <si>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</si>
  <si>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</si>
  <si>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</si>
  <si>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</si>
  <si>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Principal Mutual Fund (All figures in Rs. Crore)</t>
  </si>
  <si>
    <t>Principal Cash Management Fund</t>
  </si>
  <si>
    <t>Principal Government Securities Fund</t>
  </si>
  <si>
    <t>Principal Pnb Fixed Maturity Plan – Series B10-476 Days</t>
  </si>
  <si>
    <t>Principal Pnb Fixed Maturity Plan – Series B13-395 Days</t>
  </si>
  <si>
    <t>Principal Pnb Fixed Maturity Plan – Series B14-390 Days</t>
  </si>
  <si>
    <t xml:space="preserve">Principal Pnb Fixed Maturity Plan – Series B15-377 Days </t>
  </si>
  <si>
    <t xml:space="preserve">Principal Pnb Fixed Maturity Plan 1098 Days - Series B2  </t>
  </si>
  <si>
    <t>Principal Debt Opportunities Fund Conservative Plan</t>
  </si>
  <si>
    <t>Principal Debt Opportunities Fund Corporate Bond Plan</t>
  </si>
  <si>
    <t>Principal Income Fund - Short Term Plan</t>
  </si>
  <si>
    <t>Principal Retail Money Manager Fund</t>
  </si>
  <si>
    <t>Principal Debt Savings Fund-Retail Plan</t>
  </si>
  <si>
    <t>Principal Bank CD Fund</t>
  </si>
  <si>
    <t>Principal Personal Tax Saver Fund</t>
  </si>
  <si>
    <t>Principal Tax Savings Fund</t>
  </si>
  <si>
    <t>Principal Dividend Yield Fund</t>
  </si>
  <si>
    <t>Principal Emerging Bluechip Fund</t>
  </si>
  <si>
    <t>Principal Growth Fund</t>
  </si>
  <si>
    <t>Principal Large Cap Fund</t>
  </si>
  <si>
    <t>Principal Smart Equity Fund</t>
  </si>
  <si>
    <t>Principal Index Fund - Nifty</t>
  </si>
  <si>
    <t>Principal Balanced Fund</t>
  </si>
  <si>
    <t>Principal Global Opportunities Fund</t>
  </si>
  <si>
    <t>Principal Income Fund - Long Term Plan</t>
  </si>
  <si>
    <t>Principal Pnb Fixed Maturity Plan – Series B16-1094 Days</t>
  </si>
  <si>
    <t>Principal Pnb Fixed Maturity Plan – Series B17-371 Days</t>
  </si>
  <si>
    <t>Principal Index Fund - Mid Cap</t>
  </si>
  <si>
    <t>Principal Debt Savings Fund - MIP</t>
  </si>
  <si>
    <t>Dadra and Nagar Haveli</t>
  </si>
  <si>
    <t>Daman and Diu</t>
  </si>
  <si>
    <t>Lakshadweep</t>
  </si>
  <si>
    <t>Mizoram</t>
  </si>
  <si>
    <t>Telangana</t>
  </si>
  <si>
    <t>Principal Pnb Fixed Maturity Plan – Series B5-732 Days</t>
  </si>
  <si>
    <t>Principal Mutual Fund: Net Average Assets Under Management (AUM) for the month of Apr 15 (All figures in Rs. Crore)</t>
  </si>
  <si>
    <t>Table showing State wise /Union Territory wise contribution to AAUM of category of schemes for the month of Apr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</si>
</sst>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 * #,##0.00_ ;_ * \-#,##0.00_ ;_ * &quot;-&quot;??_ ;_ @_ "/>
  </numFmts>
  <fonts count="46" x14ac:knownFonts="1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4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8" borderId="31" applyNumberFormat="0" applyFont="0" applyAlignment="0" applyProtection="0"/>
    <xf numFmtId="0" fontId="30" fillId="0" borderId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3" fillId="0" borderId="26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27" applyNumberFormat="0" applyAlignment="0" applyProtection="0"/>
    <xf numFmtId="0" fontId="38" fillId="6" borderId="28" applyNumberFormat="0" applyAlignment="0" applyProtection="0"/>
    <xf numFmtId="0" fontId="39" fillId="6" borderId="27" applyNumberFormat="0" applyAlignment="0" applyProtection="0"/>
    <xf numFmtId="0" fontId="40" fillId="0" borderId="29" applyNumberFormat="0" applyFill="0" applyAlignment="0" applyProtection="0"/>
    <xf numFmtId="0" fontId="41" fillId="7" borderId="30" applyNumberFormat="0" applyAlignment="0" applyProtection="0"/>
    <xf numFmtId="0" fontId="42" fillId="0" borderId="0" applyNumberFormat="0" applyFill="0" applyBorder="0" applyAlignment="0" applyProtection="0"/>
    <xf numFmtId="0" fontId="30" fillId="8" borderId="31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32" applyNumberFormat="0" applyFill="0" applyAlignment="0" applyProtection="0"/>
    <xf numFmtId="0" fontId="45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45" fillId="32" borderId="0" applyNumberFormat="0" applyBorder="0" applyAlignment="0" applyProtection="0"/>
    <xf numFmtId="164" fontId="30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" fillId="8" borderId="31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</cellStyleXfs>
  <cellXfs count="77">
    <xf numFmtId="0" fontId="0" fillId="0" borderId="0" xfId="0"/>
    <xf numFmtId="0" fontId="9" fillId="0" borderId="1" xfId="0" applyFont="1" applyBorder="1"/>
    <xf numFmtId="2" fontId="11" fillId="0" borderId="0" xfId="2" applyNumberFormat="1" applyFont="1"/>
    <xf numFmtId="0" fontId="11" fillId="0" borderId="0" xfId="2" applyFont="1"/>
    <xf numFmtId="2" fontId="10" fillId="0" borderId="0" xfId="2" applyNumberFormat="1" applyFont="1"/>
    <xf numFmtId="0" fontId="10" fillId="0" borderId="0" xfId="2" applyFont="1"/>
    <xf numFmtId="0" fontId="10" fillId="0" borderId="4" xfId="2" applyNumberFormat="1" applyFont="1" applyFill="1" applyBorder="1" applyAlignment="1">
      <alignment horizontal="center" wrapText="1"/>
    </xf>
    <xf numFmtId="0" fontId="10" fillId="0" borderId="1" xfId="2" applyNumberFormat="1" applyFont="1" applyFill="1" applyBorder="1" applyAlignment="1">
      <alignment horizontal="center" wrapText="1"/>
    </xf>
    <xf numFmtId="0" fontId="10" fillId="0" borderId="5" xfId="2" applyNumberFormat="1" applyFont="1" applyFill="1" applyBorder="1" applyAlignment="1">
      <alignment horizontal="center" wrapText="1"/>
    </xf>
    <xf numFmtId="2" fontId="10" fillId="0" borderId="0" xfId="2" applyNumberFormat="1" applyFont="1" applyAlignment="1">
      <alignment horizontal="center"/>
    </xf>
    <xf numFmtId="0" fontId="10" fillId="0" borderId="0" xfId="2" applyFont="1" applyAlignment="1">
      <alignment horizontal="center"/>
    </xf>
    <xf numFmtId="0" fontId="12" fillId="0" borderId="6" xfId="0" applyFont="1" applyBorder="1"/>
    <xf numFmtId="0" fontId="12" fillId="0" borderId="7" xfId="0" applyFont="1" applyBorder="1" applyAlignment="1">
      <alignment wrapText="1"/>
    </xf>
    <xf numFmtId="0" fontId="13" fillId="0" borderId="0" xfId="0" applyFont="1" applyBorder="1"/>
    <xf numFmtId="0" fontId="13" fillId="0" borderId="7" xfId="0" applyFont="1" applyBorder="1" applyAlignment="1">
      <alignment wrapText="1"/>
    </xf>
    <xf numFmtId="0" fontId="12" fillId="0" borderId="0" xfId="0" applyFont="1" applyBorder="1"/>
    <xf numFmtId="0" fontId="12" fillId="0" borderId="8" xfId="0" applyFont="1" applyBorder="1"/>
    <xf numFmtId="0" fontId="12" fillId="0" borderId="0" xfId="0" applyFont="1" applyBorder="1" applyAlignment="1">
      <alignment horizontal="right" wrapText="1"/>
    </xf>
    <xf numFmtId="0" fontId="12" fillId="0" borderId="0" xfId="0" applyFont="1" applyFill="1" applyBorder="1"/>
    <xf numFmtId="0" fontId="9" fillId="0" borderId="0" xfId="0" applyFont="1"/>
    <xf numFmtId="2" fontId="7" fillId="0" borderId="1" xfId="2" applyNumberFormat="1" applyFont="1" applyFill="1" applyBorder="1" applyAlignment="1">
      <alignment horizontal="center" vertical="top" wrapText="1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left"/>
    </xf>
    <xf numFmtId="0" fontId="9" fillId="0" borderId="1" xfId="1" applyFont="1" applyBorder="1"/>
    <xf numFmtId="0" fontId="13" fillId="0" borderId="22" xfId="0" applyFont="1" applyBorder="1" applyAlignment="1">
      <alignment horizontal="left" wrapText="1"/>
    </xf>
    <xf numFmtId="0" fontId="13" fillId="0" borderId="22" xfId="0" applyFont="1" applyBorder="1" applyAlignment="1">
      <alignment horizontal="right" wrapText="1"/>
    </xf>
    <xf numFmtId="0" fontId="13" fillId="0" borderId="22" xfId="0" applyFont="1" applyBorder="1" applyAlignment="1">
      <alignment wrapText="1"/>
    </xf>
    <xf numFmtId="0" fontId="12" fillId="0" borderId="22" xfId="0" applyFont="1" applyBorder="1" applyAlignment="1">
      <alignment horizontal="right" wrapText="1"/>
    </xf>
    <xf numFmtId="0" fontId="14" fillId="0" borderId="22" xfId="0" applyFont="1" applyBorder="1" applyAlignment="1">
      <alignment wrapText="1"/>
    </xf>
    <xf numFmtId="0" fontId="12" fillId="0" borderId="22" xfId="0" applyFont="1" applyBorder="1" applyAlignment="1">
      <alignment wrapText="1"/>
    </xf>
    <xf numFmtId="0" fontId="12" fillId="0" borderId="22" xfId="0" applyFont="1" applyBorder="1" applyAlignment="1">
      <alignment horizontal="center" wrapText="1"/>
    </xf>
    <xf numFmtId="0" fontId="12" fillId="0" borderId="22" xfId="0" applyFont="1" applyBorder="1" applyAlignment="1">
      <alignment horizontal="right"/>
    </xf>
    <xf numFmtId="2" fontId="10" fillId="0" borderId="22" xfId="2" applyNumberFormat="1" applyFont="1" applyFill="1" applyBorder="1"/>
    <xf numFmtId="164" fontId="13" fillId="0" borderId="0" xfId="0" applyNumberFormat="1" applyFont="1" applyBorder="1"/>
    <xf numFmtId="164" fontId="9" fillId="0" borderId="0" xfId="4" applyFont="1"/>
    <xf numFmtId="164" fontId="9" fillId="0" borderId="0" xfId="0" applyNumberFormat="1" applyFont="1"/>
    <xf numFmtId="164" fontId="13" fillId="0" borderId="0" xfId="4" applyFont="1" applyBorder="1" applyAlignment="1">
      <alignment horizontal="center"/>
    </xf>
    <xf numFmtId="0" fontId="8" fillId="0" borderId="1" xfId="0" applyFont="1" applyBorder="1"/>
    <xf numFmtId="2" fontId="12" fillId="0" borderId="1" xfId="0" applyNumberFormat="1" applyFont="1" applyBorder="1"/>
    <xf numFmtId="2" fontId="13" fillId="0" borderId="1" xfId="4" applyNumberFormat="1" applyFont="1" applyBorder="1"/>
    <xf numFmtId="2" fontId="13" fillId="0" borderId="1" xfId="0" applyNumberFormat="1" applyFont="1" applyBorder="1"/>
    <xf numFmtId="2" fontId="13" fillId="0" borderId="1" xfId="4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2" fillId="0" borderId="1" xfId="0" applyNumberFormat="1" applyFont="1" applyBorder="1" applyAlignment="1">
      <alignment horizontal="right"/>
    </xf>
    <xf numFmtId="2" fontId="12" fillId="0" borderId="1" xfId="4" applyNumberFormat="1" applyFont="1" applyBorder="1" applyAlignment="1">
      <alignment horizontal="right"/>
    </xf>
    <xf numFmtId="2" fontId="9" fillId="0" borderId="1" xfId="4" applyNumberFormat="1" applyFont="1" applyBorder="1" applyAlignment="1">
      <alignment horizontal="left"/>
    </xf>
    <xf numFmtId="2" fontId="9" fillId="0" borderId="1" xfId="4" applyNumberFormat="1" applyFont="1" applyBorder="1"/>
    <xf numFmtId="2" fontId="8" fillId="0" borderId="1" xfId="4" applyNumberFormat="1" applyFont="1" applyBorder="1"/>
    <xf numFmtId="2" fontId="9" fillId="0" borderId="1" xfId="4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49" fontId="6" fillId="0" borderId="23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2" fontId="10" fillId="0" borderId="15" xfId="2" applyNumberFormat="1" applyFont="1" applyFill="1" applyBorder="1" applyAlignment="1">
      <alignment horizontal="center" vertical="top" wrapText="1"/>
    </xf>
    <xf numFmtId="2" fontId="10" fillId="0" borderId="16" xfId="2" applyNumberFormat="1" applyFont="1" applyFill="1" applyBorder="1" applyAlignment="1">
      <alignment horizontal="center" vertical="top" wrapText="1"/>
    </xf>
    <xf numFmtId="2" fontId="10" fillId="0" borderId="17" xfId="2" applyNumberFormat="1" applyFont="1" applyFill="1" applyBorder="1" applyAlignment="1">
      <alignment horizontal="center" vertical="top" wrapText="1"/>
    </xf>
    <xf numFmtId="2" fontId="10" fillId="0" borderId="15" xfId="2" applyNumberFormat="1" applyFont="1" applyFill="1" applyBorder="1" applyAlignment="1">
      <alignment horizontal="center"/>
    </xf>
    <xf numFmtId="2" fontId="10" fillId="0" borderId="16" xfId="2" applyNumberFormat="1" applyFont="1" applyFill="1" applyBorder="1" applyAlignment="1">
      <alignment horizontal="center"/>
    </xf>
    <xf numFmtId="2" fontId="10" fillId="0" borderId="17" xfId="2" applyNumberFormat="1" applyFont="1" applyFill="1" applyBorder="1" applyAlignment="1">
      <alignment horizontal="center"/>
    </xf>
    <xf numFmtId="3" fontId="10" fillId="0" borderId="18" xfId="2" applyNumberFormat="1" applyFont="1" applyFill="1" applyBorder="1" applyAlignment="1">
      <alignment horizontal="center" vertical="center" wrapText="1"/>
    </xf>
    <xf numFmtId="3" fontId="10" fillId="0" borderId="19" xfId="2" applyNumberFormat="1" applyFont="1" applyFill="1" applyBorder="1" applyAlignment="1">
      <alignment horizontal="center" vertical="center" wrapText="1"/>
    </xf>
    <xf numFmtId="3" fontId="10" fillId="0" borderId="20" xfId="2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2" fontId="10" fillId="0" borderId="9" xfId="2" applyNumberFormat="1" applyFont="1" applyFill="1" applyBorder="1" applyAlignment="1">
      <alignment horizontal="center" vertical="top" wrapText="1"/>
    </xf>
    <xf numFmtId="2" fontId="10" fillId="0" borderId="10" xfId="2" applyNumberFormat="1" applyFont="1" applyFill="1" applyBorder="1" applyAlignment="1">
      <alignment horizontal="center" vertical="top" wrapText="1"/>
    </xf>
    <xf numFmtId="2" fontId="10" fillId="0" borderId="11" xfId="2" applyNumberFormat="1" applyFont="1" applyFill="1" applyBorder="1" applyAlignment="1">
      <alignment horizontal="center" vertical="top" wrapText="1"/>
    </xf>
    <xf numFmtId="2" fontId="10" fillId="0" borderId="12" xfId="2" applyNumberFormat="1" applyFont="1" applyFill="1" applyBorder="1" applyAlignment="1">
      <alignment horizontal="center" vertical="top" wrapText="1"/>
    </xf>
    <xf numFmtId="2" fontId="10" fillId="0" borderId="13" xfId="2" applyNumberFormat="1" applyFont="1" applyFill="1" applyBorder="1" applyAlignment="1">
      <alignment horizontal="center" vertical="top" wrapText="1"/>
    </xf>
    <xf numFmtId="2" fontId="10" fillId="0" borderId="14" xfId="2" applyNumberFormat="1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64">
    <cellStyle name="20% - Accent1" xfId="22" builtinId="30" customBuiltin="1"/>
    <cellStyle name="20% - Accent1 2" xfId="66"/>
    <cellStyle name="20% - Accent1 3" xfId="109"/>
    <cellStyle name="20% - Accent1 3 2" xfId="151"/>
    <cellStyle name="20% - Accent1 4" xfId="136"/>
    <cellStyle name="20% - Accent2" xfId="26" builtinId="34" customBuiltin="1"/>
    <cellStyle name="20% - Accent2 2" xfId="70"/>
    <cellStyle name="20% - Accent2 3" xfId="113"/>
    <cellStyle name="20% - Accent2 3 2" xfId="153"/>
    <cellStyle name="20% - Accent2 4" xfId="138"/>
    <cellStyle name="20% - Accent3" xfId="30" builtinId="38" customBuiltin="1"/>
    <cellStyle name="20% - Accent3 2" xfId="74"/>
    <cellStyle name="20% - Accent3 3" xfId="117"/>
    <cellStyle name="20% - Accent3 3 2" xfId="155"/>
    <cellStyle name="20% - Accent3 4" xfId="140"/>
    <cellStyle name="20% - Accent4" xfId="34" builtinId="42" customBuiltin="1"/>
    <cellStyle name="20% - Accent4 2" xfId="78"/>
    <cellStyle name="20% - Accent4 3" xfId="121"/>
    <cellStyle name="20% - Accent4 3 2" xfId="157"/>
    <cellStyle name="20% - Accent4 4" xfId="142"/>
    <cellStyle name="20% - Accent5" xfId="38" builtinId="46" customBuiltin="1"/>
    <cellStyle name="20% - Accent5 2" xfId="82"/>
    <cellStyle name="20% - Accent5 3" xfId="125"/>
    <cellStyle name="20% - Accent5 3 2" xfId="159"/>
    <cellStyle name="20% - Accent5 4" xfId="144"/>
    <cellStyle name="20% - Accent6" xfId="42" builtinId="50" customBuiltin="1"/>
    <cellStyle name="20% - Accent6 2" xfId="86"/>
    <cellStyle name="20% - Accent6 3" xfId="129"/>
    <cellStyle name="20% - Accent6 3 2" xfId="161"/>
    <cellStyle name="20% - Accent6 4" xfId="146"/>
    <cellStyle name="40% - Accent1" xfId="23" builtinId="31" customBuiltin="1"/>
    <cellStyle name="40% - Accent1 2" xfId="67"/>
    <cellStyle name="40% - Accent1 3" xfId="110"/>
    <cellStyle name="40% - Accent1 3 2" xfId="152"/>
    <cellStyle name="40% - Accent1 4" xfId="137"/>
    <cellStyle name="40% - Accent2" xfId="27" builtinId="35" customBuiltin="1"/>
    <cellStyle name="40% - Accent2 2" xfId="71"/>
    <cellStyle name="40% - Accent2 3" xfId="114"/>
    <cellStyle name="40% - Accent2 3 2" xfId="154"/>
    <cellStyle name="40% - Accent2 4" xfId="139"/>
    <cellStyle name="40% - Accent3" xfId="31" builtinId="39" customBuiltin="1"/>
    <cellStyle name="40% - Accent3 2" xfId="75"/>
    <cellStyle name="40% - Accent3 3" xfId="118"/>
    <cellStyle name="40% - Accent3 3 2" xfId="156"/>
    <cellStyle name="40% - Accent3 4" xfId="141"/>
    <cellStyle name="40% - Accent4" xfId="35" builtinId="43" customBuiltin="1"/>
    <cellStyle name="40% - Accent4 2" xfId="79"/>
    <cellStyle name="40% - Accent4 3" xfId="122"/>
    <cellStyle name="40% - Accent4 3 2" xfId="158"/>
    <cellStyle name="40% - Accent4 4" xfId="143"/>
    <cellStyle name="40% - Accent5" xfId="39" builtinId="47" customBuiltin="1"/>
    <cellStyle name="40% - Accent5 2" xfId="83"/>
    <cellStyle name="40% - Accent5 3" xfId="126"/>
    <cellStyle name="40% - Accent5 3 2" xfId="160"/>
    <cellStyle name="40% - Accent5 4" xfId="145"/>
    <cellStyle name="40% - Accent6" xfId="43" builtinId="51" customBuiltin="1"/>
    <cellStyle name="40% - Accent6 2" xfId="87"/>
    <cellStyle name="40% - Accent6 3" xfId="130"/>
    <cellStyle name="40% - Accent6 3 2" xfId="162"/>
    <cellStyle name="40% - Accent6 4" xfId="147"/>
    <cellStyle name="60% - Accent1" xfId="24" builtinId="32" customBuiltin="1"/>
    <cellStyle name="60% - Accent1 2" xfId="68"/>
    <cellStyle name="60% - Accent1 3" xfId="111"/>
    <cellStyle name="60% - Accent2" xfId="28" builtinId="36" customBuiltin="1"/>
    <cellStyle name="60% - Accent2 2" xfId="72"/>
    <cellStyle name="60% - Accent2 3" xfId="115"/>
    <cellStyle name="60% - Accent3" xfId="32" builtinId="40" customBuiltin="1"/>
    <cellStyle name="60% - Accent3 2" xfId="76"/>
    <cellStyle name="60% - Accent3 3" xfId="119"/>
    <cellStyle name="60% - Accent4" xfId="36" builtinId="44" customBuiltin="1"/>
    <cellStyle name="60% - Accent4 2" xfId="80"/>
    <cellStyle name="60% - Accent4 3" xfId="123"/>
    <cellStyle name="60% - Accent5" xfId="40" builtinId="48" customBuiltin="1"/>
    <cellStyle name="60% - Accent5 2" xfId="84"/>
    <cellStyle name="60% - Accent5 3" xfId="127"/>
    <cellStyle name="60% - Accent6" xfId="44" builtinId="52" customBuiltin="1"/>
    <cellStyle name="60% - Accent6 2" xfId="88"/>
    <cellStyle name="60% - Accent6 3" xfId="131"/>
    <cellStyle name="Accent1" xfId="21" builtinId="29" customBuiltin="1"/>
    <cellStyle name="Accent1 2" xfId="65"/>
    <cellStyle name="Accent1 3" xfId="108"/>
    <cellStyle name="Accent2" xfId="25" builtinId="33" customBuiltin="1"/>
    <cellStyle name="Accent2 2" xfId="69"/>
    <cellStyle name="Accent2 3" xfId="112"/>
    <cellStyle name="Accent3" xfId="29" builtinId="37" customBuiltin="1"/>
    <cellStyle name="Accent3 2" xfId="73"/>
    <cellStyle name="Accent3 3" xfId="116"/>
    <cellStyle name="Accent4" xfId="33" builtinId="41" customBuiltin="1"/>
    <cellStyle name="Accent4 2" xfId="77"/>
    <cellStyle name="Accent4 3" xfId="120"/>
    <cellStyle name="Accent5" xfId="37" builtinId="45" customBuiltin="1"/>
    <cellStyle name="Accent5 2" xfId="81"/>
    <cellStyle name="Accent5 3" xfId="124"/>
    <cellStyle name="Accent6" xfId="41" builtinId="49" customBuiltin="1"/>
    <cellStyle name="Accent6 2" xfId="85"/>
    <cellStyle name="Accent6 3" xfId="128"/>
    <cellStyle name="Bad" xfId="11" builtinId="27" customBuiltin="1"/>
    <cellStyle name="Bad 2" xfId="54"/>
    <cellStyle name="Bad 3" xfId="97"/>
    <cellStyle name="Calculation" xfId="15" builtinId="22" customBuiltin="1"/>
    <cellStyle name="Calculation 2" xfId="58"/>
    <cellStyle name="Calculation 3" xfId="101"/>
    <cellStyle name="Check Cell" xfId="17" builtinId="23" customBuiltin="1"/>
    <cellStyle name="Check Cell 2" xfId="60"/>
    <cellStyle name="Check Cell 3" xfId="103"/>
    <cellStyle name="Comma" xfId="4" builtinId="3"/>
    <cellStyle name="Comma 2" xfId="89"/>
    <cellStyle name="Comma 3" xfId="91"/>
    <cellStyle name="Comma 3 2" xfId="149"/>
    <cellStyle name="Comma 4" xfId="132"/>
    <cellStyle name="Comma 4 2" xfId="163"/>
    <cellStyle name="Comma 5" xfId="46"/>
    <cellStyle name="Comma 6" xfId="134"/>
    <cellStyle name="Explanatory Text" xfId="19" builtinId="53" customBuiltin="1"/>
    <cellStyle name="Explanatory Text 2" xfId="63"/>
    <cellStyle name="Explanatory Text 3" xfId="106"/>
    <cellStyle name="Good" xfId="10" builtinId="26" customBuiltin="1"/>
    <cellStyle name="Good 2" xfId="53"/>
    <cellStyle name="Good 3" xfId="96"/>
    <cellStyle name="Heading 1" xfId="6" builtinId="16" customBuiltin="1"/>
    <cellStyle name="Heading 1 2" xfId="49"/>
    <cellStyle name="Heading 1 3" xfId="92"/>
    <cellStyle name="Heading 2" xfId="7" builtinId="17" customBuiltin="1"/>
    <cellStyle name="Heading 2 2" xfId="50"/>
    <cellStyle name="Heading 2 3" xfId="93"/>
    <cellStyle name="Heading 3" xfId="8" builtinId="18" customBuiltin="1"/>
    <cellStyle name="Heading 3 2" xfId="51"/>
    <cellStyle name="Heading 3 3" xfId="94"/>
    <cellStyle name="Heading 4" xfId="9" builtinId="19" customBuiltin="1"/>
    <cellStyle name="Heading 4 2" xfId="52"/>
    <cellStyle name="Heading 4 3" xfId="95"/>
    <cellStyle name="Input" xfId="13" builtinId="20" customBuiltin="1"/>
    <cellStyle name="Input 2" xfId="56"/>
    <cellStyle name="Input 3" xfId="99"/>
    <cellStyle name="Linked Cell" xfId="16" builtinId="24" customBuiltin="1"/>
    <cellStyle name="Linked Cell 2" xfId="59"/>
    <cellStyle name="Linked Cell 3" xfId="102"/>
    <cellStyle name="Neutral" xfId="12" builtinId="28" customBuiltin="1"/>
    <cellStyle name="Neutral 2" xfId="55"/>
    <cellStyle name="Neutral 3" xfId="98"/>
    <cellStyle name="Normal" xfId="0" builtinId="0"/>
    <cellStyle name="Normal 2" xfId="1"/>
    <cellStyle name="Normal 2 2" xfId="2"/>
    <cellStyle name="Normal 2 3" xfId="48"/>
    <cellStyle name="Normal 3" xfId="3"/>
    <cellStyle name="Normal 3 2" xfId="90"/>
    <cellStyle name="Normal 3 3" xfId="148"/>
    <cellStyle name="Normal 4" xfId="45"/>
    <cellStyle name="Normal 5" xfId="133"/>
    <cellStyle name="Note 2" xfId="62"/>
    <cellStyle name="Note 3" xfId="105"/>
    <cellStyle name="Note 3 2" xfId="150"/>
    <cellStyle name="Note 4" xfId="47"/>
    <cellStyle name="Note 5" xfId="135"/>
    <cellStyle name="Output" xfId="14" builtinId="21" customBuiltin="1"/>
    <cellStyle name="Output 2" xfId="57"/>
    <cellStyle name="Output 3" xfId="100"/>
    <cellStyle name="Title" xfId="5" builtinId="15" customBuiltin="1"/>
    <cellStyle name="Total" xfId="20" builtinId="25" customBuiltin="1"/>
    <cellStyle name="Total 2" xfId="64"/>
    <cellStyle name="Total 3" xfId="107"/>
    <cellStyle name="Warning Text" xfId="18" builtinId="11" customBuiltin="1"/>
    <cellStyle name="Warning Text 2" xfId="61"/>
    <cellStyle name="Warning Text 3" xfId="10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5"/>
  <sheetViews>
    <sheetView tabSelected="1" zoomScale="85" zoomScaleNormal="85" workbookViewId="0">
      <pane xSplit="2" ySplit="5" topLeftCell="C6" activePane="bottomRight" state="frozen"/>
      <selection activeCell="F20" sqref="F20"/>
      <selection pane="topRight" activeCell="F20" sqref="F20"/>
      <selection pane="bottomLeft" activeCell="F20" sqref="F20"/>
      <selection pane="bottomRight" activeCell="B1" sqref="B1:B5"/>
    </sheetView>
  </sheetViews>
  <sheetFormatPr defaultColWidth="9.140625" defaultRowHeight="15" x14ac:dyDescent="0.25"/>
  <cols>
    <col min="1" max="1" width="5" style="13" customWidth="1"/>
    <col min="2" max="2" width="55" style="13" customWidth="1"/>
    <col min="3" max="3" width="4.7109375" style="13" customWidth="1"/>
    <col min="4" max="4" width="6.7109375" style="13" customWidth="1"/>
    <col min="5" max="5" width="4.7109375" style="13" customWidth="1"/>
    <col min="6" max="6" width="6.7109375" style="13" bestFit="1" customWidth="1"/>
    <col min="7" max="7" width="4.7109375" style="13" customWidth="1"/>
    <col min="8" max="8" width="6.7109375" style="13" customWidth="1"/>
    <col min="9" max="9" width="7.7109375" style="13" customWidth="1"/>
    <col min="10" max="10" width="6.7109375" style="13" customWidth="1"/>
    <col min="11" max="11" width="4.7109375" style="13" customWidth="1"/>
    <col min="12" max="12" width="6.7109375" style="13" customWidth="1"/>
    <col min="13" max="17" width="4.7109375" style="13" customWidth="1"/>
    <col min="18" max="18" width="6.7109375" style="13" customWidth="1"/>
    <col min="19" max="20" width="5.7109375" style="13" customWidth="1"/>
    <col min="21" max="21" width="4.7109375" style="13" customWidth="1"/>
    <col min="22" max="22" width="5.7109375" style="13" customWidth="1"/>
    <col min="23" max="27" width="4.7109375" style="13" customWidth="1"/>
    <col min="28" max="29" width="6.7109375" style="13" customWidth="1"/>
    <col min="30" max="31" width="4.7109375" style="13" customWidth="1"/>
    <col min="32" max="32" width="5.7109375" style="13" customWidth="1"/>
    <col min="33" max="37" width="4.7109375" style="13" customWidth="1"/>
    <col min="38" max="38" width="6.7109375" style="13" customWidth="1"/>
    <col min="39" max="40" width="5.7109375" style="13" customWidth="1"/>
    <col min="41" max="47" width="4.7109375" style="13" customWidth="1"/>
    <col min="48" max="48" width="6.7109375" style="13" customWidth="1"/>
    <col min="49" max="49" width="7.7109375" style="13" customWidth="1"/>
    <col min="50" max="50" width="5.7109375" style="13" customWidth="1"/>
    <col min="51" max="51" width="4.7109375" style="13" customWidth="1"/>
    <col min="52" max="52" width="6.7109375" style="13" customWidth="1"/>
    <col min="53" max="57" width="4.7109375" style="13" customWidth="1"/>
    <col min="58" max="58" width="6.7109375" style="13" customWidth="1"/>
    <col min="59" max="60" width="5.7109375" style="13" customWidth="1"/>
    <col min="61" max="61" width="4.7109375" style="13" customWidth="1"/>
    <col min="62" max="62" width="5.7109375" style="13" customWidth="1"/>
    <col min="63" max="63" width="7.7109375" style="13" customWidth="1"/>
    <col min="64" max="64" width="9.5703125" style="13" bestFit="1" customWidth="1"/>
    <col min="65" max="16384" width="9.140625" style="13"/>
  </cols>
  <sheetData>
    <row r="1" spans="1:104" s="3" customFormat="1" ht="15.75" thickBot="1" x14ac:dyDescent="0.3">
      <c r="A1" s="50" t="s">
        <v>74</v>
      </c>
      <c r="B1" s="63" t="s">
        <v>32</v>
      </c>
      <c r="C1" s="54" t="s">
        <v>135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6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104" s="3" customFormat="1" ht="15.75" thickBot="1" x14ac:dyDescent="0.3">
      <c r="A2" s="51"/>
      <c r="B2" s="64"/>
      <c r="C2" s="54" t="s">
        <v>31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6"/>
      <c r="W2" s="54" t="s">
        <v>27</v>
      </c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6"/>
      <c r="AQ2" s="54" t="s">
        <v>28</v>
      </c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6"/>
      <c r="BK2" s="60" t="s">
        <v>25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104" s="5" customFormat="1" ht="15.75" thickBot="1" x14ac:dyDescent="0.3">
      <c r="A3" s="51"/>
      <c r="B3" s="64"/>
      <c r="C3" s="57" t="s">
        <v>12</v>
      </c>
      <c r="D3" s="58"/>
      <c r="E3" s="58"/>
      <c r="F3" s="58"/>
      <c r="G3" s="58"/>
      <c r="H3" s="58"/>
      <c r="I3" s="58"/>
      <c r="J3" s="58"/>
      <c r="K3" s="58"/>
      <c r="L3" s="59"/>
      <c r="M3" s="57" t="s">
        <v>13</v>
      </c>
      <c r="N3" s="58"/>
      <c r="O3" s="58"/>
      <c r="P3" s="58"/>
      <c r="Q3" s="58"/>
      <c r="R3" s="58"/>
      <c r="S3" s="58"/>
      <c r="T3" s="58"/>
      <c r="U3" s="58"/>
      <c r="V3" s="59"/>
      <c r="W3" s="57" t="s">
        <v>12</v>
      </c>
      <c r="X3" s="58"/>
      <c r="Y3" s="58"/>
      <c r="Z3" s="58"/>
      <c r="AA3" s="58"/>
      <c r="AB3" s="58"/>
      <c r="AC3" s="58"/>
      <c r="AD3" s="58"/>
      <c r="AE3" s="58"/>
      <c r="AF3" s="59"/>
      <c r="AG3" s="57" t="s">
        <v>13</v>
      </c>
      <c r="AH3" s="58"/>
      <c r="AI3" s="58"/>
      <c r="AJ3" s="58"/>
      <c r="AK3" s="58"/>
      <c r="AL3" s="58"/>
      <c r="AM3" s="58"/>
      <c r="AN3" s="58"/>
      <c r="AO3" s="58"/>
      <c r="AP3" s="59"/>
      <c r="AQ3" s="57" t="s">
        <v>12</v>
      </c>
      <c r="AR3" s="58"/>
      <c r="AS3" s="58"/>
      <c r="AT3" s="58"/>
      <c r="AU3" s="58"/>
      <c r="AV3" s="58"/>
      <c r="AW3" s="58"/>
      <c r="AX3" s="58"/>
      <c r="AY3" s="58"/>
      <c r="AZ3" s="59"/>
      <c r="BA3" s="57" t="s">
        <v>13</v>
      </c>
      <c r="BB3" s="58"/>
      <c r="BC3" s="58"/>
      <c r="BD3" s="58"/>
      <c r="BE3" s="58"/>
      <c r="BF3" s="58"/>
      <c r="BG3" s="58"/>
      <c r="BH3" s="58"/>
      <c r="BI3" s="58"/>
      <c r="BJ3" s="59"/>
      <c r="BK3" s="61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104" s="5" customFormat="1" x14ac:dyDescent="0.25">
      <c r="A4" s="51"/>
      <c r="B4" s="64"/>
      <c r="C4" s="71" t="s">
        <v>38</v>
      </c>
      <c r="D4" s="72"/>
      <c r="E4" s="72"/>
      <c r="F4" s="72"/>
      <c r="G4" s="73"/>
      <c r="H4" s="68" t="s">
        <v>39</v>
      </c>
      <c r="I4" s="69"/>
      <c r="J4" s="69"/>
      <c r="K4" s="69"/>
      <c r="L4" s="70"/>
      <c r="M4" s="71" t="s">
        <v>38</v>
      </c>
      <c r="N4" s="72"/>
      <c r="O4" s="72"/>
      <c r="P4" s="72"/>
      <c r="Q4" s="73"/>
      <c r="R4" s="68" t="s">
        <v>39</v>
      </c>
      <c r="S4" s="69"/>
      <c r="T4" s="69"/>
      <c r="U4" s="69"/>
      <c r="V4" s="70"/>
      <c r="W4" s="71" t="s">
        <v>38</v>
      </c>
      <c r="X4" s="72"/>
      <c r="Y4" s="72"/>
      <c r="Z4" s="72"/>
      <c r="AA4" s="73"/>
      <c r="AB4" s="68" t="s">
        <v>39</v>
      </c>
      <c r="AC4" s="69"/>
      <c r="AD4" s="69"/>
      <c r="AE4" s="69"/>
      <c r="AF4" s="70"/>
      <c r="AG4" s="71" t="s">
        <v>38</v>
      </c>
      <c r="AH4" s="72"/>
      <c r="AI4" s="72"/>
      <c r="AJ4" s="72"/>
      <c r="AK4" s="73"/>
      <c r="AL4" s="68" t="s">
        <v>39</v>
      </c>
      <c r="AM4" s="69"/>
      <c r="AN4" s="69"/>
      <c r="AO4" s="69"/>
      <c r="AP4" s="70"/>
      <c r="AQ4" s="71" t="s">
        <v>38</v>
      </c>
      <c r="AR4" s="72"/>
      <c r="AS4" s="72"/>
      <c r="AT4" s="72"/>
      <c r="AU4" s="73"/>
      <c r="AV4" s="68" t="s">
        <v>39</v>
      </c>
      <c r="AW4" s="69"/>
      <c r="AX4" s="69"/>
      <c r="AY4" s="69"/>
      <c r="AZ4" s="70"/>
      <c r="BA4" s="71" t="s">
        <v>38</v>
      </c>
      <c r="BB4" s="72"/>
      <c r="BC4" s="72"/>
      <c r="BD4" s="72"/>
      <c r="BE4" s="73"/>
      <c r="BF4" s="68" t="s">
        <v>39</v>
      </c>
      <c r="BG4" s="69"/>
      <c r="BH4" s="69"/>
      <c r="BI4" s="69"/>
      <c r="BJ4" s="70"/>
      <c r="BK4" s="61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104" s="5" customFormat="1" ht="15" customHeight="1" x14ac:dyDescent="0.25">
      <c r="A5" s="51"/>
      <c r="B5" s="64"/>
      <c r="C5" s="6">
        <v>1</v>
      </c>
      <c r="D5" s="7">
        <v>2</v>
      </c>
      <c r="E5" s="7">
        <v>3</v>
      </c>
      <c r="F5" s="7">
        <v>4</v>
      </c>
      <c r="G5" s="8">
        <v>5</v>
      </c>
      <c r="H5" s="6">
        <v>1</v>
      </c>
      <c r="I5" s="7">
        <v>2</v>
      </c>
      <c r="J5" s="7">
        <v>3</v>
      </c>
      <c r="K5" s="7">
        <v>4</v>
      </c>
      <c r="L5" s="8">
        <v>5</v>
      </c>
      <c r="M5" s="6">
        <v>1</v>
      </c>
      <c r="N5" s="7">
        <v>2</v>
      </c>
      <c r="O5" s="7">
        <v>3</v>
      </c>
      <c r="P5" s="7">
        <v>4</v>
      </c>
      <c r="Q5" s="8">
        <v>5</v>
      </c>
      <c r="R5" s="6">
        <v>1</v>
      </c>
      <c r="S5" s="7">
        <v>2</v>
      </c>
      <c r="T5" s="7">
        <v>3</v>
      </c>
      <c r="U5" s="7">
        <v>4</v>
      </c>
      <c r="V5" s="8">
        <v>5</v>
      </c>
      <c r="W5" s="6">
        <v>1</v>
      </c>
      <c r="X5" s="7">
        <v>2</v>
      </c>
      <c r="Y5" s="7">
        <v>3</v>
      </c>
      <c r="Z5" s="7">
        <v>4</v>
      </c>
      <c r="AA5" s="8">
        <v>5</v>
      </c>
      <c r="AB5" s="6">
        <v>1</v>
      </c>
      <c r="AC5" s="7">
        <v>2</v>
      </c>
      <c r="AD5" s="7">
        <v>3</v>
      </c>
      <c r="AE5" s="7">
        <v>4</v>
      </c>
      <c r="AF5" s="8">
        <v>5</v>
      </c>
      <c r="AG5" s="6">
        <v>1</v>
      </c>
      <c r="AH5" s="7">
        <v>2</v>
      </c>
      <c r="AI5" s="7">
        <v>3</v>
      </c>
      <c r="AJ5" s="7">
        <v>4</v>
      </c>
      <c r="AK5" s="8">
        <v>5</v>
      </c>
      <c r="AL5" s="6">
        <v>1</v>
      </c>
      <c r="AM5" s="7">
        <v>2</v>
      </c>
      <c r="AN5" s="7">
        <v>3</v>
      </c>
      <c r="AO5" s="7">
        <v>4</v>
      </c>
      <c r="AP5" s="8">
        <v>5</v>
      </c>
      <c r="AQ5" s="6">
        <v>1</v>
      </c>
      <c r="AR5" s="7">
        <v>2</v>
      </c>
      <c r="AS5" s="7">
        <v>3</v>
      </c>
      <c r="AT5" s="7">
        <v>4</v>
      </c>
      <c r="AU5" s="8">
        <v>5</v>
      </c>
      <c r="AV5" s="6">
        <v>1</v>
      </c>
      <c r="AW5" s="7">
        <v>2</v>
      </c>
      <c r="AX5" s="7">
        <v>3</v>
      </c>
      <c r="AY5" s="7">
        <v>4</v>
      </c>
      <c r="AZ5" s="8">
        <v>5</v>
      </c>
      <c r="BA5" s="6">
        <v>1</v>
      </c>
      <c r="BB5" s="7">
        <v>2</v>
      </c>
      <c r="BC5" s="7">
        <v>3</v>
      </c>
      <c r="BD5" s="7">
        <v>4</v>
      </c>
      <c r="BE5" s="8">
        <v>5</v>
      </c>
      <c r="BF5" s="6">
        <v>1</v>
      </c>
      <c r="BG5" s="7">
        <v>2</v>
      </c>
      <c r="BH5" s="7">
        <v>3</v>
      </c>
      <c r="BI5" s="7">
        <v>4</v>
      </c>
      <c r="BJ5" s="8">
        <v>5</v>
      </c>
      <c r="BK5" s="62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spans="1:104" x14ac:dyDescent="0.25">
      <c r="A6" s="11" t="s">
        <v>0</v>
      </c>
      <c r="B6" s="12" t="s">
        <v>6</v>
      </c>
      <c r="C6" s="65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7"/>
    </row>
    <row r="7" spans="1:104" x14ac:dyDescent="0.25">
      <c r="A7" s="11" t="s">
        <v>75</v>
      </c>
      <c r="B7" s="14" t="s">
        <v>14</v>
      </c>
      <c r="C7" s="65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7"/>
    </row>
    <row r="8" spans="1:104" x14ac:dyDescent="0.25">
      <c r="A8" s="11"/>
      <c r="B8" s="24" t="s">
        <v>101</v>
      </c>
      <c r="C8" s="39">
        <v>0</v>
      </c>
      <c r="D8" s="39">
        <v>55.660174424633325</v>
      </c>
      <c r="E8" s="39">
        <v>0</v>
      </c>
      <c r="F8" s="39">
        <v>129.49944642023328</v>
      </c>
      <c r="G8" s="39">
        <v>0</v>
      </c>
      <c r="H8" s="39">
        <v>2.85548687376961</v>
      </c>
      <c r="I8" s="39">
        <v>1130.1257877013661</v>
      </c>
      <c r="J8" s="39">
        <v>574.83934702046679</v>
      </c>
      <c r="K8" s="39">
        <v>0</v>
      </c>
      <c r="L8" s="39">
        <v>18.983679609099998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0.95197079383333327</v>
      </c>
      <c r="S8" s="39">
        <v>19.349808806066669</v>
      </c>
      <c r="T8" s="39">
        <v>12.830252937466666</v>
      </c>
      <c r="U8" s="39">
        <v>0</v>
      </c>
      <c r="V8" s="39">
        <v>4.4459984339999998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0.44211778180000005</v>
      </c>
      <c r="AC8" s="39">
        <v>64.472758258066662</v>
      </c>
      <c r="AD8" s="39">
        <v>0</v>
      </c>
      <c r="AE8" s="39">
        <v>0</v>
      </c>
      <c r="AF8" s="39">
        <v>4.0757872282333327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4.6398663366666662E-2</v>
      </c>
      <c r="AM8" s="39">
        <v>13.072520697799998</v>
      </c>
      <c r="AN8" s="39">
        <v>1.6377744227333335</v>
      </c>
      <c r="AO8" s="39">
        <v>0</v>
      </c>
      <c r="AP8" s="39">
        <v>0.28367503136666666</v>
      </c>
      <c r="AQ8" s="39">
        <v>0</v>
      </c>
      <c r="AR8" s="39">
        <v>2.6685628946666666</v>
      </c>
      <c r="AS8" s="39">
        <v>0</v>
      </c>
      <c r="AT8" s="39">
        <v>0</v>
      </c>
      <c r="AU8" s="39">
        <v>0</v>
      </c>
      <c r="AV8" s="39">
        <v>3.3906377616666652</v>
      </c>
      <c r="AW8" s="39">
        <v>732.62011428063317</v>
      </c>
      <c r="AX8" s="39">
        <v>60.964667655399985</v>
      </c>
      <c r="AY8" s="39">
        <v>0</v>
      </c>
      <c r="AZ8" s="39">
        <v>23.819705424400009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1.7352320100666658</v>
      </c>
      <c r="BG8" s="39">
        <v>6.3931736234666641</v>
      </c>
      <c r="BH8" s="39">
        <v>0.20036766106666665</v>
      </c>
      <c r="BI8" s="39">
        <v>0</v>
      </c>
      <c r="BJ8" s="39">
        <v>2.6296788620666676</v>
      </c>
      <c r="BK8" s="40">
        <f>SUM(C8:BJ8)</f>
        <v>2867.995125277736</v>
      </c>
    </row>
    <row r="9" spans="1:104" x14ac:dyDescent="0.25">
      <c r="A9" s="11"/>
      <c r="B9" s="27" t="s">
        <v>84</v>
      </c>
      <c r="C9" s="38">
        <f>SUM(C8)</f>
        <v>0</v>
      </c>
      <c r="D9" s="38">
        <f t="shared" ref="D9:BJ9" si="0">SUM(D8)</f>
        <v>55.660174424633325</v>
      </c>
      <c r="E9" s="38">
        <f t="shared" si="0"/>
        <v>0</v>
      </c>
      <c r="F9" s="38">
        <f t="shared" si="0"/>
        <v>129.49944642023328</v>
      </c>
      <c r="G9" s="38">
        <f t="shared" si="0"/>
        <v>0</v>
      </c>
      <c r="H9" s="38">
        <f t="shared" si="0"/>
        <v>2.85548687376961</v>
      </c>
      <c r="I9" s="38">
        <f t="shared" si="0"/>
        <v>1130.1257877013661</v>
      </c>
      <c r="J9" s="38">
        <f t="shared" si="0"/>
        <v>574.83934702046679</v>
      </c>
      <c r="K9" s="38">
        <f t="shared" si="0"/>
        <v>0</v>
      </c>
      <c r="L9" s="38">
        <f t="shared" si="0"/>
        <v>18.983679609099998</v>
      </c>
      <c r="M9" s="38">
        <f t="shared" si="0"/>
        <v>0</v>
      </c>
      <c r="N9" s="38">
        <f t="shared" si="0"/>
        <v>0</v>
      </c>
      <c r="O9" s="38">
        <f t="shared" si="0"/>
        <v>0</v>
      </c>
      <c r="P9" s="38">
        <f t="shared" si="0"/>
        <v>0</v>
      </c>
      <c r="Q9" s="38">
        <f t="shared" si="0"/>
        <v>0</v>
      </c>
      <c r="R9" s="38">
        <f t="shared" si="0"/>
        <v>0.95197079383333327</v>
      </c>
      <c r="S9" s="38">
        <f t="shared" si="0"/>
        <v>19.349808806066669</v>
      </c>
      <c r="T9" s="38">
        <f t="shared" si="0"/>
        <v>12.830252937466666</v>
      </c>
      <c r="U9" s="38">
        <f t="shared" si="0"/>
        <v>0</v>
      </c>
      <c r="V9" s="38">
        <f t="shared" si="0"/>
        <v>4.4459984339999998</v>
      </c>
      <c r="W9" s="38">
        <f t="shared" si="0"/>
        <v>0</v>
      </c>
      <c r="X9" s="38">
        <f t="shared" si="0"/>
        <v>0</v>
      </c>
      <c r="Y9" s="38">
        <f t="shared" si="0"/>
        <v>0</v>
      </c>
      <c r="Z9" s="38">
        <f t="shared" si="0"/>
        <v>0</v>
      </c>
      <c r="AA9" s="38">
        <f t="shared" si="0"/>
        <v>0</v>
      </c>
      <c r="AB9" s="38">
        <f t="shared" si="0"/>
        <v>0.44211778180000005</v>
      </c>
      <c r="AC9" s="38">
        <f t="shared" si="0"/>
        <v>64.472758258066662</v>
      </c>
      <c r="AD9" s="38">
        <f t="shared" si="0"/>
        <v>0</v>
      </c>
      <c r="AE9" s="38">
        <f t="shared" si="0"/>
        <v>0</v>
      </c>
      <c r="AF9" s="38">
        <f t="shared" si="0"/>
        <v>4.0757872282333327</v>
      </c>
      <c r="AG9" s="38">
        <f t="shared" si="0"/>
        <v>0</v>
      </c>
      <c r="AH9" s="38">
        <f t="shared" si="0"/>
        <v>0</v>
      </c>
      <c r="AI9" s="38">
        <f t="shared" si="0"/>
        <v>0</v>
      </c>
      <c r="AJ9" s="38">
        <f t="shared" si="0"/>
        <v>0</v>
      </c>
      <c r="AK9" s="38">
        <f t="shared" si="0"/>
        <v>0</v>
      </c>
      <c r="AL9" s="38">
        <f t="shared" si="0"/>
        <v>4.6398663366666662E-2</v>
      </c>
      <c r="AM9" s="38">
        <f t="shared" si="0"/>
        <v>13.072520697799998</v>
      </c>
      <c r="AN9" s="38">
        <f t="shared" si="0"/>
        <v>1.6377744227333335</v>
      </c>
      <c r="AO9" s="38">
        <f t="shared" si="0"/>
        <v>0</v>
      </c>
      <c r="AP9" s="38">
        <f t="shared" si="0"/>
        <v>0.28367503136666666</v>
      </c>
      <c r="AQ9" s="38">
        <f t="shared" si="0"/>
        <v>0</v>
      </c>
      <c r="AR9" s="38">
        <f t="shared" si="0"/>
        <v>2.6685628946666666</v>
      </c>
      <c r="AS9" s="38">
        <f t="shared" si="0"/>
        <v>0</v>
      </c>
      <c r="AT9" s="38">
        <f t="shared" si="0"/>
        <v>0</v>
      </c>
      <c r="AU9" s="38">
        <f t="shared" si="0"/>
        <v>0</v>
      </c>
      <c r="AV9" s="38">
        <f t="shared" si="0"/>
        <v>3.3906377616666652</v>
      </c>
      <c r="AW9" s="38">
        <f t="shared" si="0"/>
        <v>732.62011428063317</v>
      </c>
      <c r="AX9" s="38">
        <f t="shared" si="0"/>
        <v>60.964667655399985</v>
      </c>
      <c r="AY9" s="38">
        <f t="shared" si="0"/>
        <v>0</v>
      </c>
      <c r="AZ9" s="38">
        <f t="shared" si="0"/>
        <v>23.819705424400009</v>
      </c>
      <c r="BA9" s="38">
        <f t="shared" si="0"/>
        <v>0</v>
      </c>
      <c r="BB9" s="38">
        <f t="shared" si="0"/>
        <v>0</v>
      </c>
      <c r="BC9" s="38">
        <f t="shared" si="0"/>
        <v>0</v>
      </c>
      <c r="BD9" s="38">
        <f t="shared" si="0"/>
        <v>0</v>
      </c>
      <c r="BE9" s="38">
        <f t="shared" si="0"/>
        <v>0</v>
      </c>
      <c r="BF9" s="38">
        <f t="shared" si="0"/>
        <v>1.7352320100666658</v>
      </c>
      <c r="BG9" s="38">
        <f t="shared" si="0"/>
        <v>6.3931736234666641</v>
      </c>
      <c r="BH9" s="38">
        <f t="shared" si="0"/>
        <v>0.20036766106666665</v>
      </c>
      <c r="BI9" s="38">
        <f t="shared" si="0"/>
        <v>0</v>
      </c>
      <c r="BJ9" s="38">
        <f t="shared" si="0"/>
        <v>2.6296788620666676</v>
      </c>
      <c r="BK9" s="38">
        <f>SUM(C9:BJ9)</f>
        <v>2867.995125277736</v>
      </c>
    </row>
    <row r="10" spans="1:104" x14ac:dyDescent="0.25">
      <c r="A10" s="11" t="s">
        <v>76</v>
      </c>
      <c r="B10" s="26" t="s">
        <v>3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</row>
    <row r="11" spans="1:104" x14ac:dyDescent="0.25">
      <c r="A11" s="11"/>
      <c r="B11" s="24" t="s">
        <v>102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0.17184975776666667</v>
      </c>
      <c r="I11" s="39">
        <v>27.710091380833337</v>
      </c>
      <c r="J11" s="39">
        <v>0</v>
      </c>
      <c r="K11" s="39">
        <v>0</v>
      </c>
      <c r="L11" s="39">
        <v>0.15783803689999998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0.13073440630000002</v>
      </c>
      <c r="S11" s="39">
        <v>11.456762360333332</v>
      </c>
      <c r="T11" s="39">
        <v>0</v>
      </c>
      <c r="U11" s="39">
        <v>0</v>
      </c>
      <c r="V11" s="39">
        <v>8.5988103333333311E-4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7.8134675333333334E-3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7.0379788666666675E-3</v>
      </c>
      <c r="AM11" s="39">
        <v>0</v>
      </c>
      <c r="AN11" s="39">
        <v>0</v>
      </c>
      <c r="AO11" s="39">
        <v>0</v>
      </c>
      <c r="AP11" s="39">
        <v>1.7303376666666666E-4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0.63407982646669636</v>
      </c>
      <c r="AW11" s="39">
        <v>2.6650572698666668</v>
      </c>
      <c r="AX11" s="39">
        <v>0</v>
      </c>
      <c r="AY11" s="39">
        <v>0</v>
      </c>
      <c r="AZ11" s="39">
        <v>2.4093013558333327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0.12065349773333332</v>
      </c>
      <c r="BG11" s="39">
        <v>5.5266060333333332E-2</v>
      </c>
      <c r="BH11" s="39">
        <v>0</v>
      </c>
      <c r="BI11" s="39">
        <v>0</v>
      </c>
      <c r="BJ11" s="39">
        <v>6.5104599999999993E-5</v>
      </c>
      <c r="BK11" s="40">
        <f t="shared" ref="BK11:BK12" si="1">SUM(C11:BJ11)</f>
        <v>45.527583418166699</v>
      </c>
    </row>
    <row r="12" spans="1:104" x14ac:dyDescent="0.25">
      <c r="A12" s="11"/>
      <c r="B12" s="27" t="s">
        <v>85</v>
      </c>
      <c r="C12" s="38">
        <f t="shared" ref="C12:BJ12" si="2">SUM(C11)</f>
        <v>0</v>
      </c>
      <c r="D12" s="38">
        <f t="shared" si="2"/>
        <v>0</v>
      </c>
      <c r="E12" s="38">
        <f t="shared" si="2"/>
        <v>0</v>
      </c>
      <c r="F12" s="38">
        <f t="shared" si="2"/>
        <v>0</v>
      </c>
      <c r="G12" s="38">
        <f t="shared" si="2"/>
        <v>0</v>
      </c>
      <c r="H12" s="38">
        <f t="shared" si="2"/>
        <v>0.17184975776666667</v>
      </c>
      <c r="I12" s="38">
        <f t="shared" si="2"/>
        <v>27.710091380833337</v>
      </c>
      <c r="J12" s="38">
        <f t="shared" si="2"/>
        <v>0</v>
      </c>
      <c r="K12" s="38">
        <f t="shared" si="2"/>
        <v>0</v>
      </c>
      <c r="L12" s="38">
        <f t="shared" si="2"/>
        <v>0.15783803689999998</v>
      </c>
      <c r="M12" s="38">
        <f t="shared" si="2"/>
        <v>0</v>
      </c>
      <c r="N12" s="38">
        <f t="shared" si="2"/>
        <v>0</v>
      </c>
      <c r="O12" s="38">
        <f t="shared" si="2"/>
        <v>0</v>
      </c>
      <c r="P12" s="38">
        <f t="shared" si="2"/>
        <v>0</v>
      </c>
      <c r="Q12" s="38">
        <f t="shared" si="2"/>
        <v>0</v>
      </c>
      <c r="R12" s="38">
        <f t="shared" si="2"/>
        <v>0.13073440630000002</v>
      </c>
      <c r="S12" s="38">
        <f t="shared" si="2"/>
        <v>11.456762360333332</v>
      </c>
      <c r="T12" s="38">
        <f t="shared" si="2"/>
        <v>0</v>
      </c>
      <c r="U12" s="38">
        <f t="shared" si="2"/>
        <v>0</v>
      </c>
      <c r="V12" s="38">
        <f t="shared" si="2"/>
        <v>8.5988103333333311E-4</v>
      </c>
      <c r="W12" s="38">
        <f t="shared" si="2"/>
        <v>0</v>
      </c>
      <c r="X12" s="38">
        <f t="shared" si="2"/>
        <v>0</v>
      </c>
      <c r="Y12" s="38">
        <f t="shared" si="2"/>
        <v>0</v>
      </c>
      <c r="Z12" s="38">
        <f t="shared" si="2"/>
        <v>0</v>
      </c>
      <c r="AA12" s="38">
        <f t="shared" si="2"/>
        <v>0</v>
      </c>
      <c r="AB12" s="38">
        <f t="shared" si="2"/>
        <v>7.8134675333333334E-3</v>
      </c>
      <c r="AC12" s="38">
        <f t="shared" si="2"/>
        <v>0</v>
      </c>
      <c r="AD12" s="38">
        <f t="shared" si="2"/>
        <v>0</v>
      </c>
      <c r="AE12" s="38">
        <f t="shared" si="2"/>
        <v>0</v>
      </c>
      <c r="AF12" s="38">
        <f t="shared" si="2"/>
        <v>0</v>
      </c>
      <c r="AG12" s="38">
        <f t="shared" si="2"/>
        <v>0</v>
      </c>
      <c r="AH12" s="38">
        <f t="shared" si="2"/>
        <v>0</v>
      </c>
      <c r="AI12" s="38">
        <f t="shared" si="2"/>
        <v>0</v>
      </c>
      <c r="AJ12" s="38">
        <f t="shared" si="2"/>
        <v>0</v>
      </c>
      <c r="AK12" s="38">
        <f t="shared" si="2"/>
        <v>0</v>
      </c>
      <c r="AL12" s="38">
        <f t="shared" si="2"/>
        <v>7.0379788666666675E-3</v>
      </c>
      <c r="AM12" s="38">
        <f t="shared" si="2"/>
        <v>0</v>
      </c>
      <c r="AN12" s="38">
        <f t="shared" si="2"/>
        <v>0</v>
      </c>
      <c r="AO12" s="38">
        <f t="shared" si="2"/>
        <v>0</v>
      </c>
      <c r="AP12" s="38">
        <f t="shared" si="2"/>
        <v>1.7303376666666666E-4</v>
      </c>
      <c r="AQ12" s="38">
        <f t="shared" si="2"/>
        <v>0</v>
      </c>
      <c r="AR12" s="38">
        <f t="shared" si="2"/>
        <v>0</v>
      </c>
      <c r="AS12" s="38">
        <f t="shared" si="2"/>
        <v>0</v>
      </c>
      <c r="AT12" s="38">
        <f t="shared" si="2"/>
        <v>0</v>
      </c>
      <c r="AU12" s="38">
        <f t="shared" si="2"/>
        <v>0</v>
      </c>
      <c r="AV12" s="38">
        <f t="shared" si="2"/>
        <v>0.63407982646669636</v>
      </c>
      <c r="AW12" s="38">
        <f t="shared" si="2"/>
        <v>2.6650572698666668</v>
      </c>
      <c r="AX12" s="38">
        <f t="shared" si="2"/>
        <v>0</v>
      </c>
      <c r="AY12" s="38">
        <f t="shared" si="2"/>
        <v>0</v>
      </c>
      <c r="AZ12" s="38">
        <f t="shared" si="2"/>
        <v>2.4093013558333327</v>
      </c>
      <c r="BA12" s="38">
        <f t="shared" si="2"/>
        <v>0</v>
      </c>
      <c r="BB12" s="38">
        <f t="shared" si="2"/>
        <v>0</v>
      </c>
      <c r="BC12" s="38">
        <f t="shared" si="2"/>
        <v>0</v>
      </c>
      <c r="BD12" s="38">
        <f t="shared" si="2"/>
        <v>0</v>
      </c>
      <c r="BE12" s="38">
        <f t="shared" si="2"/>
        <v>0</v>
      </c>
      <c r="BF12" s="38">
        <f t="shared" si="2"/>
        <v>0.12065349773333332</v>
      </c>
      <c r="BG12" s="38">
        <f t="shared" si="2"/>
        <v>5.5266060333333332E-2</v>
      </c>
      <c r="BH12" s="38">
        <f t="shared" si="2"/>
        <v>0</v>
      </c>
      <c r="BI12" s="38">
        <f t="shared" si="2"/>
        <v>0</v>
      </c>
      <c r="BJ12" s="38">
        <f t="shared" si="2"/>
        <v>6.5104599999999993E-5</v>
      </c>
      <c r="BK12" s="38">
        <f t="shared" si="1"/>
        <v>45.527583418166699</v>
      </c>
    </row>
    <row r="13" spans="1:104" x14ac:dyDescent="0.25">
      <c r="A13" s="11" t="s">
        <v>77</v>
      </c>
      <c r="B13" s="26" t="s">
        <v>10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</row>
    <row r="14" spans="1:104" x14ac:dyDescent="0.25">
      <c r="A14" s="11"/>
      <c r="B14" s="26" t="s">
        <v>107</v>
      </c>
      <c r="C14" s="41">
        <v>0</v>
      </c>
      <c r="D14" s="41">
        <v>1.8644542974666674</v>
      </c>
      <c r="E14" s="41">
        <v>0</v>
      </c>
      <c r="F14" s="41">
        <v>0</v>
      </c>
      <c r="G14" s="41">
        <v>0</v>
      </c>
      <c r="H14" s="41">
        <v>0.34559170799999994</v>
      </c>
      <c r="I14" s="41">
        <v>0</v>
      </c>
      <c r="J14" s="41">
        <v>0</v>
      </c>
      <c r="K14" s="41">
        <v>0</v>
      </c>
      <c r="L14" s="41">
        <v>1.6016728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2.7105232000000003E-2</v>
      </c>
      <c r="S14" s="41">
        <v>0</v>
      </c>
      <c r="T14" s="41">
        <v>0</v>
      </c>
      <c r="U14" s="41">
        <v>0</v>
      </c>
      <c r="V14" s="41">
        <v>9.856448000000001E-2</v>
      </c>
      <c r="W14" s="41">
        <v>0</v>
      </c>
      <c r="X14" s="41">
        <v>6.1602800000000002</v>
      </c>
      <c r="Y14" s="41">
        <v>0</v>
      </c>
      <c r="Z14" s="41">
        <v>0</v>
      </c>
      <c r="AA14" s="41">
        <v>0</v>
      </c>
      <c r="AB14" s="41">
        <v>7.3874077733333335E-2</v>
      </c>
      <c r="AC14" s="41">
        <v>0</v>
      </c>
      <c r="AD14" s="41">
        <v>0</v>
      </c>
      <c r="AE14" s="41">
        <v>0</v>
      </c>
      <c r="AF14" s="41">
        <v>0</v>
      </c>
      <c r="AG14" s="41">
        <v>0</v>
      </c>
      <c r="AH14" s="41">
        <v>0</v>
      </c>
      <c r="AI14" s="41">
        <v>0</v>
      </c>
      <c r="AJ14" s="41">
        <v>0</v>
      </c>
      <c r="AK14" s="41">
        <v>0</v>
      </c>
      <c r="AL14" s="41">
        <v>0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0</v>
      </c>
      <c r="AT14" s="41">
        <v>0</v>
      </c>
      <c r="AU14" s="41">
        <v>0</v>
      </c>
      <c r="AV14" s="41">
        <v>0.67945681623334675</v>
      </c>
      <c r="AW14" s="41">
        <v>5.375771766033334</v>
      </c>
      <c r="AX14" s="41">
        <v>1.9712896</v>
      </c>
      <c r="AY14" s="41">
        <v>0</v>
      </c>
      <c r="AZ14" s="41">
        <v>5.6982886139000009</v>
      </c>
      <c r="BA14" s="41">
        <v>0</v>
      </c>
      <c r="BB14" s="41">
        <v>0</v>
      </c>
      <c r="BC14" s="41">
        <v>0</v>
      </c>
      <c r="BD14" s="41">
        <v>0</v>
      </c>
      <c r="BE14" s="41">
        <v>0</v>
      </c>
      <c r="BF14" s="41">
        <v>0.42191237556666672</v>
      </c>
      <c r="BG14" s="41">
        <v>1.5455515292000002</v>
      </c>
      <c r="BH14" s="41">
        <v>0</v>
      </c>
      <c r="BI14" s="41">
        <v>0</v>
      </c>
      <c r="BJ14" s="41">
        <v>2.0118716530666667</v>
      </c>
      <c r="BK14" s="42">
        <f t="shared" ref="BK14:BK22" si="3">SUM(C14:BJ14)</f>
        <v>27.875684949200014</v>
      </c>
    </row>
    <row r="15" spans="1:104" x14ac:dyDescent="0.25">
      <c r="A15" s="11"/>
      <c r="B15" s="26" t="s">
        <v>134</v>
      </c>
      <c r="C15" s="41">
        <v>0</v>
      </c>
      <c r="D15" s="41">
        <v>5.3477327477333327</v>
      </c>
      <c r="E15" s="41">
        <v>0</v>
      </c>
      <c r="F15" s="41">
        <v>0</v>
      </c>
      <c r="G15" s="41">
        <v>0</v>
      </c>
      <c r="H15" s="41">
        <v>0.20523242843333339</v>
      </c>
      <c r="I15" s="41">
        <v>0</v>
      </c>
      <c r="J15" s="41">
        <v>0</v>
      </c>
      <c r="K15" s="41">
        <v>0</v>
      </c>
      <c r="L15" s="41">
        <v>1.7931791709666671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7.5977585333333328E-3</v>
      </c>
      <c r="S15" s="41">
        <v>0</v>
      </c>
      <c r="T15" s="41">
        <v>0</v>
      </c>
      <c r="U15" s="41">
        <v>0</v>
      </c>
      <c r="V15" s="41">
        <v>1.2454360466666667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2.2304891666666667E-2</v>
      </c>
      <c r="AC15" s="41">
        <v>0</v>
      </c>
      <c r="AD15" s="41">
        <v>0</v>
      </c>
      <c r="AE15" s="41">
        <v>0</v>
      </c>
      <c r="AF15" s="41">
        <v>5.8697083333333335E-3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2.3461224266666667E-2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0.33611779766667188</v>
      </c>
      <c r="AW15" s="41">
        <v>9.8150140792999974</v>
      </c>
      <c r="AX15" s="41">
        <v>0</v>
      </c>
      <c r="AY15" s="41">
        <v>0</v>
      </c>
      <c r="AZ15" s="41">
        <v>2.0532239749999999</v>
      </c>
      <c r="BA15" s="41">
        <v>0</v>
      </c>
      <c r="BB15" s="41">
        <v>0</v>
      </c>
      <c r="BC15" s="41">
        <v>0</v>
      </c>
      <c r="BD15" s="41">
        <v>0</v>
      </c>
      <c r="BE15" s="41">
        <v>0</v>
      </c>
      <c r="BF15" s="41">
        <v>0.15965606666666665</v>
      </c>
      <c r="BG15" s="41">
        <v>0.11739416666666667</v>
      </c>
      <c r="BH15" s="41">
        <v>0</v>
      </c>
      <c r="BI15" s="41">
        <v>0</v>
      </c>
      <c r="BJ15" s="41">
        <v>0.36731897643333328</v>
      </c>
      <c r="BK15" s="42">
        <f t="shared" si="3"/>
        <v>21.499539038333339</v>
      </c>
    </row>
    <row r="16" spans="1:104" x14ac:dyDescent="0.25">
      <c r="A16" s="11"/>
      <c r="B16" s="26" t="s">
        <v>103</v>
      </c>
      <c r="C16" s="41">
        <v>0</v>
      </c>
      <c r="D16" s="41">
        <v>2.2525446666666666</v>
      </c>
      <c r="E16" s="41">
        <v>0</v>
      </c>
      <c r="F16" s="41">
        <v>0</v>
      </c>
      <c r="G16" s="41">
        <v>0</v>
      </c>
      <c r="H16" s="41">
        <v>0.27048439883333331</v>
      </c>
      <c r="I16" s="41">
        <v>16.538477222866671</v>
      </c>
      <c r="J16" s="41">
        <v>0</v>
      </c>
      <c r="K16" s="41">
        <v>0</v>
      </c>
      <c r="L16" s="41">
        <v>1.2588322873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4.5137099666666666E-2</v>
      </c>
      <c r="S16" s="41">
        <v>2.8084999999999999E-2</v>
      </c>
      <c r="T16" s="41">
        <v>0</v>
      </c>
      <c r="U16" s="41">
        <v>0</v>
      </c>
      <c r="V16" s="41">
        <v>0.17350898510000004</v>
      </c>
      <c r="W16" s="41">
        <v>0</v>
      </c>
      <c r="X16" s="41">
        <v>0.51159166666666667</v>
      </c>
      <c r="Y16" s="41">
        <v>0</v>
      </c>
      <c r="Z16" s="41">
        <v>0</v>
      </c>
      <c r="AA16" s="41">
        <v>0</v>
      </c>
      <c r="AB16" s="41">
        <v>8.8365833333333334E-3</v>
      </c>
      <c r="AC16" s="41">
        <v>0</v>
      </c>
      <c r="AD16" s="41">
        <v>0</v>
      </c>
      <c r="AE16" s="41">
        <v>0</v>
      </c>
      <c r="AF16" s="41">
        <v>6.0027994333333334E-2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>
        <v>1.8603333333333332E-3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41">
        <v>0</v>
      </c>
      <c r="AU16" s="41">
        <v>0</v>
      </c>
      <c r="AV16" s="41">
        <v>1.3827310239666557</v>
      </c>
      <c r="AW16" s="41">
        <v>4.0708306721666663</v>
      </c>
      <c r="AX16" s="41">
        <v>2.0463666666666665E-2</v>
      </c>
      <c r="AY16" s="41">
        <v>0</v>
      </c>
      <c r="AZ16" s="41">
        <v>12.011603604100003</v>
      </c>
      <c r="BA16" s="41">
        <v>0</v>
      </c>
      <c r="BB16" s="41">
        <v>0</v>
      </c>
      <c r="BC16" s="41">
        <v>0</v>
      </c>
      <c r="BD16" s="41">
        <v>0</v>
      </c>
      <c r="BE16" s="41">
        <v>0</v>
      </c>
      <c r="BF16" s="41">
        <v>0.17966740780000001</v>
      </c>
      <c r="BG16" s="41">
        <v>0.4863816171</v>
      </c>
      <c r="BH16" s="41">
        <v>0</v>
      </c>
      <c r="BI16" s="41">
        <v>0</v>
      </c>
      <c r="BJ16" s="41">
        <v>0.49454639973333325</v>
      </c>
      <c r="BK16" s="42">
        <f t="shared" si="3"/>
        <v>39.79561062963333</v>
      </c>
    </row>
    <row r="17" spans="1:63" x14ac:dyDescent="0.25">
      <c r="A17" s="11"/>
      <c r="B17" s="26" t="s">
        <v>104</v>
      </c>
      <c r="C17" s="41">
        <v>0</v>
      </c>
      <c r="D17" s="41">
        <v>5.544547384933332</v>
      </c>
      <c r="E17" s="41">
        <v>0</v>
      </c>
      <c r="F17" s="41">
        <v>0</v>
      </c>
      <c r="G17" s="41">
        <v>0</v>
      </c>
      <c r="H17" s="41">
        <v>0.2242929171333333</v>
      </c>
      <c r="I17" s="41">
        <v>0.25740034783333332</v>
      </c>
      <c r="J17" s="41">
        <v>0</v>
      </c>
      <c r="K17" s="41">
        <v>0</v>
      </c>
      <c r="L17" s="41">
        <v>1.5981171518333332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2.1151618166666664E-2</v>
      </c>
      <c r="S17" s="41">
        <v>0</v>
      </c>
      <c r="T17" s="41">
        <v>0</v>
      </c>
      <c r="U17" s="41">
        <v>0</v>
      </c>
      <c r="V17" s="41">
        <v>0.72025893333333335</v>
      </c>
      <c r="W17" s="41">
        <v>0</v>
      </c>
      <c r="X17" s="41">
        <v>0</v>
      </c>
      <c r="Y17" s="41">
        <v>0</v>
      </c>
      <c r="Z17" s="41">
        <v>0</v>
      </c>
      <c r="AA17" s="41">
        <v>0</v>
      </c>
      <c r="AB17" s="41">
        <v>8.8587273166666661E-2</v>
      </c>
      <c r="AC17" s="41">
        <v>0</v>
      </c>
      <c r="AD17" s="41">
        <v>0</v>
      </c>
      <c r="AE17" s="41">
        <v>0</v>
      </c>
      <c r="AF17" s="41">
        <v>9.8171750066666674E-2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6.5132843499999982E-2</v>
      </c>
      <c r="AM17" s="41">
        <v>0.32142408333333333</v>
      </c>
      <c r="AN17" s="41">
        <v>0</v>
      </c>
      <c r="AO17" s="41">
        <v>0</v>
      </c>
      <c r="AP17" s="41">
        <v>4.5824166666666659E-2</v>
      </c>
      <c r="AQ17" s="41">
        <v>0</v>
      </c>
      <c r="AR17" s="41">
        <v>0</v>
      </c>
      <c r="AS17" s="41">
        <v>0</v>
      </c>
      <c r="AT17" s="41">
        <v>0</v>
      </c>
      <c r="AU17" s="41">
        <v>0</v>
      </c>
      <c r="AV17" s="41">
        <v>0.34451818553333335</v>
      </c>
      <c r="AW17" s="41">
        <v>11.890969881766667</v>
      </c>
      <c r="AX17" s="41">
        <v>0</v>
      </c>
      <c r="AY17" s="41">
        <v>0</v>
      </c>
      <c r="AZ17" s="41">
        <v>3.1234300341000001</v>
      </c>
      <c r="BA17" s="41">
        <v>0</v>
      </c>
      <c r="BB17" s="41">
        <v>0</v>
      </c>
      <c r="BC17" s="41">
        <v>0</v>
      </c>
      <c r="BD17" s="41">
        <v>0</v>
      </c>
      <c r="BE17" s="41">
        <v>0</v>
      </c>
      <c r="BF17" s="41">
        <v>0.10876388146668457</v>
      </c>
      <c r="BG17" s="41">
        <v>4.7657133333333331E-2</v>
      </c>
      <c r="BH17" s="41">
        <v>0</v>
      </c>
      <c r="BI17" s="41">
        <v>0</v>
      </c>
      <c r="BJ17" s="41">
        <v>3.1172226833333337E-2</v>
      </c>
      <c r="BK17" s="42">
        <f t="shared" si="3"/>
        <v>24.531419813000021</v>
      </c>
    </row>
    <row r="18" spans="1:63" x14ac:dyDescent="0.25">
      <c r="A18" s="11"/>
      <c r="B18" s="26" t="s">
        <v>105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6.6233384100004164E-2</v>
      </c>
      <c r="I18" s="41">
        <v>13.031873405700001</v>
      </c>
      <c r="J18" s="41">
        <v>0</v>
      </c>
      <c r="K18" s="41">
        <v>0</v>
      </c>
      <c r="L18" s="41">
        <v>2.9702331666666666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4.1345624333333338E-2</v>
      </c>
      <c r="S18" s="41">
        <v>1.1061446666666666</v>
      </c>
      <c r="T18" s="41">
        <v>0</v>
      </c>
      <c r="U18" s="41">
        <v>0</v>
      </c>
      <c r="V18" s="41">
        <v>0.18804459333333334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0.2106329126</v>
      </c>
      <c r="AC18" s="41">
        <v>0</v>
      </c>
      <c r="AD18" s="41">
        <v>0</v>
      </c>
      <c r="AE18" s="41">
        <v>0</v>
      </c>
      <c r="AF18" s="41">
        <v>0.15337165750000001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9.0527328800000029E-2</v>
      </c>
      <c r="AM18" s="41">
        <v>0.825658</v>
      </c>
      <c r="AN18" s="41">
        <v>0</v>
      </c>
      <c r="AO18" s="41">
        <v>0</v>
      </c>
      <c r="AP18" s="41">
        <v>0.10373428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0.30394161963333338</v>
      </c>
      <c r="AW18" s="41">
        <v>2.5803994348333337</v>
      </c>
      <c r="AX18" s="41">
        <v>0</v>
      </c>
      <c r="AY18" s="41">
        <v>0</v>
      </c>
      <c r="AZ18" s="41">
        <v>1.0249834557333333</v>
      </c>
      <c r="BA18" s="41">
        <v>0</v>
      </c>
      <c r="BB18" s="41">
        <v>0</v>
      </c>
      <c r="BC18" s="41">
        <v>0</v>
      </c>
      <c r="BD18" s="41">
        <v>0</v>
      </c>
      <c r="BE18" s="41">
        <v>0</v>
      </c>
      <c r="BF18" s="41">
        <v>6.5272462466666681E-2</v>
      </c>
      <c r="BG18" s="41">
        <v>1.8304666666666667E-2</v>
      </c>
      <c r="BH18" s="41">
        <v>0</v>
      </c>
      <c r="BI18" s="41">
        <v>0</v>
      </c>
      <c r="BJ18" s="41">
        <v>1.0583311131666666</v>
      </c>
      <c r="BK18" s="42">
        <f t="shared" si="3"/>
        <v>23.839031772200009</v>
      </c>
    </row>
    <row r="19" spans="1:63" x14ac:dyDescent="0.25">
      <c r="A19" s="11"/>
      <c r="B19" s="26" t="s">
        <v>106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4.8485491833333338E-2</v>
      </c>
      <c r="I19" s="41">
        <v>1.2749551666666668</v>
      </c>
      <c r="J19" s="41">
        <v>0</v>
      </c>
      <c r="K19" s="41">
        <v>0</v>
      </c>
      <c r="L19" s="41">
        <v>0.49008627266666666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2.2431787666666668E-2</v>
      </c>
      <c r="S19" s="41">
        <v>0.36531666666666668</v>
      </c>
      <c r="T19" s="41">
        <v>0</v>
      </c>
      <c r="U19" s="41">
        <v>0</v>
      </c>
      <c r="V19" s="41">
        <v>7.3063333333333341E-2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0.11368873783333333</v>
      </c>
      <c r="AC19" s="41">
        <v>0</v>
      </c>
      <c r="AD19" s="41">
        <v>0</v>
      </c>
      <c r="AE19" s="41">
        <v>0</v>
      </c>
      <c r="AF19" s="41">
        <v>0.23800807499999999</v>
      </c>
      <c r="AG19" s="41">
        <v>0</v>
      </c>
      <c r="AH19" s="41">
        <v>0</v>
      </c>
      <c r="AI19" s="41">
        <v>0</v>
      </c>
      <c r="AJ19" s="41">
        <v>0</v>
      </c>
      <c r="AK19" s="41">
        <v>0</v>
      </c>
      <c r="AL19" s="41">
        <v>2.8892631333333332E-2</v>
      </c>
      <c r="AM19" s="41">
        <v>0.20061983333333333</v>
      </c>
      <c r="AN19" s="41">
        <v>0</v>
      </c>
      <c r="AO19" s="41">
        <v>0</v>
      </c>
      <c r="AP19" s="41">
        <v>0.10411093633333332</v>
      </c>
      <c r="AQ19" s="41">
        <v>0</v>
      </c>
      <c r="AR19" s="41">
        <v>0</v>
      </c>
      <c r="AS19" s="41">
        <v>0</v>
      </c>
      <c r="AT19" s="41">
        <v>0</v>
      </c>
      <c r="AU19" s="41">
        <v>0</v>
      </c>
      <c r="AV19" s="41">
        <v>0.11571020433333332</v>
      </c>
      <c r="AW19" s="41">
        <v>1.2310762500000001</v>
      </c>
      <c r="AX19" s="41">
        <v>0</v>
      </c>
      <c r="AY19" s="41">
        <v>0</v>
      </c>
      <c r="AZ19" s="41">
        <v>0.74229338333333339</v>
      </c>
      <c r="BA19" s="41">
        <v>0</v>
      </c>
      <c r="BB19" s="41">
        <v>0</v>
      </c>
      <c r="BC19" s="41">
        <v>0</v>
      </c>
      <c r="BD19" s="41">
        <v>0</v>
      </c>
      <c r="BE19" s="41">
        <v>0</v>
      </c>
      <c r="BF19" s="41">
        <v>2.1681703833333336E-2</v>
      </c>
      <c r="BG19" s="41">
        <v>6.9376931166666669E-2</v>
      </c>
      <c r="BH19" s="41">
        <v>0</v>
      </c>
      <c r="BI19" s="41">
        <v>0</v>
      </c>
      <c r="BJ19" s="41">
        <v>0.26890290816666662</v>
      </c>
      <c r="BK19" s="42">
        <f t="shared" si="3"/>
        <v>5.4087003134999998</v>
      </c>
    </row>
    <row r="20" spans="1:63" x14ac:dyDescent="0.25">
      <c r="A20" s="11"/>
      <c r="B20" s="26" t="s">
        <v>125</v>
      </c>
      <c r="C20" s="41">
        <v>0</v>
      </c>
      <c r="D20" s="41">
        <v>0.83367550000000001</v>
      </c>
      <c r="E20" s="41">
        <v>0</v>
      </c>
      <c r="F20" s="41">
        <v>0</v>
      </c>
      <c r="G20" s="41">
        <v>0</v>
      </c>
      <c r="H20" s="41">
        <v>0.25192714419999995</v>
      </c>
      <c r="I20" s="41">
        <v>5.1687881000000004</v>
      </c>
      <c r="J20" s="41">
        <v>0.55578366666666668</v>
      </c>
      <c r="K20" s="41">
        <v>0</v>
      </c>
      <c r="L20" s="41">
        <v>0.76698146000000011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2.4552136933333333E-2</v>
      </c>
      <c r="S20" s="41">
        <v>0.11115673333333333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0.61708045953333335</v>
      </c>
      <c r="AC20" s="41">
        <v>0</v>
      </c>
      <c r="AD20" s="41">
        <v>0</v>
      </c>
      <c r="AE20" s="41">
        <v>0</v>
      </c>
      <c r="AF20" s="41">
        <v>0.62508170129999996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0.137046784</v>
      </c>
      <c r="AM20" s="41">
        <v>1.0628429978666667</v>
      </c>
      <c r="AN20" s="41">
        <v>0</v>
      </c>
      <c r="AO20" s="41">
        <v>0</v>
      </c>
      <c r="AP20" s="41">
        <v>0.38682559999999999</v>
      </c>
      <c r="AQ20" s="41">
        <v>0</v>
      </c>
      <c r="AR20" s="41">
        <v>0</v>
      </c>
      <c r="AS20" s="41">
        <v>0</v>
      </c>
      <c r="AT20" s="41">
        <v>0</v>
      </c>
      <c r="AU20" s="41">
        <v>0</v>
      </c>
      <c r="AV20" s="41">
        <v>1.0074842801333335</v>
      </c>
      <c r="AW20" s="41">
        <v>5.5260800000000003</v>
      </c>
      <c r="AX20" s="41">
        <v>0</v>
      </c>
      <c r="AY20" s="41">
        <v>0</v>
      </c>
      <c r="AZ20" s="41">
        <v>2.6502576077666671</v>
      </c>
      <c r="BA20" s="41">
        <v>0</v>
      </c>
      <c r="BB20" s="41">
        <v>0</v>
      </c>
      <c r="BC20" s="41">
        <v>0</v>
      </c>
      <c r="BD20" s="41">
        <v>0</v>
      </c>
      <c r="BE20" s="41">
        <v>0</v>
      </c>
      <c r="BF20" s="41">
        <v>0.43622776403333424</v>
      </c>
      <c r="BG20" s="41">
        <v>3.3156480000000002E-2</v>
      </c>
      <c r="BH20" s="41">
        <v>0</v>
      </c>
      <c r="BI20" s="41">
        <v>0</v>
      </c>
      <c r="BJ20" s="41">
        <v>2.3530702739999998</v>
      </c>
      <c r="BK20" s="42">
        <f t="shared" si="3"/>
        <v>22.548018689766664</v>
      </c>
    </row>
    <row r="21" spans="1:63" x14ac:dyDescent="0.25">
      <c r="A21" s="11"/>
      <c r="B21" s="26" t="s">
        <v>126</v>
      </c>
      <c r="C21" s="41">
        <v>0</v>
      </c>
      <c r="D21" s="41">
        <v>5.4209283333333333</v>
      </c>
      <c r="E21" s="41">
        <v>0</v>
      </c>
      <c r="F21" s="41">
        <v>0</v>
      </c>
      <c r="G21" s="41">
        <v>0</v>
      </c>
      <c r="H21" s="41">
        <v>0.18089272076666665</v>
      </c>
      <c r="I21" s="41">
        <v>15.564569430666666</v>
      </c>
      <c r="J21" s="41">
        <v>0</v>
      </c>
      <c r="K21" s="41">
        <v>0</v>
      </c>
      <c r="L21" s="41">
        <v>0.66131800000000007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6.5051140000000002E-3</v>
      </c>
      <c r="S21" s="41">
        <v>0</v>
      </c>
      <c r="T21" s="41">
        <v>0</v>
      </c>
      <c r="U21" s="41">
        <v>0</v>
      </c>
      <c r="V21" s="41">
        <v>3.2525570000000004E-2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0.84216519813334223</v>
      </c>
      <c r="AC21" s="41">
        <v>1.1378792102333333</v>
      </c>
      <c r="AD21" s="41">
        <v>0</v>
      </c>
      <c r="AE21" s="41">
        <v>0</v>
      </c>
      <c r="AF21" s="41">
        <v>0.90216526499999994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0.14702691570000001</v>
      </c>
      <c r="AM21" s="41">
        <v>0.99698744000000006</v>
      </c>
      <c r="AN21" s="41">
        <v>0</v>
      </c>
      <c r="AO21" s="41">
        <v>0</v>
      </c>
      <c r="AP21" s="41">
        <v>0.23847177313333334</v>
      </c>
      <c r="AQ21" s="41">
        <v>0</v>
      </c>
      <c r="AR21" s="41">
        <v>0</v>
      </c>
      <c r="AS21" s="41">
        <v>0</v>
      </c>
      <c r="AT21" s="41">
        <v>0</v>
      </c>
      <c r="AU21" s="41">
        <v>0</v>
      </c>
      <c r="AV21" s="41">
        <v>0.350029286</v>
      </c>
      <c r="AW21" s="41">
        <v>14.927719549999999</v>
      </c>
      <c r="AX21" s="41">
        <v>0</v>
      </c>
      <c r="AY21" s="41">
        <v>0</v>
      </c>
      <c r="AZ21" s="41">
        <v>13.361893015333335</v>
      </c>
      <c r="BA21" s="41">
        <v>0</v>
      </c>
      <c r="BB21" s="41">
        <v>0</v>
      </c>
      <c r="BC21" s="41">
        <v>0</v>
      </c>
      <c r="BD21" s="41">
        <v>0</v>
      </c>
      <c r="BE21" s="41">
        <v>0</v>
      </c>
      <c r="BF21" s="41">
        <v>0.11720488329999999</v>
      </c>
      <c r="BG21" s="41">
        <v>5.4184099999999999E-2</v>
      </c>
      <c r="BH21" s="41">
        <v>0</v>
      </c>
      <c r="BI21" s="41">
        <v>0</v>
      </c>
      <c r="BJ21" s="41">
        <v>2.5276392664333334</v>
      </c>
      <c r="BK21" s="42">
        <f t="shared" si="3"/>
        <v>57.470105072033348</v>
      </c>
    </row>
    <row r="22" spans="1:63" x14ac:dyDescent="0.25">
      <c r="A22" s="11"/>
      <c r="B22" s="27" t="s">
        <v>92</v>
      </c>
      <c r="C22" s="43">
        <f>SUM(C14:C21)</f>
        <v>0</v>
      </c>
      <c r="D22" s="43">
        <f t="shared" ref="D22:BJ22" si="4">SUM(D14:D21)</f>
        <v>21.263882930133335</v>
      </c>
      <c r="E22" s="43">
        <f t="shared" si="4"/>
        <v>0</v>
      </c>
      <c r="F22" s="43">
        <f t="shared" si="4"/>
        <v>0</v>
      </c>
      <c r="G22" s="43">
        <f t="shared" si="4"/>
        <v>0</v>
      </c>
      <c r="H22" s="43">
        <f t="shared" si="4"/>
        <v>1.593140193300004</v>
      </c>
      <c r="I22" s="43">
        <f t="shared" si="4"/>
        <v>51.836063673733335</v>
      </c>
      <c r="J22" s="43">
        <f t="shared" si="4"/>
        <v>0.55578366666666668</v>
      </c>
      <c r="K22" s="43">
        <f t="shared" si="4"/>
        <v>0</v>
      </c>
      <c r="L22" s="43">
        <f t="shared" si="4"/>
        <v>11.140420309433333</v>
      </c>
      <c r="M22" s="43">
        <f t="shared" si="4"/>
        <v>0</v>
      </c>
      <c r="N22" s="43">
        <f t="shared" si="4"/>
        <v>0</v>
      </c>
      <c r="O22" s="43">
        <f t="shared" si="4"/>
        <v>0</v>
      </c>
      <c r="P22" s="43">
        <f t="shared" si="4"/>
        <v>0</v>
      </c>
      <c r="Q22" s="43">
        <f t="shared" si="4"/>
        <v>0</v>
      </c>
      <c r="R22" s="43">
        <f t="shared" si="4"/>
        <v>0.19582637130000002</v>
      </c>
      <c r="S22" s="43">
        <f t="shared" si="4"/>
        <v>1.6107030666666666</v>
      </c>
      <c r="T22" s="43">
        <f t="shared" si="4"/>
        <v>0</v>
      </c>
      <c r="U22" s="43">
        <f t="shared" si="4"/>
        <v>0</v>
      </c>
      <c r="V22" s="43">
        <f t="shared" si="4"/>
        <v>2.5314019417666671</v>
      </c>
      <c r="W22" s="43">
        <f t="shared" si="4"/>
        <v>0</v>
      </c>
      <c r="X22" s="43">
        <f t="shared" si="4"/>
        <v>6.6718716666666671</v>
      </c>
      <c r="Y22" s="43">
        <f t="shared" si="4"/>
        <v>0</v>
      </c>
      <c r="Z22" s="43">
        <f t="shared" si="4"/>
        <v>0</v>
      </c>
      <c r="AA22" s="43">
        <f t="shared" si="4"/>
        <v>0</v>
      </c>
      <c r="AB22" s="43">
        <f t="shared" si="4"/>
        <v>1.977170134000009</v>
      </c>
      <c r="AC22" s="43">
        <f t="shared" si="4"/>
        <v>1.1378792102333333</v>
      </c>
      <c r="AD22" s="43">
        <f t="shared" si="4"/>
        <v>0</v>
      </c>
      <c r="AE22" s="43">
        <f t="shared" si="4"/>
        <v>0</v>
      </c>
      <c r="AF22" s="43">
        <f t="shared" si="4"/>
        <v>2.0826961515333333</v>
      </c>
      <c r="AG22" s="43">
        <f t="shared" si="4"/>
        <v>0</v>
      </c>
      <c r="AH22" s="43">
        <f t="shared" si="4"/>
        <v>0</v>
      </c>
      <c r="AI22" s="43">
        <f t="shared" si="4"/>
        <v>0</v>
      </c>
      <c r="AJ22" s="43">
        <f t="shared" si="4"/>
        <v>0</v>
      </c>
      <c r="AK22" s="43">
        <f t="shared" si="4"/>
        <v>0</v>
      </c>
      <c r="AL22" s="43">
        <f t="shared" si="4"/>
        <v>0.49394806093333332</v>
      </c>
      <c r="AM22" s="43">
        <f t="shared" si="4"/>
        <v>3.4075323545333331</v>
      </c>
      <c r="AN22" s="43">
        <f t="shared" si="4"/>
        <v>0</v>
      </c>
      <c r="AO22" s="43">
        <f t="shared" si="4"/>
        <v>0</v>
      </c>
      <c r="AP22" s="43">
        <f t="shared" si="4"/>
        <v>0.8789667561333333</v>
      </c>
      <c r="AQ22" s="43">
        <f t="shared" si="4"/>
        <v>0</v>
      </c>
      <c r="AR22" s="43">
        <f t="shared" si="4"/>
        <v>0</v>
      </c>
      <c r="AS22" s="43">
        <f t="shared" si="4"/>
        <v>0</v>
      </c>
      <c r="AT22" s="43">
        <f t="shared" si="4"/>
        <v>0</v>
      </c>
      <c r="AU22" s="43">
        <f t="shared" si="4"/>
        <v>0</v>
      </c>
      <c r="AV22" s="43">
        <f t="shared" si="4"/>
        <v>4.5199892135000077</v>
      </c>
      <c r="AW22" s="43">
        <f t="shared" si="4"/>
        <v>55.417861634099992</v>
      </c>
      <c r="AX22" s="43">
        <f t="shared" si="4"/>
        <v>1.9917532666666666</v>
      </c>
      <c r="AY22" s="43">
        <f t="shared" si="4"/>
        <v>0</v>
      </c>
      <c r="AZ22" s="43">
        <f t="shared" si="4"/>
        <v>40.665973689266671</v>
      </c>
      <c r="BA22" s="43">
        <f t="shared" si="4"/>
        <v>0</v>
      </c>
      <c r="BB22" s="43">
        <f t="shared" si="4"/>
        <v>0</v>
      </c>
      <c r="BC22" s="43">
        <f t="shared" si="4"/>
        <v>0</v>
      </c>
      <c r="BD22" s="43">
        <f t="shared" si="4"/>
        <v>0</v>
      </c>
      <c r="BE22" s="43">
        <f t="shared" si="4"/>
        <v>0</v>
      </c>
      <c r="BF22" s="43">
        <f t="shared" si="4"/>
        <v>1.510386545133352</v>
      </c>
      <c r="BG22" s="43">
        <f t="shared" si="4"/>
        <v>2.3720066241333337</v>
      </c>
      <c r="BH22" s="43">
        <f t="shared" si="4"/>
        <v>0</v>
      </c>
      <c r="BI22" s="43">
        <f t="shared" si="4"/>
        <v>0</v>
      </c>
      <c r="BJ22" s="43">
        <f t="shared" si="4"/>
        <v>9.1128528178333319</v>
      </c>
      <c r="BK22" s="43">
        <f t="shared" si="3"/>
        <v>222.96811027766668</v>
      </c>
    </row>
    <row r="23" spans="1:63" x14ac:dyDescent="0.25">
      <c r="A23" s="11" t="s">
        <v>78</v>
      </c>
      <c r="B23" s="26" t="s">
        <v>15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</row>
    <row r="24" spans="1:63" x14ac:dyDescent="0.25">
      <c r="A24" s="11"/>
      <c r="B24" s="26"/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41">
        <v>0</v>
      </c>
      <c r="AU24" s="41">
        <v>0</v>
      </c>
      <c r="AV24" s="41">
        <v>0</v>
      </c>
      <c r="AW24" s="41">
        <v>0</v>
      </c>
      <c r="AX24" s="41">
        <v>0</v>
      </c>
      <c r="AY24" s="41">
        <v>0</v>
      </c>
      <c r="AZ24" s="41">
        <v>0</v>
      </c>
      <c r="BA24" s="41">
        <v>0</v>
      </c>
      <c r="BB24" s="41">
        <v>0</v>
      </c>
      <c r="BC24" s="41">
        <v>0</v>
      </c>
      <c r="BD24" s="41">
        <v>0</v>
      </c>
      <c r="BE24" s="41">
        <v>0</v>
      </c>
      <c r="BF24" s="41">
        <v>0</v>
      </c>
      <c r="BG24" s="41">
        <v>0</v>
      </c>
      <c r="BH24" s="41">
        <v>0</v>
      </c>
      <c r="BI24" s="41">
        <v>0</v>
      </c>
      <c r="BJ24" s="41">
        <v>0</v>
      </c>
      <c r="BK24" s="42">
        <f t="shared" ref="BK24:BK25" si="5">SUM(C24:BJ24)</f>
        <v>0</v>
      </c>
    </row>
    <row r="25" spans="1:63" x14ac:dyDescent="0.25">
      <c r="A25" s="11"/>
      <c r="B25" s="27" t="s">
        <v>91</v>
      </c>
      <c r="C25" s="43">
        <f>SUM(C24)</f>
        <v>0</v>
      </c>
      <c r="D25" s="43">
        <f t="shared" ref="D25:BJ25" si="6">SUM(D24)</f>
        <v>0</v>
      </c>
      <c r="E25" s="43">
        <f t="shared" si="6"/>
        <v>0</v>
      </c>
      <c r="F25" s="43">
        <f t="shared" si="6"/>
        <v>0</v>
      </c>
      <c r="G25" s="43">
        <f t="shared" si="6"/>
        <v>0</v>
      </c>
      <c r="H25" s="43">
        <f t="shared" si="6"/>
        <v>0</v>
      </c>
      <c r="I25" s="43">
        <f t="shared" si="6"/>
        <v>0</v>
      </c>
      <c r="J25" s="43">
        <f t="shared" si="6"/>
        <v>0</v>
      </c>
      <c r="K25" s="43">
        <f t="shared" si="6"/>
        <v>0</v>
      </c>
      <c r="L25" s="43">
        <f t="shared" si="6"/>
        <v>0</v>
      </c>
      <c r="M25" s="43">
        <f t="shared" si="6"/>
        <v>0</v>
      </c>
      <c r="N25" s="43">
        <f t="shared" si="6"/>
        <v>0</v>
      </c>
      <c r="O25" s="43">
        <f t="shared" si="6"/>
        <v>0</v>
      </c>
      <c r="P25" s="43">
        <f t="shared" si="6"/>
        <v>0</v>
      </c>
      <c r="Q25" s="43">
        <f t="shared" si="6"/>
        <v>0</v>
      </c>
      <c r="R25" s="43">
        <f t="shared" si="6"/>
        <v>0</v>
      </c>
      <c r="S25" s="43">
        <f t="shared" si="6"/>
        <v>0</v>
      </c>
      <c r="T25" s="43">
        <f t="shared" si="6"/>
        <v>0</v>
      </c>
      <c r="U25" s="43">
        <f t="shared" si="6"/>
        <v>0</v>
      </c>
      <c r="V25" s="43">
        <f t="shared" si="6"/>
        <v>0</v>
      </c>
      <c r="W25" s="43">
        <f t="shared" si="6"/>
        <v>0</v>
      </c>
      <c r="X25" s="43">
        <f t="shared" si="6"/>
        <v>0</v>
      </c>
      <c r="Y25" s="43">
        <f t="shared" si="6"/>
        <v>0</v>
      </c>
      <c r="Z25" s="43">
        <f t="shared" si="6"/>
        <v>0</v>
      </c>
      <c r="AA25" s="43">
        <f t="shared" si="6"/>
        <v>0</v>
      </c>
      <c r="AB25" s="43">
        <f t="shared" si="6"/>
        <v>0</v>
      </c>
      <c r="AC25" s="43">
        <f t="shared" si="6"/>
        <v>0</v>
      </c>
      <c r="AD25" s="43">
        <f t="shared" si="6"/>
        <v>0</v>
      </c>
      <c r="AE25" s="43">
        <f t="shared" si="6"/>
        <v>0</v>
      </c>
      <c r="AF25" s="43">
        <f t="shared" si="6"/>
        <v>0</v>
      </c>
      <c r="AG25" s="43">
        <f t="shared" si="6"/>
        <v>0</v>
      </c>
      <c r="AH25" s="43">
        <f t="shared" si="6"/>
        <v>0</v>
      </c>
      <c r="AI25" s="43">
        <f t="shared" si="6"/>
        <v>0</v>
      </c>
      <c r="AJ25" s="43">
        <f t="shared" si="6"/>
        <v>0</v>
      </c>
      <c r="AK25" s="43">
        <f t="shared" si="6"/>
        <v>0</v>
      </c>
      <c r="AL25" s="43">
        <f t="shared" si="6"/>
        <v>0</v>
      </c>
      <c r="AM25" s="43">
        <f t="shared" si="6"/>
        <v>0</v>
      </c>
      <c r="AN25" s="43">
        <f t="shared" si="6"/>
        <v>0</v>
      </c>
      <c r="AO25" s="43">
        <f t="shared" si="6"/>
        <v>0</v>
      </c>
      <c r="AP25" s="43">
        <f t="shared" si="6"/>
        <v>0</v>
      </c>
      <c r="AQ25" s="43">
        <f t="shared" si="6"/>
        <v>0</v>
      </c>
      <c r="AR25" s="43">
        <f t="shared" si="6"/>
        <v>0</v>
      </c>
      <c r="AS25" s="43">
        <f t="shared" si="6"/>
        <v>0</v>
      </c>
      <c r="AT25" s="43">
        <f t="shared" si="6"/>
        <v>0</v>
      </c>
      <c r="AU25" s="43">
        <f t="shared" si="6"/>
        <v>0</v>
      </c>
      <c r="AV25" s="43">
        <f t="shared" si="6"/>
        <v>0</v>
      </c>
      <c r="AW25" s="43">
        <f t="shared" si="6"/>
        <v>0</v>
      </c>
      <c r="AX25" s="43">
        <f t="shared" si="6"/>
        <v>0</v>
      </c>
      <c r="AY25" s="43">
        <f t="shared" si="6"/>
        <v>0</v>
      </c>
      <c r="AZ25" s="43">
        <f t="shared" si="6"/>
        <v>0</v>
      </c>
      <c r="BA25" s="43">
        <f t="shared" si="6"/>
        <v>0</v>
      </c>
      <c r="BB25" s="43">
        <f t="shared" si="6"/>
        <v>0</v>
      </c>
      <c r="BC25" s="43">
        <f t="shared" si="6"/>
        <v>0</v>
      </c>
      <c r="BD25" s="43">
        <f t="shared" si="6"/>
        <v>0</v>
      </c>
      <c r="BE25" s="43">
        <f t="shared" si="6"/>
        <v>0</v>
      </c>
      <c r="BF25" s="43">
        <f t="shared" si="6"/>
        <v>0</v>
      </c>
      <c r="BG25" s="43">
        <f t="shared" si="6"/>
        <v>0</v>
      </c>
      <c r="BH25" s="43">
        <f t="shared" si="6"/>
        <v>0</v>
      </c>
      <c r="BI25" s="43">
        <f t="shared" si="6"/>
        <v>0</v>
      </c>
      <c r="BJ25" s="43">
        <f t="shared" si="6"/>
        <v>0</v>
      </c>
      <c r="BK25" s="43">
        <f t="shared" si="5"/>
        <v>0</v>
      </c>
    </row>
    <row r="26" spans="1:63" x14ac:dyDescent="0.25">
      <c r="A26" s="11" t="s">
        <v>80</v>
      </c>
      <c r="B26" s="26" t="s">
        <v>96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</row>
    <row r="27" spans="1:63" x14ac:dyDescent="0.25">
      <c r="A27" s="11"/>
      <c r="B27" s="25"/>
      <c r="C27" s="41">
        <v>0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  <c r="AC27" s="41">
        <v>0</v>
      </c>
      <c r="AD27" s="41">
        <v>0</v>
      </c>
      <c r="AE27" s="41">
        <v>0</v>
      </c>
      <c r="AF27" s="41">
        <v>0</v>
      </c>
      <c r="AG27" s="41">
        <v>0</v>
      </c>
      <c r="AH27" s="41">
        <v>0</v>
      </c>
      <c r="AI27" s="41">
        <v>0</v>
      </c>
      <c r="AJ27" s="41">
        <v>0</v>
      </c>
      <c r="AK27" s="41">
        <v>0</v>
      </c>
      <c r="AL27" s="41">
        <v>0</v>
      </c>
      <c r="AM27" s="41">
        <v>0</v>
      </c>
      <c r="AN27" s="41">
        <v>0</v>
      </c>
      <c r="AO27" s="41">
        <v>0</v>
      </c>
      <c r="AP27" s="41">
        <v>0</v>
      </c>
      <c r="AQ27" s="41">
        <v>0</v>
      </c>
      <c r="AR27" s="41">
        <v>0</v>
      </c>
      <c r="AS27" s="41">
        <v>0</v>
      </c>
      <c r="AT27" s="41">
        <v>0</v>
      </c>
      <c r="AU27" s="41">
        <v>0</v>
      </c>
      <c r="AV27" s="41">
        <v>0</v>
      </c>
      <c r="AW27" s="41">
        <v>0</v>
      </c>
      <c r="AX27" s="41">
        <v>0</v>
      </c>
      <c r="AY27" s="41">
        <v>0</v>
      </c>
      <c r="AZ27" s="41">
        <v>0</v>
      </c>
      <c r="BA27" s="41">
        <v>0</v>
      </c>
      <c r="BB27" s="41">
        <v>0</v>
      </c>
      <c r="BC27" s="41">
        <v>0</v>
      </c>
      <c r="BD27" s="41">
        <v>0</v>
      </c>
      <c r="BE27" s="41">
        <v>0</v>
      </c>
      <c r="BF27" s="41">
        <v>0</v>
      </c>
      <c r="BG27" s="41">
        <v>0</v>
      </c>
      <c r="BH27" s="41">
        <v>0</v>
      </c>
      <c r="BI27" s="41">
        <v>0</v>
      </c>
      <c r="BJ27" s="41">
        <v>0</v>
      </c>
      <c r="BK27" s="42">
        <f t="shared" ref="BK27:BK28" si="7">SUM(C27:BJ27)</f>
        <v>0</v>
      </c>
    </row>
    <row r="28" spans="1:63" x14ac:dyDescent="0.25">
      <c r="A28" s="11"/>
      <c r="B28" s="27" t="s">
        <v>90</v>
      </c>
      <c r="C28" s="43">
        <f>SUM(C27)</f>
        <v>0</v>
      </c>
      <c r="D28" s="43">
        <f t="shared" ref="D28:BJ28" si="8">SUM(D27)</f>
        <v>0</v>
      </c>
      <c r="E28" s="43">
        <f t="shared" si="8"/>
        <v>0</v>
      </c>
      <c r="F28" s="43">
        <f t="shared" si="8"/>
        <v>0</v>
      </c>
      <c r="G28" s="43">
        <f t="shared" si="8"/>
        <v>0</v>
      </c>
      <c r="H28" s="43">
        <f t="shared" si="8"/>
        <v>0</v>
      </c>
      <c r="I28" s="43">
        <f t="shared" si="8"/>
        <v>0</v>
      </c>
      <c r="J28" s="43">
        <f t="shared" si="8"/>
        <v>0</v>
      </c>
      <c r="K28" s="43">
        <f t="shared" si="8"/>
        <v>0</v>
      </c>
      <c r="L28" s="43">
        <f t="shared" si="8"/>
        <v>0</v>
      </c>
      <c r="M28" s="43">
        <f t="shared" si="8"/>
        <v>0</v>
      </c>
      <c r="N28" s="43">
        <f t="shared" si="8"/>
        <v>0</v>
      </c>
      <c r="O28" s="43">
        <f t="shared" si="8"/>
        <v>0</v>
      </c>
      <c r="P28" s="43">
        <f t="shared" si="8"/>
        <v>0</v>
      </c>
      <c r="Q28" s="43">
        <f t="shared" si="8"/>
        <v>0</v>
      </c>
      <c r="R28" s="43">
        <f t="shared" si="8"/>
        <v>0</v>
      </c>
      <c r="S28" s="43">
        <f t="shared" si="8"/>
        <v>0</v>
      </c>
      <c r="T28" s="43">
        <f t="shared" si="8"/>
        <v>0</v>
      </c>
      <c r="U28" s="43">
        <f t="shared" si="8"/>
        <v>0</v>
      </c>
      <c r="V28" s="43">
        <f t="shared" si="8"/>
        <v>0</v>
      </c>
      <c r="W28" s="43">
        <f t="shared" si="8"/>
        <v>0</v>
      </c>
      <c r="X28" s="43">
        <f t="shared" si="8"/>
        <v>0</v>
      </c>
      <c r="Y28" s="43">
        <f t="shared" si="8"/>
        <v>0</v>
      </c>
      <c r="Z28" s="43">
        <f t="shared" si="8"/>
        <v>0</v>
      </c>
      <c r="AA28" s="43">
        <f t="shared" si="8"/>
        <v>0</v>
      </c>
      <c r="AB28" s="43">
        <f t="shared" si="8"/>
        <v>0</v>
      </c>
      <c r="AC28" s="43">
        <f t="shared" si="8"/>
        <v>0</v>
      </c>
      <c r="AD28" s="43">
        <f t="shared" si="8"/>
        <v>0</v>
      </c>
      <c r="AE28" s="43">
        <f t="shared" si="8"/>
        <v>0</v>
      </c>
      <c r="AF28" s="43">
        <f t="shared" si="8"/>
        <v>0</v>
      </c>
      <c r="AG28" s="43">
        <f t="shared" si="8"/>
        <v>0</v>
      </c>
      <c r="AH28" s="43">
        <f t="shared" si="8"/>
        <v>0</v>
      </c>
      <c r="AI28" s="43">
        <f t="shared" si="8"/>
        <v>0</v>
      </c>
      <c r="AJ28" s="43">
        <f t="shared" si="8"/>
        <v>0</v>
      </c>
      <c r="AK28" s="43">
        <f t="shared" si="8"/>
        <v>0</v>
      </c>
      <c r="AL28" s="43">
        <f t="shared" si="8"/>
        <v>0</v>
      </c>
      <c r="AM28" s="43">
        <f t="shared" si="8"/>
        <v>0</v>
      </c>
      <c r="AN28" s="43">
        <f t="shared" si="8"/>
        <v>0</v>
      </c>
      <c r="AO28" s="43">
        <f t="shared" si="8"/>
        <v>0</v>
      </c>
      <c r="AP28" s="43">
        <f t="shared" si="8"/>
        <v>0</v>
      </c>
      <c r="AQ28" s="43">
        <f t="shared" si="8"/>
        <v>0</v>
      </c>
      <c r="AR28" s="43">
        <f t="shared" si="8"/>
        <v>0</v>
      </c>
      <c r="AS28" s="43">
        <f t="shared" si="8"/>
        <v>0</v>
      </c>
      <c r="AT28" s="43">
        <f t="shared" si="8"/>
        <v>0</v>
      </c>
      <c r="AU28" s="43">
        <f t="shared" si="8"/>
        <v>0</v>
      </c>
      <c r="AV28" s="43">
        <f t="shared" si="8"/>
        <v>0</v>
      </c>
      <c r="AW28" s="43">
        <f t="shared" si="8"/>
        <v>0</v>
      </c>
      <c r="AX28" s="43">
        <f t="shared" si="8"/>
        <v>0</v>
      </c>
      <c r="AY28" s="43">
        <f t="shared" si="8"/>
        <v>0</v>
      </c>
      <c r="AZ28" s="43">
        <f t="shared" si="8"/>
        <v>0</v>
      </c>
      <c r="BA28" s="43">
        <f t="shared" si="8"/>
        <v>0</v>
      </c>
      <c r="BB28" s="43">
        <f t="shared" si="8"/>
        <v>0</v>
      </c>
      <c r="BC28" s="43">
        <f t="shared" si="8"/>
        <v>0</v>
      </c>
      <c r="BD28" s="43">
        <f t="shared" si="8"/>
        <v>0</v>
      </c>
      <c r="BE28" s="43">
        <f t="shared" si="8"/>
        <v>0</v>
      </c>
      <c r="BF28" s="43">
        <f t="shared" si="8"/>
        <v>0</v>
      </c>
      <c r="BG28" s="43">
        <f t="shared" si="8"/>
        <v>0</v>
      </c>
      <c r="BH28" s="43">
        <f t="shared" si="8"/>
        <v>0</v>
      </c>
      <c r="BI28" s="43">
        <f t="shared" si="8"/>
        <v>0</v>
      </c>
      <c r="BJ28" s="43">
        <f t="shared" si="8"/>
        <v>0</v>
      </c>
      <c r="BK28" s="43">
        <f t="shared" si="7"/>
        <v>0</v>
      </c>
    </row>
    <row r="29" spans="1:63" x14ac:dyDescent="0.25">
      <c r="A29" s="11" t="s">
        <v>81</v>
      </c>
      <c r="B29" s="26" t="s">
        <v>16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</row>
    <row r="30" spans="1:63" x14ac:dyDescent="0.25">
      <c r="A30" s="11"/>
      <c r="B30" s="26" t="s">
        <v>108</v>
      </c>
      <c r="C30" s="41">
        <v>0</v>
      </c>
      <c r="D30" s="41">
        <v>31.928665503200005</v>
      </c>
      <c r="E30" s="41">
        <v>0</v>
      </c>
      <c r="F30" s="41">
        <v>0</v>
      </c>
      <c r="G30" s="41">
        <v>0</v>
      </c>
      <c r="H30" s="41">
        <v>1.6042213661666667</v>
      </c>
      <c r="I30" s="41">
        <v>119.38183373910003</v>
      </c>
      <c r="J30" s="41">
        <v>3.2732603267333329</v>
      </c>
      <c r="K30" s="41">
        <v>0</v>
      </c>
      <c r="L30" s="41">
        <v>55.488159174433314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1.4563149945</v>
      </c>
      <c r="S30" s="41">
        <v>23.726597551666668</v>
      </c>
      <c r="T30" s="41">
        <v>0</v>
      </c>
      <c r="U30" s="41">
        <v>0</v>
      </c>
      <c r="V30" s="41">
        <v>4.6407126393666669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0.4996048595</v>
      </c>
      <c r="AC30" s="41">
        <v>39.848328382133332</v>
      </c>
      <c r="AD30" s="41">
        <v>0</v>
      </c>
      <c r="AE30" s="41">
        <v>0</v>
      </c>
      <c r="AF30" s="41">
        <v>0.89309530593333331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0.30239778350000002</v>
      </c>
      <c r="AM30" s="41">
        <v>23.33406536053333</v>
      </c>
      <c r="AN30" s="41">
        <v>8.5812248633333324E-2</v>
      </c>
      <c r="AO30" s="41">
        <v>0</v>
      </c>
      <c r="AP30" s="41">
        <v>7.6707747066666637E-2</v>
      </c>
      <c r="AQ30" s="41">
        <v>0</v>
      </c>
      <c r="AR30" s="41">
        <v>0</v>
      </c>
      <c r="AS30" s="41">
        <v>0</v>
      </c>
      <c r="AT30" s="41">
        <v>0</v>
      </c>
      <c r="AU30" s="41">
        <v>0</v>
      </c>
      <c r="AV30" s="41">
        <v>7.1338953242996608</v>
      </c>
      <c r="AW30" s="41">
        <v>121.34888573263332</v>
      </c>
      <c r="AX30" s="41">
        <v>5.4017550999999999E-3</v>
      </c>
      <c r="AY30" s="41">
        <v>0</v>
      </c>
      <c r="AZ30" s="41">
        <v>30.818319465600005</v>
      </c>
      <c r="BA30" s="41">
        <v>0</v>
      </c>
      <c r="BB30" s="41">
        <v>0</v>
      </c>
      <c r="BC30" s="41">
        <v>0</v>
      </c>
      <c r="BD30" s="41">
        <v>0</v>
      </c>
      <c r="BE30" s="41">
        <v>0</v>
      </c>
      <c r="BF30" s="41">
        <v>4.7717455459666684</v>
      </c>
      <c r="BG30" s="41">
        <v>1.2785428952666664</v>
      </c>
      <c r="BH30" s="41">
        <v>18.904576362333334</v>
      </c>
      <c r="BI30" s="41">
        <v>0</v>
      </c>
      <c r="BJ30" s="41">
        <v>6.2547350305666676</v>
      </c>
      <c r="BK30" s="42">
        <f t="shared" ref="BK30:BK39" si="9">SUM(C30:BJ30)</f>
        <v>497.05587909423292</v>
      </c>
    </row>
    <row r="31" spans="1:63" x14ac:dyDescent="0.25">
      <c r="A31" s="11"/>
      <c r="B31" s="26" t="s">
        <v>109</v>
      </c>
      <c r="C31" s="41">
        <v>0</v>
      </c>
      <c r="D31" s="41">
        <v>4.1361734551999998</v>
      </c>
      <c r="E31" s="41">
        <v>0</v>
      </c>
      <c r="F31" s="41">
        <v>0</v>
      </c>
      <c r="G31" s="41">
        <v>0</v>
      </c>
      <c r="H31" s="41">
        <v>0.19744733826666669</v>
      </c>
      <c r="I31" s="41">
        <v>12.242482560266666</v>
      </c>
      <c r="J31" s="41">
        <v>7.115229377566668</v>
      </c>
      <c r="K31" s="41">
        <v>0</v>
      </c>
      <c r="L31" s="41">
        <v>51.126500640133344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7.765707656666665E-2</v>
      </c>
      <c r="S31" s="41">
        <v>0</v>
      </c>
      <c r="T31" s="41">
        <v>0</v>
      </c>
      <c r="U31" s="41">
        <v>0</v>
      </c>
      <c r="V31" s="41">
        <v>1.3405139533333336E-2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1.2073857699999999E-2</v>
      </c>
      <c r="AC31" s="41">
        <v>2.4099095899999996E-2</v>
      </c>
      <c r="AD31" s="41">
        <v>0</v>
      </c>
      <c r="AE31" s="41">
        <v>0</v>
      </c>
      <c r="AF31" s="41">
        <v>9.3884769566666665E-2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1.3940929833333334E-2</v>
      </c>
      <c r="AM31" s="41">
        <v>0</v>
      </c>
      <c r="AN31" s="41">
        <v>0</v>
      </c>
      <c r="AO31" s="41">
        <v>0</v>
      </c>
      <c r="AP31" s="41">
        <v>1.1860166666666667E-5</v>
      </c>
      <c r="AQ31" s="41">
        <v>0</v>
      </c>
      <c r="AR31" s="41">
        <v>0</v>
      </c>
      <c r="AS31" s="41">
        <v>0</v>
      </c>
      <c r="AT31" s="41">
        <v>0</v>
      </c>
      <c r="AU31" s="41">
        <v>0</v>
      </c>
      <c r="AV31" s="41">
        <v>1.2185660123999997</v>
      </c>
      <c r="AW31" s="41">
        <v>144.70463937039995</v>
      </c>
      <c r="AX31" s="41">
        <v>0</v>
      </c>
      <c r="AY31" s="41">
        <v>0</v>
      </c>
      <c r="AZ31" s="41">
        <v>11.445407195400001</v>
      </c>
      <c r="BA31" s="41">
        <v>0</v>
      </c>
      <c r="BB31" s="41">
        <v>0</v>
      </c>
      <c r="BC31" s="41">
        <v>0</v>
      </c>
      <c r="BD31" s="41">
        <v>0</v>
      </c>
      <c r="BE31" s="41">
        <v>0</v>
      </c>
      <c r="BF31" s="41">
        <v>0.70845005883346079</v>
      </c>
      <c r="BG31" s="41">
        <v>0</v>
      </c>
      <c r="BH31" s="41">
        <v>0.71616396243333347</v>
      </c>
      <c r="BI31" s="41">
        <v>0</v>
      </c>
      <c r="BJ31" s="41">
        <v>0.28666293666666665</v>
      </c>
      <c r="BK31" s="42">
        <f t="shared" si="9"/>
        <v>234.13279563683341</v>
      </c>
    </row>
    <row r="32" spans="1:63" x14ac:dyDescent="0.25">
      <c r="A32" s="11"/>
      <c r="B32" s="26" t="s">
        <v>124</v>
      </c>
      <c r="C32" s="41">
        <v>0</v>
      </c>
      <c r="D32" s="41">
        <v>5.9711677863666663</v>
      </c>
      <c r="E32" s="41">
        <v>0</v>
      </c>
      <c r="F32" s="41">
        <v>0</v>
      </c>
      <c r="G32" s="41">
        <v>0</v>
      </c>
      <c r="H32" s="41">
        <v>1.4157940442333334</v>
      </c>
      <c r="I32" s="41">
        <v>0.6010687785333334</v>
      </c>
      <c r="J32" s="41">
        <v>0</v>
      </c>
      <c r="K32" s="41">
        <v>0</v>
      </c>
      <c r="L32" s="41">
        <v>0.93712242179999983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0.611344622633333</v>
      </c>
      <c r="S32" s="41">
        <v>1.1476882800000003E-2</v>
      </c>
      <c r="T32" s="41">
        <v>0</v>
      </c>
      <c r="U32" s="41">
        <v>0</v>
      </c>
      <c r="V32" s="41">
        <v>0.48302852623333326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1.0176628281333333</v>
      </c>
      <c r="AC32" s="41">
        <v>1.1871986545333337</v>
      </c>
      <c r="AD32" s="41">
        <v>0</v>
      </c>
      <c r="AE32" s="41">
        <v>0</v>
      </c>
      <c r="AF32" s="41">
        <v>0.93719883166666651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0.45775275910000002</v>
      </c>
      <c r="AM32" s="41">
        <v>0.2452540119333334</v>
      </c>
      <c r="AN32" s="41">
        <v>0</v>
      </c>
      <c r="AO32" s="41">
        <v>0</v>
      </c>
      <c r="AP32" s="41">
        <v>5.0081797266666665E-2</v>
      </c>
      <c r="AQ32" s="41">
        <v>0</v>
      </c>
      <c r="AR32" s="41">
        <v>0</v>
      </c>
      <c r="AS32" s="41">
        <v>0</v>
      </c>
      <c r="AT32" s="41">
        <v>0</v>
      </c>
      <c r="AU32" s="41">
        <v>0</v>
      </c>
      <c r="AV32" s="41">
        <v>10.920203884599937</v>
      </c>
      <c r="AW32" s="41">
        <v>11.494072507799999</v>
      </c>
      <c r="AX32" s="41">
        <v>7.2452057124000007</v>
      </c>
      <c r="AY32" s="41">
        <v>0</v>
      </c>
      <c r="AZ32" s="41">
        <v>22.869247284199993</v>
      </c>
      <c r="BA32" s="41">
        <v>0</v>
      </c>
      <c r="BB32" s="41">
        <v>0</v>
      </c>
      <c r="BC32" s="41">
        <v>0</v>
      </c>
      <c r="BD32" s="41">
        <v>0</v>
      </c>
      <c r="BE32" s="41">
        <v>0</v>
      </c>
      <c r="BF32" s="41">
        <v>2.304290573066667</v>
      </c>
      <c r="BG32" s="41">
        <v>2.1749465715999996</v>
      </c>
      <c r="BH32" s="41">
        <v>0</v>
      </c>
      <c r="BI32" s="41">
        <v>0</v>
      </c>
      <c r="BJ32" s="41">
        <v>1.7573555097333329</v>
      </c>
      <c r="BK32" s="42">
        <f t="shared" si="9"/>
        <v>72.691473988633263</v>
      </c>
    </row>
    <row r="33" spans="1:64" x14ac:dyDescent="0.25">
      <c r="A33" s="11"/>
      <c r="B33" s="26" t="s">
        <v>110</v>
      </c>
      <c r="C33" s="41">
        <v>0</v>
      </c>
      <c r="D33" s="41">
        <v>18.94103508906667</v>
      </c>
      <c r="E33" s="41">
        <v>0</v>
      </c>
      <c r="F33" s="41">
        <v>0</v>
      </c>
      <c r="G33" s="41">
        <v>0</v>
      </c>
      <c r="H33" s="41">
        <v>1.4312906464999997</v>
      </c>
      <c r="I33" s="41">
        <v>11.773285997099999</v>
      </c>
      <c r="J33" s="41">
        <v>0</v>
      </c>
      <c r="K33" s="41">
        <v>0</v>
      </c>
      <c r="L33" s="41">
        <v>4.2400791554333317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0.30000977416666669</v>
      </c>
      <c r="S33" s="41">
        <v>10.1926616513</v>
      </c>
      <c r="T33" s="41">
        <v>0</v>
      </c>
      <c r="U33" s="41">
        <v>0</v>
      </c>
      <c r="V33" s="41">
        <v>0.18035220146666664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2.4613724710666669</v>
      </c>
      <c r="AC33" s="41">
        <v>2.5005718097000003</v>
      </c>
      <c r="AD33" s="41">
        <v>0</v>
      </c>
      <c r="AE33" s="41">
        <v>0</v>
      </c>
      <c r="AF33" s="41">
        <v>1.6647662375999999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0.85525900053333326</v>
      </c>
      <c r="AM33" s="41">
        <v>3.0941466887666667</v>
      </c>
      <c r="AN33" s="41">
        <v>20.625862567066665</v>
      </c>
      <c r="AO33" s="41">
        <v>0</v>
      </c>
      <c r="AP33" s="41">
        <v>1.5639227238333333</v>
      </c>
      <c r="AQ33" s="41">
        <v>0</v>
      </c>
      <c r="AR33" s="41">
        <v>0</v>
      </c>
      <c r="AS33" s="41">
        <v>0</v>
      </c>
      <c r="AT33" s="41">
        <v>0</v>
      </c>
      <c r="AU33" s="41">
        <v>0</v>
      </c>
      <c r="AV33" s="41">
        <v>4.3444558833999967</v>
      </c>
      <c r="AW33" s="41">
        <v>63.129095363800005</v>
      </c>
      <c r="AX33" s="41">
        <v>0</v>
      </c>
      <c r="AY33" s="41">
        <v>0</v>
      </c>
      <c r="AZ33" s="41">
        <v>18.490720331233327</v>
      </c>
      <c r="BA33" s="41">
        <v>0</v>
      </c>
      <c r="BB33" s="41">
        <v>0</v>
      </c>
      <c r="BC33" s="41">
        <v>0</v>
      </c>
      <c r="BD33" s="41">
        <v>0</v>
      </c>
      <c r="BE33" s="41">
        <v>0</v>
      </c>
      <c r="BF33" s="41">
        <v>1.7308211906666715</v>
      </c>
      <c r="BG33" s="41">
        <v>0.83653101623333326</v>
      </c>
      <c r="BH33" s="41">
        <v>0</v>
      </c>
      <c r="BI33" s="41">
        <v>0</v>
      </c>
      <c r="BJ33" s="41">
        <v>2.3583109659000003</v>
      </c>
      <c r="BK33" s="42">
        <f t="shared" si="9"/>
        <v>170.71455076483329</v>
      </c>
    </row>
    <row r="34" spans="1:64" x14ac:dyDescent="0.25">
      <c r="A34" s="11"/>
      <c r="B34" s="26" t="s">
        <v>128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41">
        <v>0.65713851223333331</v>
      </c>
      <c r="I34" s="41">
        <v>0.51430139433333344</v>
      </c>
      <c r="J34" s="41">
        <v>0</v>
      </c>
      <c r="K34" s="41">
        <v>0</v>
      </c>
      <c r="L34" s="41">
        <v>1.2579445351333336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0.17273277396666664</v>
      </c>
      <c r="S34" s="41">
        <v>0</v>
      </c>
      <c r="T34" s="41">
        <v>0</v>
      </c>
      <c r="U34" s="41">
        <v>0</v>
      </c>
      <c r="V34" s="41">
        <v>0.12108999670000002</v>
      </c>
      <c r="W34" s="41">
        <v>0</v>
      </c>
      <c r="X34" s="41">
        <v>0</v>
      </c>
      <c r="Y34" s="41">
        <v>0</v>
      </c>
      <c r="Z34" s="41">
        <v>0</v>
      </c>
      <c r="AA34" s="41">
        <v>0</v>
      </c>
      <c r="AB34" s="41">
        <v>0.60428975866666679</v>
      </c>
      <c r="AC34" s="41">
        <v>1.3906484015666669</v>
      </c>
      <c r="AD34" s="41">
        <v>0</v>
      </c>
      <c r="AE34" s="41">
        <v>0</v>
      </c>
      <c r="AF34" s="41">
        <v>0.80007704916666667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0.3969738983333333</v>
      </c>
      <c r="AM34" s="41">
        <v>0.13630632293333333</v>
      </c>
      <c r="AN34" s="41">
        <v>0</v>
      </c>
      <c r="AO34" s="41">
        <v>0</v>
      </c>
      <c r="AP34" s="41">
        <v>0.18449169656666661</v>
      </c>
      <c r="AQ34" s="41">
        <v>0</v>
      </c>
      <c r="AR34" s="41">
        <v>0</v>
      </c>
      <c r="AS34" s="41">
        <v>0</v>
      </c>
      <c r="AT34" s="41">
        <v>0</v>
      </c>
      <c r="AU34" s="41">
        <v>0</v>
      </c>
      <c r="AV34" s="41">
        <v>6.3900237256667047</v>
      </c>
      <c r="AW34" s="41">
        <v>3.9016877203000004</v>
      </c>
      <c r="AX34" s="41">
        <v>4.8536755933333342E-2</v>
      </c>
      <c r="AY34" s="41">
        <v>0</v>
      </c>
      <c r="AZ34" s="41">
        <v>3.0602088542333337</v>
      </c>
      <c r="BA34" s="41">
        <v>0</v>
      </c>
      <c r="BB34" s="41">
        <v>0</v>
      </c>
      <c r="BC34" s="41">
        <v>0</v>
      </c>
      <c r="BD34" s="41">
        <v>0</v>
      </c>
      <c r="BE34" s="41">
        <v>0</v>
      </c>
      <c r="BF34" s="41">
        <v>2.8399542251666694</v>
      </c>
      <c r="BG34" s="41">
        <v>0.67563773159999996</v>
      </c>
      <c r="BH34" s="41">
        <v>1.4270822333333336E-3</v>
      </c>
      <c r="BI34" s="41">
        <v>0</v>
      </c>
      <c r="BJ34" s="41">
        <v>0.52803744413333331</v>
      </c>
      <c r="BK34" s="42">
        <f t="shared" si="9"/>
        <v>23.681507878866707</v>
      </c>
    </row>
    <row r="35" spans="1:64" x14ac:dyDescent="0.25">
      <c r="A35" s="11"/>
      <c r="B35" s="26" t="s">
        <v>111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6.7063740697333341</v>
      </c>
      <c r="I35" s="41">
        <v>0.27338647389999998</v>
      </c>
      <c r="J35" s="41">
        <v>0</v>
      </c>
      <c r="K35" s="41">
        <v>0</v>
      </c>
      <c r="L35" s="41">
        <v>9.0071906880666699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1.8552379790000002</v>
      </c>
      <c r="S35" s="41">
        <v>0</v>
      </c>
      <c r="T35" s="41">
        <v>0</v>
      </c>
      <c r="U35" s="41">
        <v>0</v>
      </c>
      <c r="V35" s="41">
        <v>1.7290780838999997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0.4534254331</v>
      </c>
      <c r="AC35" s="41">
        <v>0</v>
      </c>
      <c r="AD35" s="41">
        <v>0</v>
      </c>
      <c r="AE35" s="41">
        <v>0</v>
      </c>
      <c r="AF35" s="41">
        <v>2.2315202368000007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0.12056568593333333</v>
      </c>
      <c r="AM35" s="41">
        <v>0</v>
      </c>
      <c r="AN35" s="41">
        <v>0</v>
      </c>
      <c r="AO35" s="41">
        <v>0</v>
      </c>
      <c r="AP35" s="41">
        <v>9.8698358899999991E-2</v>
      </c>
      <c r="AQ35" s="41">
        <v>0</v>
      </c>
      <c r="AR35" s="41">
        <v>0</v>
      </c>
      <c r="AS35" s="41">
        <v>0</v>
      </c>
      <c r="AT35" s="41">
        <v>0</v>
      </c>
      <c r="AU35" s="41">
        <v>0</v>
      </c>
      <c r="AV35" s="41">
        <v>1.5146865828999998</v>
      </c>
      <c r="AW35" s="41">
        <v>2.2806042166666665E-2</v>
      </c>
      <c r="AX35" s="41">
        <v>0</v>
      </c>
      <c r="AY35" s="41">
        <v>0</v>
      </c>
      <c r="AZ35" s="41">
        <v>1.7299363843333335</v>
      </c>
      <c r="BA35" s="41">
        <v>0</v>
      </c>
      <c r="BB35" s="41">
        <v>0</v>
      </c>
      <c r="BC35" s="41">
        <v>0</v>
      </c>
      <c r="BD35" s="41">
        <v>0</v>
      </c>
      <c r="BE35" s="41">
        <v>0</v>
      </c>
      <c r="BF35" s="41">
        <v>1.4145839716999953</v>
      </c>
      <c r="BG35" s="41">
        <v>0</v>
      </c>
      <c r="BH35" s="41">
        <v>0</v>
      </c>
      <c r="BI35" s="41">
        <v>0</v>
      </c>
      <c r="BJ35" s="41">
        <v>0.10976029749999999</v>
      </c>
      <c r="BK35" s="42">
        <f t="shared" si="9"/>
        <v>27.267250287933336</v>
      </c>
    </row>
    <row r="36" spans="1:64" x14ac:dyDescent="0.25">
      <c r="A36" s="11"/>
      <c r="B36" s="26" t="s">
        <v>112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1">
        <v>1.0438860747000236</v>
      </c>
      <c r="I36" s="41">
        <v>0.26335977256666665</v>
      </c>
      <c r="J36" s="41">
        <v>0</v>
      </c>
      <c r="K36" s="41">
        <v>0</v>
      </c>
      <c r="L36" s="41">
        <v>1.670067683833333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0.53811710546666669</v>
      </c>
      <c r="S36" s="41">
        <v>0.10010052123333335</v>
      </c>
      <c r="T36" s="41">
        <v>0</v>
      </c>
      <c r="U36" s="41">
        <v>0</v>
      </c>
      <c r="V36" s="41">
        <v>0.29596725353333336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0.41773263529999999</v>
      </c>
      <c r="AC36" s="41">
        <v>0.3031930581666667</v>
      </c>
      <c r="AD36" s="41">
        <v>0</v>
      </c>
      <c r="AE36" s="41">
        <v>0</v>
      </c>
      <c r="AF36" s="41">
        <v>0.29012136553333329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0.3421833978333334</v>
      </c>
      <c r="AM36" s="41">
        <v>3.8401459666666665E-2</v>
      </c>
      <c r="AN36" s="41">
        <v>0</v>
      </c>
      <c r="AO36" s="41">
        <v>0</v>
      </c>
      <c r="AP36" s="41">
        <v>1.8151988255666671</v>
      </c>
      <c r="AQ36" s="41">
        <v>0</v>
      </c>
      <c r="AR36" s="41">
        <v>0</v>
      </c>
      <c r="AS36" s="41">
        <v>0</v>
      </c>
      <c r="AT36" s="41">
        <v>0</v>
      </c>
      <c r="AU36" s="41">
        <v>0</v>
      </c>
      <c r="AV36" s="41">
        <v>7.5201270550666708</v>
      </c>
      <c r="AW36" s="41">
        <v>2.2034331738666673</v>
      </c>
      <c r="AX36" s="41">
        <v>0</v>
      </c>
      <c r="AY36" s="41">
        <v>0</v>
      </c>
      <c r="AZ36" s="41">
        <v>3.5697547524999997</v>
      </c>
      <c r="BA36" s="41">
        <v>0</v>
      </c>
      <c r="BB36" s="41">
        <v>0</v>
      </c>
      <c r="BC36" s="41">
        <v>0</v>
      </c>
      <c r="BD36" s="41">
        <v>0</v>
      </c>
      <c r="BE36" s="41">
        <v>0</v>
      </c>
      <c r="BF36" s="41">
        <v>2.9919313129333349</v>
      </c>
      <c r="BG36" s="41">
        <v>1.6087290000000001E-4</v>
      </c>
      <c r="BH36" s="41">
        <v>0</v>
      </c>
      <c r="BI36" s="41">
        <v>0</v>
      </c>
      <c r="BJ36" s="41">
        <v>2.1376432299999991E-2</v>
      </c>
      <c r="BK36" s="42">
        <f t="shared" si="9"/>
        <v>23.425112752966697</v>
      </c>
    </row>
    <row r="37" spans="1:64" x14ac:dyDescent="0.25">
      <c r="A37" s="11"/>
      <c r="B37" s="26" t="s">
        <v>113</v>
      </c>
      <c r="C37" s="41">
        <v>0</v>
      </c>
      <c r="D37" s="41">
        <v>9.6766930984333328</v>
      </c>
      <c r="E37" s="41">
        <v>0</v>
      </c>
      <c r="F37" s="41">
        <v>0</v>
      </c>
      <c r="G37" s="41">
        <v>0</v>
      </c>
      <c r="H37" s="41">
        <v>0.86385390870000001</v>
      </c>
      <c r="I37" s="41">
        <v>19.169272987733333</v>
      </c>
      <c r="J37" s="41">
        <v>0</v>
      </c>
      <c r="K37" s="41">
        <v>0</v>
      </c>
      <c r="L37" s="41">
        <v>6.2810648135333338</v>
      </c>
      <c r="M37" s="41">
        <v>0</v>
      </c>
      <c r="N37" s="41">
        <v>0</v>
      </c>
      <c r="O37" s="41">
        <v>0</v>
      </c>
      <c r="P37" s="41">
        <v>0</v>
      </c>
      <c r="Q37" s="41">
        <v>0</v>
      </c>
      <c r="R37" s="41">
        <v>0.2353557614</v>
      </c>
      <c r="S37" s="41">
        <v>11.008865039933331</v>
      </c>
      <c r="T37" s="41">
        <v>1.1302099799999996E-2</v>
      </c>
      <c r="U37" s="41">
        <v>0</v>
      </c>
      <c r="V37" s="41">
        <v>0.27862052006666665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0.2773765413</v>
      </c>
      <c r="AC37" s="41">
        <v>2.9254049666666668E-3</v>
      </c>
      <c r="AD37" s="41">
        <v>0</v>
      </c>
      <c r="AE37" s="41">
        <v>0</v>
      </c>
      <c r="AF37" s="41">
        <v>0.59690988393333333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7.6001981566666682E-2</v>
      </c>
      <c r="AM37" s="41">
        <v>0</v>
      </c>
      <c r="AN37" s="41">
        <v>0</v>
      </c>
      <c r="AO37" s="41">
        <v>0</v>
      </c>
      <c r="AP37" s="41">
        <v>1.6608118933333332E-2</v>
      </c>
      <c r="AQ37" s="41">
        <v>0</v>
      </c>
      <c r="AR37" s="41">
        <v>0</v>
      </c>
      <c r="AS37" s="41">
        <v>0</v>
      </c>
      <c r="AT37" s="41">
        <v>0</v>
      </c>
      <c r="AU37" s="41">
        <v>0</v>
      </c>
      <c r="AV37" s="41">
        <v>3.1529217370333362</v>
      </c>
      <c r="AW37" s="41">
        <v>9.3766376222333356</v>
      </c>
      <c r="AX37" s="41">
        <v>0</v>
      </c>
      <c r="AY37" s="41">
        <v>0</v>
      </c>
      <c r="AZ37" s="41">
        <v>17.145964257500001</v>
      </c>
      <c r="BA37" s="41">
        <v>0</v>
      </c>
      <c r="BB37" s="41">
        <v>0</v>
      </c>
      <c r="BC37" s="41">
        <v>0</v>
      </c>
      <c r="BD37" s="41">
        <v>0</v>
      </c>
      <c r="BE37" s="41">
        <v>0</v>
      </c>
      <c r="BF37" s="41">
        <v>1.3990378458666293</v>
      </c>
      <c r="BG37" s="41">
        <v>0.18079185490000002</v>
      </c>
      <c r="BH37" s="41">
        <v>0</v>
      </c>
      <c r="BI37" s="41">
        <v>0</v>
      </c>
      <c r="BJ37" s="41">
        <v>0.38637616463333324</v>
      </c>
      <c r="BK37" s="42">
        <f t="shared" si="9"/>
        <v>80.136579642466629</v>
      </c>
    </row>
    <row r="38" spans="1:64" x14ac:dyDescent="0.25">
      <c r="A38" s="11"/>
      <c r="B38" s="27" t="s">
        <v>89</v>
      </c>
      <c r="C38" s="43">
        <f>SUM(C30:C37)</f>
        <v>0</v>
      </c>
      <c r="D38" s="43">
        <f t="shared" ref="D38:BJ38" si="10">SUM(D30:D37)</f>
        <v>70.653734932266673</v>
      </c>
      <c r="E38" s="43">
        <f t="shared" si="10"/>
        <v>0</v>
      </c>
      <c r="F38" s="43">
        <f t="shared" si="10"/>
        <v>0</v>
      </c>
      <c r="G38" s="43">
        <f t="shared" si="10"/>
        <v>0</v>
      </c>
      <c r="H38" s="43">
        <f t="shared" si="10"/>
        <v>13.920005960533357</v>
      </c>
      <c r="I38" s="43">
        <f t="shared" si="10"/>
        <v>164.21899170353336</v>
      </c>
      <c r="J38" s="43">
        <f t="shared" si="10"/>
        <v>10.388489704300001</v>
      </c>
      <c r="K38" s="43">
        <f t="shared" si="10"/>
        <v>0</v>
      </c>
      <c r="L38" s="43">
        <f t="shared" si="10"/>
        <v>130.00812911236667</v>
      </c>
      <c r="M38" s="43">
        <f t="shared" si="10"/>
        <v>0</v>
      </c>
      <c r="N38" s="43">
        <f t="shared" si="10"/>
        <v>0</v>
      </c>
      <c r="O38" s="43">
        <f t="shared" si="10"/>
        <v>0</v>
      </c>
      <c r="P38" s="43">
        <f t="shared" si="10"/>
        <v>0</v>
      </c>
      <c r="Q38" s="43">
        <f t="shared" si="10"/>
        <v>0</v>
      </c>
      <c r="R38" s="43">
        <f t="shared" si="10"/>
        <v>5.2467700877000008</v>
      </c>
      <c r="S38" s="43">
        <f t="shared" si="10"/>
        <v>45.039701646933338</v>
      </c>
      <c r="T38" s="43">
        <f t="shared" si="10"/>
        <v>1.1302099799999996E-2</v>
      </c>
      <c r="U38" s="43">
        <f t="shared" si="10"/>
        <v>0</v>
      </c>
      <c r="V38" s="43">
        <f t="shared" si="10"/>
        <v>7.7422543607999987</v>
      </c>
      <c r="W38" s="43">
        <f t="shared" si="10"/>
        <v>0</v>
      </c>
      <c r="X38" s="43">
        <f t="shared" si="10"/>
        <v>0</v>
      </c>
      <c r="Y38" s="43">
        <f t="shared" si="10"/>
        <v>0</v>
      </c>
      <c r="Z38" s="43">
        <f t="shared" si="10"/>
        <v>0</v>
      </c>
      <c r="AA38" s="43">
        <f t="shared" si="10"/>
        <v>0</v>
      </c>
      <c r="AB38" s="43">
        <f t="shared" si="10"/>
        <v>5.7435383847666666</v>
      </c>
      <c r="AC38" s="43">
        <f t="shared" si="10"/>
        <v>45.256964806966664</v>
      </c>
      <c r="AD38" s="43">
        <f t="shared" si="10"/>
        <v>0</v>
      </c>
      <c r="AE38" s="43">
        <f t="shared" si="10"/>
        <v>0</v>
      </c>
      <c r="AF38" s="43">
        <f t="shared" si="10"/>
        <v>7.5075736802000002</v>
      </c>
      <c r="AG38" s="43">
        <f t="shared" si="10"/>
        <v>0</v>
      </c>
      <c r="AH38" s="43">
        <f t="shared" si="10"/>
        <v>0</v>
      </c>
      <c r="AI38" s="43">
        <f t="shared" si="10"/>
        <v>0</v>
      </c>
      <c r="AJ38" s="43">
        <f t="shared" si="10"/>
        <v>0</v>
      </c>
      <c r="AK38" s="43">
        <f t="shared" si="10"/>
        <v>0</v>
      </c>
      <c r="AL38" s="43">
        <f t="shared" si="10"/>
        <v>2.5650754366333337</v>
      </c>
      <c r="AM38" s="43">
        <f t="shared" si="10"/>
        <v>26.848173843833329</v>
      </c>
      <c r="AN38" s="43">
        <f t="shared" si="10"/>
        <v>20.7116748157</v>
      </c>
      <c r="AO38" s="43">
        <f t="shared" si="10"/>
        <v>0</v>
      </c>
      <c r="AP38" s="43">
        <f t="shared" si="10"/>
        <v>3.8057211283000001</v>
      </c>
      <c r="AQ38" s="43">
        <f t="shared" si="10"/>
        <v>0</v>
      </c>
      <c r="AR38" s="43">
        <f t="shared" si="10"/>
        <v>0</v>
      </c>
      <c r="AS38" s="43">
        <f t="shared" si="10"/>
        <v>0</v>
      </c>
      <c r="AT38" s="43">
        <f t="shared" si="10"/>
        <v>0</v>
      </c>
      <c r="AU38" s="43">
        <f t="shared" si="10"/>
        <v>0</v>
      </c>
      <c r="AV38" s="43">
        <f t="shared" si="10"/>
        <v>42.19488020536631</v>
      </c>
      <c r="AW38" s="43">
        <f t="shared" si="10"/>
        <v>356.18125753319993</v>
      </c>
      <c r="AX38" s="43">
        <f t="shared" si="10"/>
        <v>7.2991442234333341</v>
      </c>
      <c r="AY38" s="43">
        <f t="shared" si="10"/>
        <v>0</v>
      </c>
      <c r="AZ38" s="43">
        <f t="shared" si="10"/>
        <v>109.12955852499999</v>
      </c>
      <c r="BA38" s="43">
        <f t="shared" si="10"/>
        <v>0</v>
      </c>
      <c r="BB38" s="43">
        <f t="shared" si="10"/>
        <v>0</v>
      </c>
      <c r="BC38" s="43">
        <f t="shared" si="10"/>
        <v>0</v>
      </c>
      <c r="BD38" s="43">
        <f t="shared" si="10"/>
        <v>0</v>
      </c>
      <c r="BE38" s="43">
        <f t="shared" si="10"/>
        <v>0</v>
      </c>
      <c r="BF38" s="43">
        <f t="shared" si="10"/>
        <v>18.160814724200097</v>
      </c>
      <c r="BG38" s="43">
        <f t="shared" si="10"/>
        <v>5.1466109424999997</v>
      </c>
      <c r="BH38" s="43">
        <f t="shared" si="10"/>
        <v>19.622167407000003</v>
      </c>
      <c r="BI38" s="43">
        <f t="shared" si="10"/>
        <v>0</v>
      </c>
      <c r="BJ38" s="43">
        <f t="shared" si="10"/>
        <v>11.702614781433333</v>
      </c>
      <c r="BK38" s="43">
        <f t="shared" si="9"/>
        <v>1129.1051500467663</v>
      </c>
      <c r="BL38" s="33"/>
    </row>
    <row r="39" spans="1:64" x14ac:dyDescent="0.25">
      <c r="A39" s="11"/>
      <c r="B39" s="27" t="s">
        <v>79</v>
      </c>
      <c r="C39" s="43">
        <f t="shared" ref="C39:AH39" si="11">C9+C12+C22+C25+C28+C38</f>
        <v>0</v>
      </c>
      <c r="D39" s="43">
        <f t="shared" si="11"/>
        <v>147.57779228703333</v>
      </c>
      <c r="E39" s="43">
        <f t="shared" si="11"/>
        <v>0</v>
      </c>
      <c r="F39" s="43">
        <f t="shared" si="11"/>
        <v>129.49944642023328</v>
      </c>
      <c r="G39" s="43">
        <f t="shared" si="11"/>
        <v>0</v>
      </c>
      <c r="H39" s="43">
        <f t="shared" si="11"/>
        <v>18.54048278536964</v>
      </c>
      <c r="I39" s="43">
        <f t="shared" si="11"/>
        <v>1373.8909344594663</v>
      </c>
      <c r="J39" s="43">
        <f t="shared" si="11"/>
        <v>585.78362039143349</v>
      </c>
      <c r="K39" s="43">
        <f t="shared" si="11"/>
        <v>0</v>
      </c>
      <c r="L39" s="43">
        <f t="shared" si="11"/>
        <v>160.29006706780001</v>
      </c>
      <c r="M39" s="43">
        <f t="shared" si="11"/>
        <v>0</v>
      </c>
      <c r="N39" s="43">
        <f t="shared" si="11"/>
        <v>0</v>
      </c>
      <c r="O39" s="43">
        <f t="shared" si="11"/>
        <v>0</v>
      </c>
      <c r="P39" s="43">
        <f t="shared" si="11"/>
        <v>0</v>
      </c>
      <c r="Q39" s="43">
        <f t="shared" si="11"/>
        <v>0</v>
      </c>
      <c r="R39" s="43">
        <f t="shared" si="11"/>
        <v>6.5253016591333335</v>
      </c>
      <c r="S39" s="43">
        <f t="shared" si="11"/>
        <v>77.456975880000016</v>
      </c>
      <c r="T39" s="43">
        <f t="shared" si="11"/>
        <v>12.841555037266666</v>
      </c>
      <c r="U39" s="43">
        <f t="shared" si="11"/>
        <v>0</v>
      </c>
      <c r="V39" s="43">
        <f t="shared" si="11"/>
        <v>14.720514617599999</v>
      </c>
      <c r="W39" s="43">
        <f t="shared" si="11"/>
        <v>0</v>
      </c>
      <c r="X39" s="43">
        <f t="shared" si="11"/>
        <v>6.6718716666666671</v>
      </c>
      <c r="Y39" s="43">
        <f t="shared" si="11"/>
        <v>0</v>
      </c>
      <c r="Z39" s="43">
        <f t="shared" si="11"/>
        <v>0</v>
      </c>
      <c r="AA39" s="43">
        <f t="shared" si="11"/>
        <v>0</v>
      </c>
      <c r="AB39" s="43">
        <f t="shared" si="11"/>
        <v>8.1706397681000098</v>
      </c>
      <c r="AC39" s="43">
        <f t="shared" si="11"/>
        <v>110.86760227526666</v>
      </c>
      <c r="AD39" s="43">
        <f t="shared" si="11"/>
        <v>0</v>
      </c>
      <c r="AE39" s="43">
        <f t="shared" si="11"/>
        <v>0</v>
      </c>
      <c r="AF39" s="43">
        <f t="shared" si="11"/>
        <v>13.666057059966667</v>
      </c>
      <c r="AG39" s="43">
        <f t="shared" si="11"/>
        <v>0</v>
      </c>
      <c r="AH39" s="43">
        <f t="shared" si="11"/>
        <v>0</v>
      </c>
      <c r="AI39" s="43">
        <f t="shared" ref="AI39:BJ39" si="12">AI9+AI12+AI22+AI25+AI28+AI38</f>
        <v>0</v>
      </c>
      <c r="AJ39" s="43">
        <f t="shared" si="12"/>
        <v>0</v>
      </c>
      <c r="AK39" s="43">
        <f t="shared" si="12"/>
        <v>0</v>
      </c>
      <c r="AL39" s="43">
        <f t="shared" si="12"/>
        <v>3.1124601398000005</v>
      </c>
      <c r="AM39" s="43">
        <f t="shared" si="12"/>
        <v>43.328226896166662</v>
      </c>
      <c r="AN39" s="43">
        <f t="shared" si="12"/>
        <v>22.349449238433333</v>
      </c>
      <c r="AO39" s="43">
        <f t="shared" si="12"/>
        <v>0</v>
      </c>
      <c r="AP39" s="43">
        <f t="shared" si="12"/>
        <v>4.9685359495666663</v>
      </c>
      <c r="AQ39" s="43">
        <f t="shared" si="12"/>
        <v>0</v>
      </c>
      <c r="AR39" s="43">
        <f t="shared" si="12"/>
        <v>2.6685628946666666</v>
      </c>
      <c r="AS39" s="43">
        <f t="shared" si="12"/>
        <v>0</v>
      </c>
      <c r="AT39" s="43">
        <f t="shared" si="12"/>
        <v>0</v>
      </c>
      <c r="AU39" s="43">
        <f t="shared" si="12"/>
        <v>0</v>
      </c>
      <c r="AV39" s="43">
        <f t="shared" si="12"/>
        <v>50.739587006999677</v>
      </c>
      <c r="AW39" s="43">
        <f t="shared" si="12"/>
        <v>1146.8842907177998</v>
      </c>
      <c r="AX39" s="43">
        <f t="shared" si="12"/>
        <v>70.255565145499986</v>
      </c>
      <c r="AY39" s="43">
        <f t="shared" si="12"/>
        <v>0</v>
      </c>
      <c r="AZ39" s="43">
        <f t="shared" si="12"/>
        <v>176.02453899450001</v>
      </c>
      <c r="BA39" s="43">
        <f t="shared" si="12"/>
        <v>0</v>
      </c>
      <c r="BB39" s="43">
        <f t="shared" si="12"/>
        <v>0</v>
      </c>
      <c r="BC39" s="43">
        <f t="shared" si="12"/>
        <v>0</v>
      </c>
      <c r="BD39" s="43">
        <f t="shared" si="12"/>
        <v>0</v>
      </c>
      <c r="BE39" s="43">
        <f t="shared" si="12"/>
        <v>0</v>
      </c>
      <c r="BF39" s="43">
        <f t="shared" si="12"/>
        <v>21.527086777133448</v>
      </c>
      <c r="BG39" s="43">
        <f t="shared" si="12"/>
        <v>13.967057250433331</v>
      </c>
      <c r="BH39" s="43">
        <f t="shared" si="12"/>
        <v>19.822535068066671</v>
      </c>
      <c r="BI39" s="43">
        <f t="shared" si="12"/>
        <v>0</v>
      </c>
      <c r="BJ39" s="43">
        <f t="shared" si="12"/>
        <v>23.445211565933334</v>
      </c>
      <c r="BK39" s="43">
        <f t="shared" si="9"/>
        <v>4265.5959690203354</v>
      </c>
    </row>
    <row r="40" spans="1:64" ht="3.75" customHeight="1" x14ac:dyDescent="0.25">
      <c r="A40" s="11"/>
      <c r="B40" s="28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</row>
    <row r="41" spans="1:64" x14ac:dyDescent="0.25">
      <c r="A41" s="11" t="s">
        <v>1</v>
      </c>
      <c r="B41" s="29" t="s">
        <v>7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</row>
    <row r="42" spans="1:64" s="15" customFormat="1" x14ac:dyDescent="0.25">
      <c r="A42" s="11" t="s">
        <v>75</v>
      </c>
      <c r="B42" s="26" t="s">
        <v>2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</row>
    <row r="43" spans="1:64" s="15" customFormat="1" x14ac:dyDescent="0.25">
      <c r="A43" s="11"/>
      <c r="B43" s="26" t="s">
        <v>114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1">
        <v>64.247256874899989</v>
      </c>
      <c r="I43" s="41">
        <v>0.79571173490000013</v>
      </c>
      <c r="J43" s="41">
        <v>0</v>
      </c>
      <c r="K43" s="41">
        <v>0</v>
      </c>
      <c r="L43" s="41">
        <v>0.11996132136666668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26.132143435466659</v>
      </c>
      <c r="S43" s="41">
        <v>6.5669806500000011E-2</v>
      </c>
      <c r="T43" s="41">
        <v>0</v>
      </c>
      <c r="U43" s="41">
        <v>0</v>
      </c>
      <c r="V43" s="41">
        <v>3.821450433333333E-2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8.4043637329666634</v>
      </c>
      <c r="AC43" s="41">
        <v>0.10643840566666671</v>
      </c>
      <c r="AD43" s="41">
        <v>0</v>
      </c>
      <c r="AE43" s="41">
        <v>0</v>
      </c>
      <c r="AF43" s="41">
        <v>0.23747858376666667</v>
      </c>
      <c r="AG43" s="41">
        <v>0</v>
      </c>
      <c r="AH43" s="41">
        <v>0</v>
      </c>
      <c r="AI43" s="41">
        <v>0</v>
      </c>
      <c r="AJ43" s="41">
        <v>0</v>
      </c>
      <c r="AK43" s="41">
        <v>0</v>
      </c>
      <c r="AL43" s="41">
        <v>7.9349200776333362</v>
      </c>
      <c r="AM43" s="41">
        <v>3.1868638733333329E-2</v>
      </c>
      <c r="AN43" s="41">
        <v>0</v>
      </c>
      <c r="AO43" s="41">
        <v>0</v>
      </c>
      <c r="AP43" s="41">
        <v>3.4214945333333316E-2</v>
      </c>
      <c r="AQ43" s="41">
        <v>0</v>
      </c>
      <c r="AR43" s="41">
        <v>0</v>
      </c>
      <c r="AS43" s="41">
        <v>0</v>
      </c>
      <c r="AT43" s="41">
        <v>0</v>
      </c>
      <c r="AU43" s="41">
        <v>0</v>
      </c>
      <c r="AV43" s="41">
        <v>157.27949735849631</v>
      </c>
      <c r="AW43" s="41">
        <v>0.51290578199999992</v>
      </c>
      <c r="AX43" s="41">
        <v>0</v>
      </c>
      <c r="AY43" s="41">
        <v>0</v>
      </c>
      <c r="AZ43" s="41">
        <v>2.8629579936999998</v>
      </c>
      <c r="BA43" s="41">
        <v>0</v>
      </c>
      <c r="BB43" s="41">
        <v>0</v>
      </c>
      <c r="BC43" s="41">
        <v>0</v>
      </c>
      <c r="BD43" s="41">
        <v>0</v>
      </c>
      <c r="BE43" s="41">
        <v>0</v>
      </c>
      <c r="BF43" s="41">
        <v>85.217190401466581</v>
      </c>
      <c r="BG43" s="41">
        <v>7.8740839004000005</v>
      </c>
      <c r="BH43" s="41">
        <v>0</v>
      </c>
      <c r="BI43" s="41">
        <v>0</v>
      </c>
      <c r="BJ43" s="41">
        <v>0.16546730346666669</v>
      </c>
      <c r="BK43" s="42">
        <f t="shared" ref="BK43:BK45" si="13">SUM(C43:BJ43)</f>
        <v>362.06034480109616</v>
      </c>
    </row>
    <row r="44" spans="1:64" s="15" customFormat="1" x14ac:dyDescent="0.25">
      <c r="A44" s="11"/>
      <c r="B44" s="24" t="s">
        <v>115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  <c r="H44" s="41">
        <v>88.746275090100056</v>
      </c>
      <c r="I44" s="41">
        <v>0.51813823196666664</v>
      </c>
      <c r="J44" s="41">
        <v>0</v>
      </c>
      <c r="K44" s="41">
        <v>0</v>
      </c>
      <c r="L44" s="41">
        <v>8.3303417233333343E-2</v>
      </c>
      <c r="M44" s="41">
        <v>0</v>
      </c>
      <c r="N44" s="41">
        <v>0</v>
      </c>
      <c r="O44" s="41">
        <v>0</v>
      </c>
      <c r="P44" s="41">
        <v>0</v>
      </c>
      <c r="Q44" s="41">
        <v>0</v>
      </c>
      <c r="R44" s="41">
        <v>66.416107098833393</v>
      </c>
      <c r="S44" s="41">
        <v>2.6463118600000002E-2</v>
      </c>
      <c r="T44" s="41">
        <v>0</v>
      </c>
      <c r="U44" s="41">
        <v>0</v>
      </c>
      <c r="V44" s="41">
        <v>2.9354135866666669E-2</v>
      </c>
      <c r="W44" s="41">
        <v>0</v>
      </c>
      <c r="X44" s="41">
        <v>0</v>
      </c>
      <c r="Y44" s="41">
        <v>0</v>
      </c>
      <c r="Z44" s="41">
        <v>0</v>
      </c>
      <c r="AA44" s="41">
        <v>0</v>
      </c>
      <c r="AB44" s="41">
        <v>9.1746277141990635</v>
      </c>
      <c r="AC44" s="41">
        <v>0.77554266839999997</v>
      </c>
      <c r="AD44" s="41">
        <v>0</v>
      </c>
      <c r="AE44" s="41">
        <v>0</v>
      </c>
      <c r="AF44" s="41">
        <v>1.0578368543666665</v>
      </c>
      <c r="AG44" s="41">
        <v>0</v>
      </c>
      <c r="AH44" s="41">
        <v>0</v>
      </c>
      <c r="AI44" s="41">
        <v>0</v>
      </c>
      <c r="AJ44" s="41">
        <v>0</v>
      </c>
      <c r="AK44" s="41">
        <v>0</v>
      </c>
      <c r="AL44" s="41">
        <v>11.1771985904</v>
      </c>
      <c r="AM44" s="41">
        <v>0.10254029820000002</v>
      </c>
      <c r="AN44" s="41">
        <v>0</v>
      </c>
      <c r="AO44" s="41">
        <v>0</v>
      </c>
      <c r="AP44" s="41">
        <v>0.23612704993333333</v>
      </c>
      <c r="AQ44" s="41">
        <v>0</v>
      </c>
      <c r="AR44" s="41">
        <v>0</v>
      </c>
      <c r="AS44" s="41">
        <v>0</v>
      </c>
      <c r="AT44" s="41">
        <v>0</v>
      </c>
      <c r="AU44" s="41">
        <v>0</v>
      </c>
      <c r="AV44" s="41">
        <v>54.772354056633382</v>
      </c>
      <c r="AW44" s="41">
        <v>0.14632459930000005</v>
      </c>
      <c r="AX44" s="41">
        <v>0</v>
      </c>
      <c r="AY44" s="41">
        <v>0</v>
      </c>
      <c r="AZ44" s="41">
        <v>2.9419441718666661</v>
      </c>
      <c r="BA44" s="41">
        <v>0</v>
      </c>
      <c r="BB44" s="41">
        <v>0</v>
      </c>
      <c r="BC44" s="41">
        <v>0</v>
      </c>
      <c r="BD44" s="41">
        <v>0</v>
      </c>
      <c r="BE44" s="41">
        <v>0</v>
      </c>
      <c r="BF44" s="41">
        <v>34.281416430733408</v>
      </c>
      <c r="BG44" s="41">
        <v>1.089321796666667E-2</v>
      </c>
      <c r="BH44" s="41">
        <v>0</v>
      </c>
      <c r="BI44" s="41">
        <v>0</v>
      </c>
      <c r="BJ44" s="41">
        <v>0.17671276336666669</v>
      </c>
      <c r="BK44" s="42">
        <f t="shared" si="13"/>
        <v>270.67315950796598</v>
      </c>
    </row>
    <row r="45" spans="1:64" s="15" customFormat="1" x14ac:dyDescent="0.25">
      <c r="A45" s="11"/>
      <c r="B45" s="27" t="s">
        <v>84</v>
      </c>
      <c r="C45" s="44">
        <f>SUM(C43:C44)</f>
        <v>0</v>
      </c>
      <c r="D45" s="44">
        <f t="shared" ref="D45:BJ45" si="14">SUM(D43:D44)</f>
        <v>0</v>
      </c>
      <c r="E45" s="44">
        <f t="shared" si="14"/>
        <v>0</v>
      </c>
      <c r="F45" s="44">
        <f t="shared" si="14"/>
        <v>0</v>
      </c>
      <c r="G45" s="44">
        <f t="shared" si="14"/>
        <v>0</v>
      </c>
      <c r="H45" s="44">
        <f t="shared" si="14"/>
        <v>152.99353196500005</v>
      </c>
      <c r="I45" s="44">
        <f t="shared" si="14"/>
        <v>1.3138499668666668</v>
      </c>
      <c r="J45" s="44">
        <f t="shared" si="14"/>
        <v>0</v>
      </c>
      <c r="K45" s="44">
        <f t="shared" si="14"/>
        <v>0</v>
      </c>
      <c r="L45" s="44">
        <f t="shared" si="14"/>
        <v>0.20326473860000002</v>
      </c>
      <c r="M45" s="44">
        <f t="shared" si="14"/>
        <v>0</v>
      </c>
      <c r="N45" s="44">
        <f t="shared" si="14"/>
        <v>0</v>
      </c>
      <c r="O45" s="44">
        <f t="shared" si="14"/>
        <v>0</v>
      </c>
      <c r="P45" s="44">
        <f t="shared" si="14"/>
        <v>0</v>
      </c>
      <c r="Q45" s="44">
        <f t="shared" si="14"/>
        <v>0</v>
      </c>
      <c r="R45" s="44">
        <f t="shared" si="14"/>
        <v>92.548250534300053</v>
      </c>
      <c r="S45" s="44">
        <f t="shared" si="14"/>
        <v>9.2132925100000013E-2</v>
      </c>
      <c r="T45" s="44">
        <f t="shared" si="14"/>
        <v>0</v>
      </c>
      <c r="U45" s="44">
        <f t="shared" si="14"/>
        <v>0</v>
      </c>
      <c r="V45" s="44">
        <f t="shared" si="14"/>
        <v>6.7568640200000002E-2</v>
      </c>
      <c r="W45" s="44">
        <f t="shared" si="14"/>
        <v>0</v>
      </c>
      <c r="X45" s="44">
        <f t="shared" si="14"/>
        <v>0</v>
      </c>
      <c r="Y45" s="44">
        <f t="shared" si="14"/>
        <v>0</v>
      </c>
      <c r="Z45" s="44">
        <f t="shared" si="14"/>
        <v>0</v>
      </c>
      <c r="AA45" s="44">
        <f t="shared" si="14"/>
        <v>0</v>
      </c>
      <c r="AB45" s="44">
        <f t="shared" si="14"/>
        <v>17.578991447165727</v>
      </c>
      <c r="AC45" s="44">
        <f t="shared" si="14"/>
        <v>0.8819810740666667</v>
      </c>
      <c r="AD45" s="44">
        <f t="shared" si="14"/>
        <v>0</v>
      </c>
      <c r="AE45" s="44">
        <f t="shared" si="14"/>
        <v>0</v>
      </c>
      <c r="AF45" s="44">
        <f t="shared" si="14"/>
        <v>1.2953154381333332</v>
      </c>
      <c r="AG45" s="44">
        <f t="shared" si="14"/>
        <v>0</v>
      </c>
      <c r="AH45" s="44">
        <f t="shared" si="14"/>
        <v>0</v>
      </c>
      <c r="AI45" s="44">
        <f t="shared" si="14"/>
        <v>0</v>
      </c>
      <c r="AJ45" s="44">
        <f t="shared" si="14"/>
        <v>0</v>
      </c>
      <c r="AK45" s="44">
        <f t="shared" si="14"/>
        <v>0</v>
      </c>
      <c r="AL45" s="44">
        <f t="shared" si="14"/>
        <v>19.112118668033336</v>
      </c>
      <c r="AM45" s="44">
        <f t="shared" si="14"/>
        <v>0.13440893693333333</v>
      </c>
      <c r="AN45" s="44">
        <f t="shared" si="14"/>
        <v>0</v>
      </c>
      <c r="AO45" s="44">
        <f t="shared" si="14"/>
        <v>0</v>
      </c>
      <c r="AP45" s="44">
        <f t="shared" si="14"/>
        <v>0.27034199526666663</v>
      </c>
      <c r="AQ45" s="44">
        <f t="shared" si="14"/>
        <v>0</v>
      </c>
      <c r="AR45" s="44">
        <f t="shared" si="14"/>
        <v>0</v>
      </c>
      <c r="AS45" s="44">
        <f t="shared" si="14"/>
        <v>0</v>
      </c>
      <c r="AT45" s="44">
        <f t="shared" si="14"/>
        <v>0</v>
      </c>
      <c r="AU45" s="44">
        <f t="shared" si="14"/>
        <v>0</v>
      </c>
      <c r="AV45" s="44">
        <f t="shared" si="14"/>
        <v>212.0518514151297</v>
      </c>
      <c r="AW45" s="44">
        <f t="shared" si="14"/>
        <v>0.6592303813</v>
      </c>
      <c r="AX45" s="44">
        <f t="shared" si="14"/>
        <v>0</v>
      </c>
      <c r="AY45" s="44">
        <f t="shared" si="14"/>
        <v>0</v>
      </c>
      <c r="AZ45" s="44">
        <f t="shared" si="14"/>
        <v>5.8049021655666664</v>
      </c>
      <c r="BA45" s="44">
        <f t="shared" si="14"/>
        <v>0</v>
      </c>
      <c r="BB45" s="44">
        <f t="shared" si="14"/>
        <v>0</v>
      </c>
      <c r="BC45" s="44">
        <f t="shared" si="14"/>
        <v>0</v>
      </c>
      <c r="BD45" s="44">
        <f t="shared" si="14"/>
        <v>0</v>
      </c>
      <c r="BE45" s="44">
        <f t="shared" si="14"/>
        <v>0</v>
      </c>
      <c r="BF45" s="44">
        <f t="shared" si="14"/>
        <v>119.49860683219998</v>
      </c>
      <c r="BG45" s="44">
        <f t="shared" si="14"/>
        <v>7.8849771183666668</v>
      </c>
      <c r="BH45" s="44">
        <f t="shared" si="14"/>
        <v>0</v>
      </c>
      <c r="BI45" s="44">
        <f t="shared" si="14"/>
        <v>0</v>
      </c>
      <c r="BJ45" s="44">
        <f t="shared" si="14"/>
        <v>0.34218006683333335</v>
      </c>
      <c r="BK45" s="43">
        <f t="shared" si="13"/>
        <v>632.73350430906225</v>
      </c>
    </row>
    <row r="46" spans="1:64" x14ac:dyDescent="0.25">
      <c r="A46" s="11" t="s">
        <v>76</v>
      </c>
      <c r="B46" s="26" t="s">
        <v>17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</row>
    <row r="47" spans="1:64" x14ac:dyDescent="0.25">
      <c r="A47" s="11"/>
      <c r="B47" s="26" t="s">
        <v>116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45.833619249466651</v>
      </c>
      <c r="I47" s="41">
        <v>5.2236452408999989</v>
      </c>
      <c r="J47" s="41">
        <v>5.9480261333333326E-3</v>
      </c>
      <c r="K47" s="41">
        <v>0</v>
      </c>
      <c r="L47" s="41">
        <v>1.0052704621999997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29.004917849033337</v>
      </c>
      <c r="S47" s="41">
        <v>0.20783757050000001</v>
      </c>
      <c r="T47" s="41">
        <v>0</v>
      </c>
      <c r="U47" s="41">
        <v>0</v>
      </c>
      <c r="V47" s="41">
        <v>0.80294629536666673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5.1704825430000012</v>
      </c>
      <c r="AC47" s="41">
        <v>0.49818087350000007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1.6659235721000001</v>
      </c>
      <c r="AM47" s="41">
        <v>8.081523516666668E-2</v>
      </c>
      <c r="AN47" s="41">
        <v>0</v>
      </c>
      <c r="AO47" s="41">
        <v>0</v>
      </c>
      <c r="AP47" s="41">
        <v>0.1520959911333333</v>
      </c>
      <c r="AQ47" s="41">
        <v>0</v>
      </c>
      <c r="AR47" s="41">
        <v>0</v>
      </c>
      <c r="AS47" s="41">
        <v>0</v>
      </c>
      <c r="AT47" s="41">
        <v>0</v>
      </c>
      <c r="AU47" s="41">
        <v>0</v>
      </c>
      <c r="AV47" s="41">
        <v>15.148028315000017</v>
      </c>
      <c r="AW47" s="41">
        <v>0.93199256816666665</v>
      </c>
      <c r="AX47" s="41">
        <v>0</v>
      </c>
      <c r="AY47" s="41">
        <v>0</v>
      </c>
      <c r="AZ47" s="41">
        <v>4.7392290910999995</v>
      </c>
      <c r="BA47" s="41">
        <v>0</v>
      </c>
      <c r="BB47" s="41">
        <v>0</v>
      </c>
      <c r="BC47" s="41">
        <v>0</v>
      </c>
      <c r="BD47" s="41">
        <v>0</v>
      </c>
      <c r="BE47" s="41">
        <v>0</v>
      </c>
      <c r="BF47" s="41">
        <v>7.757098329500157</v>
      </c>
      <c r="BG47" s="41">
        <v>0.19614873033333335</v>
      </c>
      <c r="BH47" s="41">
        <v>0</v>
      </c>
      <c r="BI47" s="41">
        <v>0</v>
      </c>
      <c r="BJ47" s="41">
        <v>0.26240259823333334</v>
      </c>
      <c r="BK47" s="42">
        <f t="shared" ref="BK47:BK55" si="15">SUM(C47:BJ47)</f>
        <v>118.68658254083351</v>
      </c>
    </row>
    <row r="48" spans="1:64" x14ac:dyDescent="0.25">
      <c r="A48" s="11"/>
      <c r="B48" s="26" t="s">
        <v>117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29.285725739100002</v>
      </c>
      <c r="I48" s="41">
        <v>2.3970589399000004</v>
      </c>
      <c r="J48" s="41">
        <v>0</v>
      </c>
      <c r="K48" s="41">
        <v>0</v>
      </c>
      <c r="L48" s="41">
        <v>8.5581046343000011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15.224713597133334</v>
      </c>
      <c r="S48" s="41">
        <v>6.8238102199999998E-2</v>
      </c>
      <c r="T48" s="41">
        <v>0</v>
      </c>
      <c r="U48" s="41">
        <v>0</v>
      </c>
      <c r="V48" s="41">
        <v>2.5073235267999996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38.181647408033349</v>
      </c>
      <c r="AC48" s="41">
        <v>7.7248244621333324</v>
      </c>
      <c r="AD48" s="41">
        <v>0</v>
      </c>
      <c r="AE48" s="41">
        <v>0</v>
      </c>
      <c r="AF48" s="41">
        <v>3.3796222662666664</v>
      </c>
      <c r="AG48" s="41">
        <v>0</v>
      </c>
      <c r="AH48" s="41">
        <v>0</v>
      </c>
      <c r="AI48" s="41">
        <v>0</v>
      </c>
      <c r="AJ48" s="41">
        <v>0</v>
      </c>
      <c r="AK48" s="41">
        <v>0</v>
      </c>
      <c r="AL48" s="41">
        <v>36.069366612799996</v>
      </c>
      <c r="AM48" s="41">
        <v>3.1151771091000002</v>
      </c>
      <c r="AN48" s="41">
        <v>0</v>
      </c>
      <c r="AO48" s="41">
        <v>0</v>
      </c>
      <c r="AP48" s="41">
        <v>2.1295193132333332</v>
      </c>
      <c r="AQ48" s="41">
        <v>0</v>
      </c>
      <c r="AR48" s="41">
        <v>0</v>
      </c>
      <c r="AS48" s="41">
        <v>0</v>
      </c>
      <c r="AT48" s="41">
        <v>0</v>
      </c>
      <c r="AU48" s="41">
        <v>0</v>
      </c>
      <c r="AV48" s="41">
        <v>131.42449505636597</v>
      </c>
      <c r="AW48" s="41">
        <v>29.3175479095</v>
      </c>
      <c r="AX48" s="41">
        <v>0</v>
      </c>
      <c r="AY48" s="41">
        <v>0</v>
      </c>
      <c r="AZ48" s="41">
        <v>71.557155157766672</v>
      </c>
      <c r="BA48" s="41">
        <v>0</v>
      </c>
      <c r="BB48" s="41">
        <v>0</v>
      </c>
      <c r="BC48" s="41">
        <v>0</v>
      </c>
      <c r="BD48" s="41">
        <v>0</v>
      </c>
      <c r="BE48" s="41">
        <v>0</v>
      </c>
      <c r="BF48" s="41">
        <v>85.691636403966484</v>
      </c>
      <c r="BG48" s="41">
        <v>8.2937645460000002</v>
      </c>
      <c r="BH48" s="41">
        <v>0.10682439046666667</v>
      </c>
      <c r="BI48" s="41">
        <v>0</v>
      </c>
      <c r="BJ48" s="41">
        <v>9.7580166783999953</v>
      </c>
      <c r="BK48" s="42">
        <f t="shared" si="15"/>
        <v>484.79076185346571</v>
      </c>
    </row>
    <row r="49" spans="1:63" x14ac:dyDescent="0.25">
      <c r="A49" s="11"/>
      <c r="B49" s="26" t="s">
        <v>118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28.823083708566667</v>
      </c>
      <c r="I49" s="41">
        <v>6.9801793526999987</v>
      </c>
      <c r="J49" s="41">
        <v>0</v>
      </c>
      <c r="K49" s="41">
        <v>0</v>
      </c>
      <c r="L49" s="41">
        <v>4.5884778313999997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14.331205570466663</v>
      </c>
      <c r="S49" s="41">
        <v>0.35993418623333329</v>
      </c>
      <c r="T49" s="41">
        <v>0</v>
      </c>
      <c r="U49" s="41">
        <v>0</v>
      </c>
      <c r="V49" s="41">
        <v>0.86426750129999985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19.132978693166667</v>
      </c>
      <c r="AC49" s="41">
        <v>1.2671325095999999</v>
      </c>
      <c r="AD49" s="41">
        <v>0</v>
      </c>
      <c r="AE49" s="41">
        <v>0</v>
      </c>
      <c r="AF49" s="41">
        <v>0.95275418613333351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11.51373272543333</v>
      </c>
      <c r="AM49" s="41">
        <v>0.33980470709999994</v>
      </c>
      <c r="AN49" s="41">
        <v>0</v>
      </c>
      <c r="AO49" s="41">
        <v>0</v>
      </c>
      <c r="AP49" s="41">
        <v>0.53487133376666662</v>
      </c>
      <c r="AQ49" s="41">
        <v>0</v>
      </c>
      <c r="AR49" s="41">
        <v>0</v>
      </c>
      <c r="AS49" s="41">
        <v>0</v>
      </c>
      <c r="AT49" s="41">
        <v>0</v>
      </c>
      <c r="AU49" s="41">
        <v>0</v>
      </c>
      <c r="AV49" s="41">
        <v>135.69319551570203</v>
      </c>
      <c r="AW49" s="41">
        <v>30.583345013399999</v>
      </c>
      <c r="AX49" s="41">
        <v>2.7315866586666666</v>
      </c>
      <c r="AY49" s="41">
        <v>0</v>
      </c>
      <c r="AZ49" s="41">
        <v>30.229971100200004</v>
      </c>
      <c r="BA49" s="41">
        <v>0</v>
      </c>
      <c r="BB49" s="41">
        <v>0</v>
      </c>
      <c r="BC49" s="41">
        <v>0</v>
      </c>
      <c r="BD49" s="41">
        <v>0</v>
      </c>
      <c r="BE49" s="41">
        <v>0</v>
      </c>
      <c r="BF49" s="41">
        <v>78.283527706800214</v>
      </c>
      <c r="BG49" s="41">
        <v>5.5581955449666696</v>
      </c>
      <c r="BH49" s="41">
        <v>0</v>
      </c>
      <c r="BI49" s="41">
        <v>0</v>
      </c>
      <c r="BJ49" s="41">
        <v>3.2189697962000001</v>
      </c>
      <c r="BK49" s="42">
        <f t="shared" si="15"/>
        <v>375.98721364180221</v>
      </c>
    </row>
    <row r="50" spans="1:63" x14ac:dyDescent="0.25">
      <c r="A50" s="11"/>
      <c r="B50" s="26" t="s">
        <v>119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1">
        <v>18.912644996533324</v>
      </c>
      <c r="I50" s="41">
        <v>32.963618668666662</v>
      </c>
      <c r="J50" s="41">
        <v>0</v>
      </c>
      <c r="K50" s="41">
        <v>0</v>
      </c>
      <c r="L50" s="41">
        <v>3.3495677878666665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10.881525559299998</v>
      </c>
      <c r="S50" s="41">
        <v>0.54813149689999985</v>
      </c>
      <c r="T50" s="41">
        <v>0</v>
      </c>
      <c r="U50" s="41">
        <v>0</v>
      </c>
      <c r="V50" s="41">
        <v>0.28572707313333329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20.057231614899997</v>
      </c>
      <c r="AC50" s="41">
        <v>1.8795645160666667</v>
      </c>
      <c r="AD50" s="41">
        <v>0</v>
      </c>
      <c r="AE50" s="41">
        <v>0</v>
      </c>
      <c r="AF50" s="41">
        <v>1.0740158356000002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29.17620234166667</v>
      </c>
      <c r="AM50" s="41">
        <v>1.9849719913666657</v>
      </c>
      <c r="AN50" s="41">
        <v>0</v>
      </c>
      <c r="AO50" s="41">
        <v>0</v>
      </c>
      <c r="AP50" s="41">
        <v>0.62020845356666676</v>
      </c>
      <c r="AQ50" s="41">
        <v>0</v>
      </c>
      <c r="AR50" s="41">
        <v>0</v>
      </c>
      <c r="AS50" s="41">
        <v>0</v>
      </c>
      <c r="AT50" s="41">
        <v>0</v>
      </c>
      <c r="AU50" s="41">
        <v>0</v>
      </c>
      <c r="AV50" s="41">
        <v>78.559972289299722</v>
      </c>
      <c r="AW50" s="41">
        <v>17.968913784700003</v>
      </c>
      <c r="AX50" s="41">
        <v>0</v>
      </c>
      <c r="AY50" s="41">
        <v>0</v>
      </c>
      <c r="AZ50" s="41">
        <v>30.199433606166682</v>
      </c>
      <c r="BA50" s="41">
        <v>0</v>
      </c>
      <c r="BB50" s="41">
        <v>0</v>
      </c>
      <c r="BC50" s="41">
        <v>0</v>
      </c>
      <c r="BD50" s="41">
        <v>0</v>
      </c>
      <c r="BE50" s="41">
        <v>0</v>
      </c>
      <c r="BF50" s="41">
        <v>52.314069610500013</v>
      </c>
      <c r="BG50" s="41">
        <v>5.8401917452666652</v>
      </c>
      <c r="BH50" s="41">
        <v>2.6979107302666669</v>
      </c>
      <c r="BI50" s="41">
        <v>0</v>
      </c>
      <c r="BJ50" s="41">
        <v>4.9372771032000013</v>
      </c>
      <c r="BK50" s="42">
        <f t="shared" si="15"/>
        <v>314.25117920496638</v>
      </c>
    </row>
    <row r="51" spans="1:63" x14ac:dyDescent="0.25">
      <c r="A51" s="11"/>
      <c r="B51" s="26" t="s">
        <v>120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1.2704905231999999</v>
      </c>
      <c r="I51" s="41">
        <v>1.0805308478000002</v>
      </c>
      <c r="J51" s="41">
        <v>0</v>
      </c>
      <c r="K51" s="41">
        <v>0</v>
      </c>
      <c r="L51" s="41">
        <v>2.3990212064333334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0.55212129620000017</v>
      </c>
      <c r="S51" s="41">
        <v>0.15074697026666667</v>
      </c>
      <c r="T51" s="41">
        <v>0</v>
      </c>
      <c r="U51" s="41">
        <v>0</v>
      </c>
      <c r="V51" s="41">
        <v>0.59283363906666664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2.5727143116333329</v>
      </c>
      <c r="AC51" s="41">
        <v>0.65048306740000006</v>
      </c>
      <c r="AD51" s="41">
        <v>0</v>
      </c>
      <c r="AE51" s="41">
        <v>0</v>
      </c>
      <c r="AF51" s="41">
        <v>0.49498244479999998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1.8889280076333337</v>
      </c>
      <c r="AM51" s="41">
        <v>0.62320524346666673</v>
      </c>
      <c r="AN51" s="41">
        <v>0</v>
      </c>
      <c r="AO51" s="41">
        <v>0</v>
      </c>
      <c r="AP51" s="41">
        <v>0.20548353736666666</v>
      </c>
      <c r="AQ51" s="41">
        <v>0</v>
      </c>
      <c r="AR51" s="41">
        <v>0</v>
      </c>
      <c r="AS51" s="41">
        <v>0</v>
      </c>
      <c r="AT51" s="41">
        <v>0</v>
      </c>
      <c r="AU51" s="41">
        <v>0</v>
      </c>
      <c r="AV51" s="41">
        <v>20.423515427366684</v>
      </c>
      <c r="AW51" s="41">
        <v>7.342568512433334</v>
      </c>
      <c r="AX51" s="41">
        <v>0</v>
      </c>
      <c r="AY51" s="41">
        <v>0</v>
      </c>
      <c r="AZ51" s="41">
        <v>18.831766913533322</v>
      </c>
      <c r="BA51" s="41">
        <v>0</v>
      </c>
      <c r="BB51" s="41">
        <v>0</v>
      </c>
      <c r="BC51" s="41">
        <v>0</v>
      </c>
      <c r="BD51" s="41">
        <v>0</v>
      </c>
      <c r="BE51" s="41">
        <v>0</v>
      </c>
      <c r="BF51" s="41">
        <v>11.816097058966621</v>
      </c>
      <c r="BG51" s="41">
        <v>3.8966567517999993</v>
      </c>
      <c r="BH51" s="41">
        <v>0</v>
      </c>
      <c r="BI51" s="41">
        <v>0</v>
      </c>
      <c r="BJ51" s="41">
        <v>3.9181081940666673</v>
      </c>
      <c r="BK51" s="42">
        <f t="shared" si="15"/>
        <v>78.710253953433281</v>
      </c>
    </row>
    <row r="52" spans="1:63" x14ac:dyDescent="0.25">
      <c r="A52" s="11"/>
      <c r="B52" s="26" t="s">
        <v>121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1">
        <v>0.91626162360000007</v>
      </c>
      <c r="I52" s="41">
        <v>3.0476567503333332</v>
      </c>
      <c r="J52" s="41">
        <v>0</v>
      </c>
      <c r="K52" s="41">
        <v>0</v>
      </c>
      <c r="L52" s="41">
        <v>7.1539893103333316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0.2304681427333333</v>
      </c>
      <c r="S52" s="41">
        <v>0</v>
      </c>
      <c r="T52" s="41">
        <v>0</v>
      </c>
      <c r="U52" s="41">
        <v>0</v>
      </c>
      <c r="V52" s="41">
        <v>8.1939278533333312E-2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5.4298716499999997E-2</v>
      </c>
      <c r="AC52" s="41">
        <v>1.3956121333333336E-3</v>
      </c>
      <c r="AD52" s="41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1">
        <v>0</v>
      </c>
      <c r="AK52" s="41">
        <v>0</v>
      </c>
      <c r="AL52" s="41">
        <v>3.17235721E-2</v>
      </c>
      <c r="AM52" s="41">
        <v>0</v>
      </c>
      <c r="AN52" s="41">
        <v>0</v>
      </c>
      <c r="AO52" s="41">
        <v>0</v>
      </c>
      <c r="AP52" s="41">
        <v>0</v>
      </c>
      <c r="AQ52" s="41">
        <v>0</v>
      </c>
      <c r="AR52" s="41">
        <v>0</v>
      </c>
      <c r="AS52" s="41">
        <v>0</v>
      </c>
      <c r="AT52" s="41">
        <v>0</v>
      </c>
      <c r="AU52" s="41">
        <v>0</v>
      </c>
      <c r="AV52" s="41">
        <v>5.2282874505000034</v>
      </c>
      <c r="AW52" s="41">
        <v>0.33058624496666666</v>
      </c>
      <c r="AX52" s="41">
        <v>0</v>
      </c>
      <c r="AY52" s="41">
        <v>0</v>
      </c>
      <c r="AZ52" s="41">
        <v>2.2444393333333334E-4</v>
      </c>
      <c r="BA52" s="41">
        <v>0</v>
      </c>
      <c r="BB52" s="41">
        <v>0</v>
      </c>
      <c r="BC52" s="41">
        <v>0</v>
      </c>
      <c r="BD52" s="41">
        <v>0</v>
      </c>
      <c r="BE52" s="41">
        <v>0</v>
      </c>
      <c r="BF52" s="41">
        <v>0.64359380473333294</v>
      </c>
      <c r="BG52" s="41">
        <v>0</v>
      </c>
      <c r="BH52" s="41">
        <v>0</v>
      </c>
      <c r="BI52" s="41">
        <v>0</v>
      </c>
      <c r="BJ52" s="41">
        <v>5.8052934299999998E-2</v>
      </c>
      <c r="BK52" s="42">
        <f t="shared" si="15"/>
        <v>17.778477884700003</v>
      </c>
    </row>
    <row r="53" spans="1:63" x14ac:dyDescent="0.25">
      <c r="A53" s="11"/>
      <c r="B53" s="26" t="s">
        <v>127</v>
      </c>
      <c r="C53" s="41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0.61648897406666692</v>
      </c>
      <c r="I53" s="41">
        <v>7.2291754416333331</v>
      </c>
      <c r="J53" s="41">
        <v>0</v>
      </c>
      <c r="K53" s="41">
        <v>0</v>
      </c>
      <c r="L53" s="41">
        <v>2.3584468812333332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0.26969330283333337</v>
      </c>
      <c r="S53" s="41">
        <v>0</v>
      </c>
      <c r="T53" s="41">
        <v>0</v>
      </c>
      <c r="U53" s="41">
        <v>0</v>
      </c>
      <c r="V53" s="41">
        <v>0.29893808743333333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0.21791259100000254</v>
      </c>
      <c r="AC53" s="41">
        <v>0</v>
      </c>
      <c r="AD53" s="41">
        <v>0</v>
      </c>
      <c r="AE53" s="41">
        <v>0</v>
      </c>
      <c r="AF53" s="41">
        <v>2.7056220099999993E-2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6.3584870666666665E-3</v>
      </c>
      <c r="AM53" s="41">
        <v>0</v>
      </c>
      <c r="AN53" s="41">
        <v>1.6711358566666668E-2</v>
      </c>
      <c r="AO53" s="41">
        <v>0</v>
      </c>
      <c r="AP53" s="41">
        <v>0</v>
      </c>
      <c r="AQ53" s="41">
        <v>0</v>
      </c>
      <c r="AR53" s="41">
        <v>0</v>
      </c>
      <c r="AS53" s="41">
        <v>0</v>
      </c>
      <c r="AT53" s="41">
        <v>0</v>
      </c>
      <c r="AU53" s="41">
        <v>0</v>
      </c>
      <c r="AV53" s="41">
        <v>0.90566622170000022</v>
      </c>
      <c r="AW53" s="41">
        <v>1.8096606833333334E-2</v>
      </c>
      <c r="AX53" s="41">
        <v>0</v>
      </c>
      <c r="AY53" s="41">
        <v>0</v>
      </c>
      <c r="AZ53" s="41">
        <v>1.8107984392999998</v>
      </c>
      <c r="BA53" s="41">
        <v>0</v>
      </c>
      <c r="BB53" s="41">
        <v>0</v>
      </c>
      <c r="BC53" s="41">
        <v>0</v>
      </c>
      <c r="BD53" s="41">
        <v>0</v>
      </c>
      <c r="BE53" s="41">
        <v>0</v>
      </c>
      <c r="BF53" s="41">
        <v>0.22715107183333336</v>
      </c>
      <c r="BG53" s="41">
        <v>0</v>
      </c>
      <c r="BH53" s="41">
        <v>0</v>
      </c>
      <c r="BI53" s="41">
        <v>0</v>
      </c>
      <c r="BJ53" s="41">
        <v>0.24022382150000002</v>
      </c>
      <c r="BK53" s="42">
        <f t="shared" si="15"/>
        <v>14.242717505100005</v>
      </c>
    </row>
    <row r="54" spans="1:63" x14ac:dyDescent="0.25">
      <c r="A54" s="11"/>
      <c r="B54" s="27" t="s">
        <v>85</v>
      </c>
      <c r="C54" s="43">
        <f>SUM(C47:C53)</f>
        <v>0</v>
      </c>
      <c r="D54" s="43">
        <f t="shared" ref="D54:BJ54" si="16">SUM(D47:D53)</f>
        <v>0</v>
      </c>
      <c r="E54" s="43">
        <f t="shared" si="16"/>
        <v>0</v>
      </c>
      <c r="F54" s="43">
        <f t="shared" si="16"/>
        <v>0</v>
      </c>
      <c r="G54" s="43">
        <f t="shared" si="16"/>
        <v>0</v>
      </c>
      <c r="H54" s="43">
        <f t="shared" si="16"/>
        <v>125.6583148145333</v>
      </c>
      <c r="I54" s="43">
        <f t="shared" si="16"/>
        <v>58.921865241933318</v>
      </c>
      <c r="J54" s="43">
        <f t="shared" si="16"/>
        <v>5.9480261333333326E-3</v>
      </c>
      <c r="K54" s="43">
        <f t="shared" si="16"/>
        <v>0</v>
      </c>
      <c r="L54" s="43">
        <f t="shared" si="16"/>
        <v>29.412878113766666</v>
      </c>
      <c r="M54" s="43">
        <f t="shared" si="16"/>
        <v>0</v>
      </c>
      <c r="N54" s="43">
        <f t="shared" si="16"/>
        <v>0</v>
      </c>
      <c r="O54" s="43">
        <f t="shared" si="16"/>
        <v>0</v>
      </c>
      <c r="P54" s="43">
        <f t="shared" si="16"/>
        <v>0</v>
      </c>
      <c r="Q54" s="43">
        <f t="shared" si="16"/>
        <v>0</v>
      </c>
      <c r="R54" s="43">
        <f t="shared" si="16"/>
        <v>70.494645317699991</v>
      </c>
      <c r="S54" s="43">
        <f t="shared" si="16"/>
        <v>1.3348883260999997</v>
      </c>
      <c r="T54" s="43">
        <f t="shared" si="16"/>
        <v>0</v>
      </c>
      <c r="U54" s="43">
        <f t="shared" si="16"/>
        <v>0</v>
      </c>
      <c r="V54" s="43">
        <f t="shared" si="16"/>
        <v>5.433975401633333</v>
      </c>
      <c r="W54" s="43">
        <f t="shared" si="16"/>
        <v>0</v>
      </c>
      <c r="X54" s="43">
        <f t="shared" si="16"/>
        <v>0</v>
      </c>
      <c r="Y54" s="43">
        <f t="shared" si="16"/>
        <v>0</v>
      </c>
      <c r="Z54" s="43">
        <f t="shared" si="16"/>
        <v>0</v>
      </c>
      <c r="AA54" s="43">
        <f t="shared" si="16"/>
        <v>0</v>
      </c>
      <c r="AB54" s="43">
        <f t="shared" si="16"/>
        <v>85.387265878233336</v>
      </c>
      <c r="AC54" s="43">
        <f t="shared" si="16"/>
        <v>12.021581040833333</v>
      </c>
      <c r="AD54" s="43">
        <f t="shared" si="16"/>
        <v>0</v>
      </c>
      <c r="AE54" s="43">
        <f t="shared" si="16"/>
        <v>0</v>
      </c>
      <c r="AF54" s="43">
        <f t="shared" si="16"/>
        <v>5.9284309529000003</v>
      </c>
      <c r="AG54" s="43">
        <f t="shared" si="16"/>
        <v>0</v>
      </c>
      <c r="AH54" s="43">
        <f t="shared" si="16"/>
        <v>0</v>
      </c>
      <c r="AI54" s="43">
        <f t="shared" si="16"/>
        <v>0</v>
      </c>
      <c r="AJ54" s="43">
        <f t="shared" si="16"/>
        <v>0</v>
      </c>
      <c r="AK54" s="43">
        <f t="shared" si="16"/>
        <v>0</v>
      </c>
      <c r="AL54" s="43">
        <f t="shared" si="16"/>
        <v>80.352235318799998</v>
      </c>
      <c r="AM54" s="43">
        <f t="shared" si="16"/>
        <v>6.1439742861999997</v>
      </c>
      <c r="AN54" s="43">
        <f t="shared" si="16"/>
        <v>1.6711358566666668E-2</v>
      </c>
      <c r="AO54" s="43">
        <f t="shared" si="16"/>
        <v>0</v>
      </c>
      <c r="AP54" s="43">
        <f t="shared" si="16"/>
        <v>3.6421786290666667</v>
      </c>
      <c r="AQ54" s="43">
        <f t="shared" si="16"/>
        <v>0</v>
      </c>
      <c r="AR54" s="43">
        <f t="shared" si="16"/>
        <v>0</v>
      </c>
      <c r="AS54" s="43">
        <f t="shared" si="16"/>
        <v>0</v>
      </c>
      <c r="AT54" s="43">
        <f t="shared" si="16"/>
        <v>0</v>
      </c>
      <c r="AU54" s="43">
        <f t="shared" si="16"/>
        <v>0</v>
      </c>
      <c r="AV54" s="43">
        <f t="shared" si="16"/>
        <v>387.38316027593442</v>
      </c>
      <c r="AW54" s="43">
        <f t="shared" si="16"/>
        <v>86.493050640000007</v>
      </c>
      <c r="AX54" s="43">
        <f t="shared" si="16"/>
        <v>2.7315866586666666</v>
      </c>
      <c r="AY54" s="43">
        <f t="shared" si="16"/>
        <v>0</v>
      </c>
      <c r="AZ54" s="43">
        <f t="shared" si="16"/>
        <v>157.36857875199999</v>
      </c>
      <c r="BA54" s="43">
        <f t="shared" si="16"/>
        <v>0</v>
      </c>
      <c r="BB54" s="43">
        <f t="shared" si="16"/>
        <v>0</v>
      </c>
      <c r="BC54" s="43">
        <f t="shared" si="16"/>
        <v>0</v>
      </c>
      <c r="BD54" s="43">
        <f t="shared" si="16"/>
        <v>0</v>
      </c>
      <c r="BE54" s="43">
        <f t="shared" si="16"/>
        <v>0</v>
      </c>
      <c r="BF54" s="43">
        <f t="shared" si="16"/>
        <v>236.73317398630016</v>
      </c>
      <c r="BG54" s="43">
        <f t="shared" si="16"/>
        <v>23.784957318366665</v>
      </c>
      <c r="BH54" s="43">
        <f t="shared" si="16"/>
        <v>2.8047351207333335</v>
      </c>
      <c r="BI54" s="43">
        <f t="shared" si="16"/>
        <v>0</v>
      </c>
      <c r="BJ54" s="43">
        <f t="shared" si="16"/>
        <v>22.393051125899998</v>
      </c>
      <c r="BK54" s="43">
        <f t="shared" si="15"/>
        <v>1404.4471865843011</v>
      </c>
    </row>
    <row r="55" spans="1:63" x14ac:dyDescent="0.25">
      <c r="A55" s="11"/>
      <c r="B55" s="27" t="s">
        <v>83</v>
      </c>
      <c r="C55" s="43">
        <f>C45+C54</f>
        <v>0</v>
      </c>
      <c r="D55" s="43">
        <f t="shared" ref="D55:BJ55" si="17">D45+D54</f>
        <v>0</v>
      </c>
      <c r="E55" s="43">
        <f t="shared" si="17"/>
        <v>0</v>
      </c>
      <c r="F55" s="43">
        <f t="shared" si="17"/>
        <v>0</v>
      </c>
      <c r="G55" s="43">
        <f t="shared" si="17"/>
        <v>0</v>
      </c>
      <c r="H55" s="43">
        <f t="shared" si="17"/>
        <v>278.65184677953334</v>
      </c>
      <c r="I55" s="43">
        <f t="shared" si="17"/>
        <v>60.235715208799988</v>
      </c>
      <c r="J55" s="43">
        <f t="shared" si="17"/>
        <v>5.9480261333333326E-3</v>
      </c>
      <c r="K55" s="43">
        <f t="shared" si="17"/>
        <v>0</v>
      </c>
      <c r="L55" s="43">
        <f t="shared" si="17"/>
        <v>29.616142852366668</v>
      </c>
      <c r="M55" s="43">
        <f t="shared" si="17"/>
        <v>0</v>
      </c>
      <c r="N55" s="43">
        <f t="shared" si="17"/>
        <v>0</v>
      </c>
      <c r="O55" s="43">
        <f t="shared" si="17"/>
        <v>0</v>
      </c>
      <c r="P55" s="43">
        <f t="shared" si="17"/>
        <v>0</v>
      </c>
      <c r="Q55" s="43">
        <f t="shared" si="17"/>
        <v>0</v>
      </c>
      <c r="R55" s="43">
        <f t="shared" si="17"/>
        <v>163.04289585200004</v>
      </c>
      <c r="S55" s="43">
        <f t="shared" si="17"/>
        <v>1.4270212511999998</v>
      </c>
      <c r="T55" s="43">
        <f t="shared" si="17"/>
        <v>0</v>
      </c>
      <c r="U55" s="43">
        <f t="shared" si="17"/>
        <v>0</v>
      </c>
      <c r="V55" s="43">
        <f t="shared" si="17"/>
        <v>5.5015440418333332</v>
      </c>
      <c r="W55" s="43">
        <f t="shared" si="17"/>
        <v>0</v>
      </c>
      <c r="X55" s="43">
        <f t="shared" si="17"/>
        <v>0</v>
      </c>
      <c r="Y55" s="43">
        <f t="shared" si="17"/>
        <v>0</v>
      </c>
      <c r="Z55" s="43">
        <f t="shared" si="17"/>
        <v>0</v>
      </c>
      <c r="AA55" s="43">
        <f t="shared" si="17"/>
        <v>0</v>
      </c>
      <c r="AB55" s="43">
        <f t="shared" si="17"/>
        <v>102.96625732539906</v>
      </c>
      <c r="AC55" s="43">
        <f t="shared" si="17"/>
        <v>12.9035621149</v>
      </c>
      <c r="AD55" s="43">
        <f t="shared" si="17"/>
        <v>0</v>
      </c>
      <c r="AE55" s="43">
        <f t="shared" si="17"/>
        <v>0</v>
      </c>
      <c r="AF55" s="43">
        <f t="shared" si="17"/>
        <v>7.2237463910333339</v>
      </c>
      <c r="AG55" s="43">
        <f t="shared" si="17"/>
        <v>0</v>
      </c>
      <c r="AH55" s="43">
        <f t="shared" si="17"/>
        <v>0</v>
      </c>
      <c r="AI55" s="43">
        <f t="shared" si="17"/>
        <v>0</v>
      </c>
      <c r="AJ55" s="43">
        <f t="shared" si="17"/>
        <v>0</v>
      </c>
      <c r="AK55" s="43">
        <f t="shared" si="17"/>
        <v>0</v>
      </c>
      <c r="AL55" s="43">
        <f t="shared" si="17"/>
        <v>99.464353986833331</v>
      </c>
      <c r="AM55" s="43">
        <f t="shared" si="17"/>
        <v>6.278383223133333</v>
      </c>
      <c r="AN55" s="43">
        <f t="shared" si="17"/>
        <v>1.6711358566666668E-2</v>
      </c>
      <c r="AO55" s="43">
        <f t="shared" si="17"/>
        <v>0</v>
      </c>
      <c r="AP55" s="43">
        <f t="shared" si="17"/>
        <v>3.9125206243333333</v>
      </c>
      <c r="AQ55" s="43">
        <f t="shared" si="17"/>
        <v>0</v>
      </c>
      <c r="AR55" s="43">
        <f t="shared" si="17"/>
        <v>0</v>
      </c>
      <c r="AS55" s="43">
        <f t="shared" si="17"/>
        <v>0</v>
      </c>
      <c r="AT55" s="43">
        <f t="shared" si="17"/>
        <v>0</v>
      </c>
      <c r="AU55" s="43">
        <f t="shared" si="17"/>
        <v>0</v>
      </c>
      <c r="AV55" s="43">
        <f t="shared" si="17"/>
        <v>599.43501169106412</v>
      </c>
      <c r="AW55" s="43">
        <f t="shared" si="17"/>
        <v>87.152281021300013</v>
      </c>
      <c r="AX55" s="43">
        <f t="shared" si="17"/>
        <v>2.7315866586666666</v>
      </c>
      <c r="AY55" s="43">
        <f t="shared" si="17"/>
        <v>0</v>
      </c>
      <c r="AZ55" s="43">
        <f t="shared" si="17"/>
        <v>163.17348091756665</v>
      </c>
      <c r="BA55" s="43">
        <f t="shared" si="17"/>
        <v>0</v>
      </c>
      <c r="BB55" s="43">
        <f t="shared" si="17"/>
        <v>0</v>
      </c>
      <c r="BC55" s="43">
        <f t="shared" si="17"/>
        <v>0</v>
      </c>
      <c r="BD55" s="43">
        <f t="shared" si="17"/>
        <v>0</v>
      </c>
      <c r="BE55" s="43">
        <f t="shared" si="17"/>
        <v>0</v>
      </c>
      <c r="BF55" s="43">
        <f t="shared" si="17"/>
        <v>356.23178081850017</v>
      </c>
      <c r="BG55" s="43">
        <f t="shared" si="17"/>
        <v>31.669934436733332</v>
      </c>
      <c r="BH55" s="43">
        <f t="shared" si="17"/>
        <v>2.8047351207333335</v>
      </c>
      <c r="BI55" s="43">
        <f t="shared" si="17"/>
        <v>0</v>
      </c>
      <c r="BJ55" s="43">
        <f t="shared" si="17"/>
        <v>22.73523119273333</v>
      </c>
      <c r="BK55" s="43">
        <f t="shared" si="15"/>
        <v>2037.1806908933634</v>
      </c>
    </row>
    <row r="56" spans="1:63" ht="3" customHeight="1" x14ac:dyDescent="0.25">
      <c r="A56" s="11"/>
      <c r="B56" s="26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</row>
    <row r="57" spans="1:63" x14ac:dyDescent="0.25">
      <c r="A57" s="11" t="s">
        <v>18</v>
      </c>
      <c r="B57" s="29" t="s">
        <v>8</v>
      </c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</row>
    <row r="58" spans="1:63" x14ac:dyDescent="0.25">
      <c r="A58" s="11" t="s">
        <v>75</v>
      </c>
      <c r="B58" s="26" t="s">
        <v>19</v>
      </c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</row>
    <row r="59" spans="1:63" x14ac:dyDescent="0.25">
      <c r="A59" s="11"/>
      <c r="B59" s="24" t="s">
        <v>122</v>
      </c>
      <c r="C59" s="41">
        <v>0</v>
      </c>
      <c r="D59" s="41">
        <v>0</v>
      </c>
      <c r="E59" s="41">
        <v>0</v>
      </c>
      <c r="F59" s="41">
        <v>0</v>
      </c>
      <c r="G59" s="41">
        <v>0</v>
      </c>
      <c r="H59" s="41">
        <v>1.2288166974333337</v>
      </c>
      <c r="I59" s="41">
        <v>0.59115598776666678</v>
      </c>
      <c r="J59" s="41">
        <v>0</v>
      </c>
      <c r="K59" s="41">
        <v>0</v>
      </c>
      <c r="L59" s="41">
        <v>0.26378867436666664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0.40243468886666667</v>
      </c>
      <c r="S59" s="41">
        <v>0.45244238046666674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0.13870098809999998</v>
      </c>
      <c r="AC59" s="41">
        <v>0.13139800376666666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9.6727062200000019E-2</v>
      </c>
      <c r="AM59" s="41">
        <v>0</v>
      </c>
      <c r="AN59" s="41">
        <v>0</v>
      </c>
      <c r="AO59" s="41">
        <v>0</v>
      </c>
      <c r="AP59" s="41">
        <v>5.0513530099999988E-2</v>
      </c>
      <c r="AQ59" s="41">
        <v>0</v>
      </c>
      <c r="AR59" s="41">
        <v>0</v>
      </c>
      <c r="AS59" s="41">
        <v>0</v>
      </c>
      <c r="AT59" s="41">
        <v>0</v>
      </c>
      <c r="AU59" s="41">
        <v>0</v>
      </c>
      <c r="AV59" s="41">
        <v>12.222440783466661</v>
      </c>
      <c r="AW59" s="41">
        <v>0.54615885670000008</v>
      </c>
      <c r="AX59" s="41">
        <v>0</v>
      </c>
      <c r="AY59" s="41">
        <v>0</v>
      </c>
      <c r="AZ59" s="41">
        <v>3.0731265618333334</v>
      </c>
      <c r="BA59" s="41">
        <v>0</v>
      </c>
      <c r="BB59" s="41">
        <v>0</v>
      </c>
      <c r="BC59" s="41">
        <v>0</v>
      </c>
      <c r="BD59" s="41">
        <v>0</v>
      </c>
      <c r="BE59" s="41">
        <v>0</v>
      </c>
      <c r="BF59" s="41">
        <v>3.5579368622666543</v>
      </c>
      <c r="BG59" s="41">
        <v>0.20862076929999998</v>
      </c>
      <c r="BH59" s="41">
        <v>0</v>
      </c>
      <c r="BI59" s="41">
        <v>0</v>
      </c>
      <c r="BJ59" s="41">
        <v>0.62587689469999985</v>
      </c>
      <c r="BK59" s="42">
        <f t="shared" ref="BK59:BK60" si="18">SUM(C59:BJ59)</f>
        <v>23.590138741333316</v>
      </c>
    </row>
    <row r="60" spans="1:63" x14ac:dyDescent="0.25">
      <c r="A60" s="11"/>
      <c r="B60" s="27" t="s">
        <v>82</v>
      </c>
      <c r="C60" s="43">
        <f>SUM(C59)</f>
        <v>0</v>
      </c>
      <c r="D60" s="43">
        <f t="shared" ref="D60:BJ60" si="19">SUM(D59)</f>
        <v>0</v>
      </c>
      <c r="E60" s="43">
        <f t="shared" si="19"/>
        <v>0</v>
      </c>
      <c r="F60" s="43">
        <f t="shared" si="19"/>
        <v>0</v>
      </c>
      <c r="G60" s="43">
        <f t="shared" si="19"/>
        <v>0</v>
      </c>
      <c r="H60" s="43">
        <f t="shared" si="19"/>
        <v>1.2288166974333337</v>
      </c>
      <c r="I60" s="43">
        <f t="shared" si="19"/>
        <v>0.59115598776666678</v>
      </c>
      <c r="J60" s="43">
        <f t="shared" si="19"/>
        <v>0</v>
      </c>
      <c r="K60" s="43">
        <f t="shared" si="19"/>
        <v>0</v>
      </c>
      <c r="L60" s="43">
        <f t="shared" si="19"/>
        <v>0.26378867436666664</v>
      </c>
      <c r="M60" s="43">
        <f t="shared" si="19"/>
        <v>0</v>
      </c>
      <c r="N60" s="43">
        <f t="shared" si="19"/>
        <v>0</v>
      </c>
      <c r="O60" s="43">
        <f t="shared" si="19"/>
        <v>0</v>
      </c>
      <c r="P60" s="43">
        <f t="shared" si="19"/>
        <v>0</v>
      </c>
      <c r="Q60" s="43">
        <f t="shared" si="19"/>
        <v>0</v>
      </c>
      <c r="R60" s="43">
        <f t="shared" si="19"/>
        <v>0.40243468886666667</v>
      </c>
      <c r="S60" s="43">
        <f t="shared" si="19"/>
        <v>0.45244238046666674</v>
      </c>
      <c r="T60" s="43">
        <f t="shared" si="19"/>
        <v>0</v>
      </c>
      <c r="U60" s="43">
        <f t="shared" si="19"/>
        <v>0</v>
      </c>
      <c r="V60" s="43">
        <f t="shared" si="19"/>
        <v>0</v>
      </c>
      <c r="W60" s="43">
        <f t="shared" si="19"/>
        <v>0</v>
      </c>
      <c r="X60" s="43">
        <f t="shared" si="19"/>
        <v>0</v>
      </c>
      <c r="Y60" s="43">
        <f t="shared" si="19"/>
        <v>0</v>
      </c>
      <c r="Z60" s="43">
        <f t="shared" si="19"/>
        <v>0</v>
      </c>
      <c r="AA60" s="43">
        <f t="shared" si="19"/>
        <v>0</v>
      </c>
      <c r="AB60" s="43">
        <f t="shared" si="19"/>
        <v>0.13870098809999998</v>
      </c>
      <c r="AC60" s="43">
        <f t="shared" si="19"/>
        <v>0.13139800376666666</v>
      </c>
      <c r="AD60" s="43">
        <f t="shared" si="19"/>
        <v>0</v>
      </c>
      <c r="AE60" s="43">
        <f t="shared" si="19"/>
        <v>0</v>
      </c>
      <c r="AF60" s="43">
        <f t="shared" si="19"/>
        <v>0</v>
      </c>
      <c r="AG60" s="43">
        <f t="shared" si="19"/>
        <v>0</v>
      </c>
      <c r="AH60" s="43">
        <f t="shared" si="19"/>
        <v>0</v>
      </c>
      <c r="AI60" s="43">
        <f t="shared" si="19"/>
        <v>0</v>
      </c>
      <c r="AJ60" s="43">
        <f t="shared" si="19"/>
        <v>0</v>
      </c>
      <c r="AK60" s="43">
        <f t="shared" si="19"/>
        <v>0</v>
      </c>
      <c r="AL60" s="43">
        <f t="shared" si="19"/>
        <v>9.6727062200000019E-2</v>
      </c>
      <c r="AM60" s="43">
        <f t="shared" si="19"/>
        <v>0</v>
      </c>
      <c r="AN60" s="43">
        <f t="shared" si="19"/>
        <v>0</v>
      </c>
      <c r="AO60" s="43">
        <f t="shared" si="19"/>
        <v>0</v>
      </c>
      <c r="AP60" s="43">
        <f t="shared" si="19"/>
        <v>5.0513530099999988E-2</v>
      </c>
      <c r="AQ60" s="43">
        <f t="shared" si="19"/>
        <v>0</v>
      </c>
      <c r="AR60" s="43">
        <f t="shared" si="19"/>
        <v>0</v>
      </c>
      <c r="AS60" s="43">
        <f t="shared" si="19"/>
        <v>0</v>
      </c>
      <c r="AT60" s="43">
        <f t="shared" si="19"/>
        <v>0</v>
      </c>
      <c r="AU60" s="43">
        <f t="shared" si="19"/>
        <v>0</v>
      </c>
      <c r="AV60" s="43">
        <f t="shared" si="19"/>
        <v>12.222440783466661</v>
      </c>
      <c r="AW60" s="43">
        <f t="shared" si="19"/>
        <v>0.54615885670000008</v>
      </c>
      <c r="AX60" s="43">
        <f t="shared" si="19"/>
        <v>0</v>
      </c>
      <c r="AY60" s="43">
        <f t="shared" si="19"/>
        <v>0</v>
      </c>
      <c r="AZ60" s="43">
        <f t="shared" si="19"/>
        <v>3.0731265618333334</v>
      </c>
      <c r="BA60" s="43">
        <f t="shared" si="19"/>
        <v>0</v>
      </c>
      <c r="BB60" s="43">
        <f t="shared" si="19"/>
        <v>0</v>
      </c>
      <c r="BC60" s="43">
        <f t="shared" si="19"/>
        <v>0</v>
      </c>
      <c r="BD60" s="43">
        <f t="shared" si="19"/>
        <v>0</v>
      </c>
      <c r="BE60" s="43">
        <f t="shared" si="19"/>
        <v>0</v>
      </c>
      <c r="BF60" s="43">
        <f t="shared" si="19"/>
        <v>3.5579368622666543</v>
      </c>
      <c r="BG60" s="43">
        <f t="shared" si="19"/>
        <v>0.20862076929999998</v>
      </c>
      <c r="BH60" s="43">
        <f t="shared" si="19"/>
        <v>0</v>
      </c>
      <c r="BI60" s="43">
        <f t="shared" si="19"/>
        <v>0</v>
      </c>
      <c r="BJ60" s="43">
        <f t="shared" si="19"/>
        <v>0.62587689469999985</v>
      </c>
      <c r="BK60" s="43">
        <f t="shared" si="18"/>
        <v>23.590138741333316</v>
      </c>
    </row>
    <row r="61" spans="1:63" ht="2.25" customHeight="1" x14ac:dyDescent="0.25">
      <c r="A61" s="11"/>
      <c r="B61" s="26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</row>
    <row r="62" spans="1:63" x14ac:dyDescent="0.25">
      <c r="A62" s="11" t="s">
        <v>4</v>
      </c>
      <c r="B62" s="29" t="s">
        <v>9</v>
      </c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</row>
    <row r="63" spans="1:63" x14ac:dyDescent="0.25">
      <c r="A63" s="11" t="s">
        <v>75</v>
      </c>
      <c r="B63" s="26" t="s">
        <v>20</v>
      </c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</row>
    <row r="64" spans="1:63" x14ac:dyDescent="0.25">
      <c r="A64" s="11"/>
      <c r="B64" s="25"/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41">
        <v>0</v>
      </c>
      <c r="AU64" s="41">
        <v>0</v>
      </c>
      <c r="AV64" s="41">
        <v>0</v>
      </c>
      <c r="AW64" s="41">
        <v>0</v>
      </c>
      <c r="AX64" s="41">
        <v>0</v>
      </c>
      <c r="AY64" s="41">
        <v>0</v>
      </c>
      <c r="AZ64" s="41">
        <v>0</v>
      </c>
      <c r="BA64" s="41">
        <v>0</v>
      </c>
      <c r="BB64" s="41">
        <v>0</v>
      </c>
      <c r="BC64" s="41">
        <v>0</v>
      </c>
      <c r="BD64" s="41">
        <v>0</v>
      </c>
      <c r="BE64" s="41">
        <v>0</v>
      </c>
      <c r="BF64" s="41">
        <v>0</v>
      </c>
      <c r="BG64" s="41">
        <v>0</v>
      </c>
      <c r="BH64" s="41">
        <v>0</v>
      </c>
      <c r="BI64" s="41">
        <v>0</v>
      </c>
      <c r="BJ64" s="41">
        <v>0</v>
      </c>
      <c r="BK64" s="42">
        <f t="shared" ref="BK64:BK65" si="20">SUM(C64:BJ64)</f>
        <v>0</v>
      </c>
    </row>
    <row r="65" spans="1:63" x14ac:dyDescent="0.25">
      <c r="A65" s="11"/>
      <c r="B65" s="27" t="s">
        <v>84</v>
      </c>
      <c r="C65" s="43">
        <f>SUM(C64)</f>
        <v>0</v>
      </c>
      <c r="D65" s="43">
        <f t="shared" ref="D65:BJ65" si="21">SUM(D64)</f>
        <v>0</v>
      </c>
      <c r="E65" s="43">
        <f t="shared" si="21"/>
        <v>0</v>
      </c>
      <c r="F65" s="43">
        <f t="shared" si="21"/>
        <v>0</v>
      </c>
      <c r="G65" s="43">
        <f t="shared" si="21"/>
        <v>0</v>
      </c>
      <c r="H65" s="43">
        <f t="shared" si="21"/>
        <v>0</v>
      </c>
      <c r="I65" s="43">
        <f t="shared" si="21"/>
        <v>0</v>
      </c>
      <c r="J65" s="43">
        <f t="shared" si="21"/>
        <v>0</v>
      </c>
      <c r="K65" s="43">
        <f t="shared" si="21"/>
        <v>0</v>
      </c>
      <c r="L65" s="43">
        <f t="shared" si="21"/>
        <v>0</v>
      </c>
      <c r="M65" s="43">
        <f t="shared" si="21"/>
        <v>0</v>
      </c>
      <c r="N65" s="43">
        <f t="shared" si="21"/>
        <v>0</v>
      </c>
      <c r="O65" s="43">
        <f t="shared" si="21"/>
        <v>0</v>
      </c>
      <c r="P65" s="43">
        <f t="shared" si="21"/>
        <v>0</v>
      </c>
      <c r="Q65" s="43">
        <f t="shared" si="21"/>
        <v>0</v>
      </c>
      <c r="R65" s="43">
        <f t="shared" si="21"/>
        <v>0</v>
      </c>
      <c r="S65" s="43">
        <f t="shared" si="21"/>
        <v>0</v>
      </c>
      <c r="T65" s="43">
        <f t="shared" si="21"/>
        <v>0</v>
      </c>
      <c r="U65" s="43">
        <f t="shared" si="21"/>
        <v>0</v>
      </c>
      <c r="V65" s="43">
        <f t="shared" si="21"/>
        <v>0</v>
      </c>
      <c r="W65" s="43">
        <f t="shared" si="21"/>
        <v>0</v>
      </c>
      <c r="X65" s="43">
        <f t="shared" si="21"/>
        <v>0</v>
      </c>
      <c r="Y65" s="43">
        <f t="shared" si="21"/>
        <v>0</v>
      </c>
      <c r="Z65" s="43">
        <f t="shared" si="21"/>
        <v>0</v>
      </c>
      <c r="AA65" s="43">
        <f t="shared" si="21"/>
        <v>0</v>
      </c>
      <c r="AB65" s="43">
        <f t="shared" si="21"/>
        <v>0</v>
      </c>
      <c r="AC65" s="43">
        <f t="shared" si="21"/>
        <v>0</v>
      </c>
      <c r="AD65" s="43">
        <f t="shared" si="21"/>
        <v>0</v>
      </c>
      <c r="AE65" s="43">
        <f t="shared" si="21"/>
        <v>0</v>
      </c>
      <c r="AF65" s="43">
        <f t="shared" si="21"/>
        <v>0</v>
      </c>
      <c r="AG65" s="43">
        <f t="shared" si="21"/>
        <v>0</v>
      </c>
      <c r="AH65" s="43">
        <f t="shared" si="21"/>
        <v>0</v>
      </c>
      <c r="AI65" s="43">
        <f t="shared" si="21"/>
        <v>0</v>
      </c>
      <c r="AJ65" s="43">
        <f t="shared" si="21"/>
        <v>0</v>
      </c>
      <c r="AK65" s="43">
        <f t="shared" si="21"/>
        <v>0</v>
      </c>
      <c r="AL65" s="43">
        <f t="shared" si="21"/>
        <v>0</v>
      </c>
      <c r="AM65" s="43">
        <f t="shared" si="21"/>
        <v>0</v>
      </c>
      <c r="AN65" s="43">
        <f t="shared" si="21"/>
        <v>0</v>
      </c>
      <c r="AO65" s="43">
        <f t="shared" si="21"/>
        <v>0</v>
      </c>
      <c r="AP65" s="43">
        <f t="shared" si="21"/>
        <v>0</v>
      </c>
      <c r="AQ65" s="43">
        <f t="shared" si="21"/>
        <v>0</v>
      </c>
      <c r="AR65" s="43">
        <f t="shared" si="21"/>
        <v>0</v>
      </c>
      <c r="AS65" s="43">
        <f t="shared" si="21"/>
        <v>0</v>
      </c>
      <c r="AT65" s="43">
        <f t="shared" si="21"/>
        <v>0</v>
      </c>
      <c r="AU65" s="43">
        <f t="shared" si="21"/>
        <v>0</v>
      </c>
      <c r="AV65" s="43">
        <f t="shared" si="21"/>
        <v>0</v>
      </c>
      <c r="AW65" s="43">
        <f t="shared" si="21"/>
        <v>0</v>
      </c>
      <c r="AX65" s="43">
        <f t="shared" si="21"/>
        <v>0</v>
      </c>
      <c r="AY65" s="43">
        <f t="shared" si="21"/>
        <v>0</v>
      </c>
      <c r="AZ65" s="43">
        <f t="shared" si="21"/>
        <v>0</v>
      </c>
      <c r="BA65" s="43">
        <f t="shared" si="21"/>
        <v>0</v>
      </c>
      <c r="BB65" s="43">
        <f t="shared" si="21"/>
        <v>0</v>
      </c>
      <c r="BC65" s="43">
        <f t="shared" si="21"/>
        <v>0</v>
      </c>
      <c r="BD65" s="43">
        <f t="shared" si="21"/>
        <v>0</v>
      </c>
      <c r="BE65" s="43">
        <f t="shared" si="21"/>
        <v>0</v>
      </c>
      <c r="BF65" s="43">
        <f t="shared" si="21"/>
        <v>0</v>
      </c>
      <c r="BG65" s="43">
        <f t="shared" si="21"/>
        <v>0</v>
      </c>
      <c r="BH65" s="43">
        <f t="shared" si="21"/>
        <v>0</v>
      </c>
      <c r="BI65" s="43">
        <f t="shared" si="21"/>
        <v>0</v>
      </c>
      <c r="BJ65" s="43">
        <f t="shared" si="21"/>
        <v>0</v>
      </c>
      <c r="BK65" s="43">
        <f t="shared" si="20"/>
        <v>0</v>
      </c>
    </row>
    <row r="66" spans="1:63" x14ac:dyDescent="0.25">
      <c r="A66" s="11" t="s">
        <v>76</v>
      </c>
      <c r="B66" s="26" t="s">
        <v>21</v>
      </c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</row>
    <row r="67" spans="1:63" x14ac:dyDescent="0.25">
      <c r="A67" s="11"/>
      <c r="B67" s="25"/>
      <c r="C67" s="41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0</v>
      </c>
      <c r="AU67" s="41">
        <v>0</v>
      </c>
      <c r="AV67" s="41">
        <v>0</v>
      </c>
      <c r="AW67" s="41">
        <v>0</v>
      </c>
      <c r="AX67" s="41">
        <v>0</v>
      </c>
      <c r="AY67" s="41">
        <v>0</v>
      </c>
      <c r="AZ67" s="41">
        <v>0</v>
      </c>
      <c r="BA67" s="41">
        <v>0</v>
      </c>
      <c r="BB67" s="41">
        <v>0</v>
      </c>
      <c r="BC67" s="41">
        <v>0</v>
      </c>
      <c r="BD67" s="41">
        <v>0</v>
      </c>
      <c r="BE67" s="41">
        <v>0</v>
      </c>
      <c r="BF67" s="41">
        <v>0</v>
      </c>
      <c r="BG67" s="41">
        <v>0</v>
      </c>
      <c r="BH67" s="41">
        <v>0</v>
      </c>
      <c r="BI67" s="41">
        <v>0</v>
      </c>
      <c r="BJ67" s="41">
        <v>0</v>
      </c>
      <c r="BK67" s="42">
        <f t="shared" ref="BK67:BK69" si="22">SUM(C67:BJ67)</f>
        <v>0</v>
      </c>
    </row>
    <row r="68" spans="1:63" x14ac:dyDescent="0.25">
      <c r="A68" s="11"/>
      <c r="B68" s="27" t="s">
        <v>85</v>
      </c>
      <c r="C68" s="43">
        <f>SUM(C67)</f>
        <v>0</v>
      </c>
      <c r="D68" s="43">
        <f t="shared" ref="D68:BJ68" si="23">SUM(D67)</f>
        <v>0</v>
      </c>
      <c r="E68" s="43">
        <f t="shared" si="23"/>
        <v>0</v>
      </c>
      <c r="F68" s="43">
        <f t="shared" si="23"/>
        <v>0</v>
      </c>
      <c r="G68" s="43">
        <f t="shared" si="23"/>
        <v>0</v>
      </c>
      <c r="H68" s="43">
        <f t="shared" si="23"/>
        <v>0</v>
      </c>
      <c r="I68" s="43">
        <f t="shared" si="23"/>
        <v>0</v>
      </c>
      <c r="J68" s="43">
        <f t="shared" si="23"/>
        <v>0</v>
      </c>
      <c r="K68" s="43">
        <f t="shared" si="23"/>
        <v>0</v>
      </c>
      <c r="L68" s="43">
        <f t="shared" si="23"/>
        <v>0</v>
      </c>
      <c r="M68" s="43">
        <f t="shared" si="23"/>
        <v>0</v>
      </c>
      <c r="N68" s="43">
        <f t="shared" si="23"/>
        <v>0</v>
      </c>
      <c r="O68" s="43">
        <f t="shared" si="23"/>
        <v>0</v>
      </c>
      <c r="P68" s="43">
        <f t="shared" si="23"/>
        <v>0</v>
      </c>
      <c r="Q68" s="43">
        <f t="shared" si="23"/>
        <v>0</v>
      </c>
      <c r="R68" s="43">
        <f t="shared" si="23"/>
        <v>0</v>
      </c>
      <c r="S68" s="43">
        <f t="shared" si="23"/>
        <v>0</v>
      </c>
      <c r="T68" s="43">
        <f t="shared" si="23"/>
        <v>0</v>
      </c>
      <c r="U68" s="43">
        <f t="shared" si="23"/>
        <v>0</v>
      </c>
      <c r="V68" s="43">
        <f t="shared" si="23"/>
        <v>0</v>
      </c>
      <c r="W68" s="43">
        <f t="shared" si="23"/>
        <v>0</v>
      </c>
      <c r="X68" s="43">
        <f t="shared" si="23"/>
        <v>0</v>
      </c>
      <c r="Y68" s="43">
        <f t="shared" si="23"/>
        <v>0</v>
      </c>
      <c r="Z68" s="43">
        <f t="shared" si="23"/>
        <v>0</v>
      </c>
      <c r="AA68" s="43">
        <f t="shared" si="23"/>
        <v>0</v>
      </c>
      <c r="AB68" s="43">
        <f t="shared" si="23"/>
        <v>0</v>
      </c>
      <c r="AC68" s="43">
        <f t="shared" si="23"/>
        <v>0</v>
      </c>
      <c r="AD68" s="43">
        <f t="shared" si="23"/>
        <v>0</v>
      </c>
      <c r="AE68" s="43">
        <f t="shared" si="23"/>
        <v>0</v>
      </c>
      <c r="AF68" s="43">
        <f t="shared" si="23"/>
        <v>0</v>
      </c>
      <c r="AG68" s="43">
        <f t="shared" si="23"/>
        <v>0</v>
      </c>
      <c r="AH68" s="43">
        <f t="shared" si="23"/>
        <v>0</v>
      </c>
      <c r="AI68" s="43">
        <f t="shared" si="23"/>
        <v>0</v>
      </c>
      <c r="AJ68" s="43">
        <f t="shared" si="23"/>
        <v>0</v>
      </c>
      <c r="AK68" s="43">
        <f t="shared" si="23"/>
        <v>0</v>
      </c>
      <c r="AL68" s="43">
        <f t="shared" si="23"/>
        <v>0</v>
      </c>
      <c r="AM68" s="43">
        <f t="shared" si="23"/>
        <v>0</v>
      </c>
      <c r="AN68" s="43">
        <f t="shared" si="23"/>
        <v>0</v>
      </c>
      <c r="AO68" s="43">
        <f t="shared" si="23"/>
        <v>0</v>
      </c>
      <c r="AP68" s="43">
        <f t="shared" si="23"/>
        <v>0</v>
      </c>
      <c r="AQ68" s="43">
        <f t="shared" si="23"/>
        <v>0</v>
      </c>
      <c r="AR68" s="43">
        <f t="shared" si="23"/>
        <v>0</v>
      </c>
      <c r="AS68" s="43">
        <f t="shared" si="23"/>
        <v>0</v>
      </c>
      <c r="AT68" s="43">
        <f t="shared" si="23"/>
        <v>0</v>
      </c>
      <c r="AU68" s="43">
        <f t="shared" si="23"/>
        <v>0</v>
      </c>
      <c r="AV68" s="43">
        <f t="shared" si="23"/>
        <v>0</v>
      </c>
      <c r="AW68" s="43">
        <f t="shared" si="23"/>
        <v>0</v>
      </c>
      <c r="AX68" s="43">
        <f t="shared" si="23"/>
        <v>0</v>
      </c>
      <c r="AY68" s="43">
        <f t="shared" si="23"/>
        <v>0</v>
      </c>
      <c r="AZ68" s="43">
        <f t="shared" si="23"/>
        <v>0</v>
      </c>
      <c r="BA68" s="43">
        <f t="shared" si="23"/>
        <v>0</v>
      </c>
      <c r="BB68" s="43">
        <f t="shared" si="23"/>
        <v>0</v>
      </c>
      <c r="BC68" s="43">
        <f t="shared" si="23"/>
        <v>0</v>
      </c>
      <c r="BD68" s="43">
        <f t="shared" si="23"/>
        <v>0</v>
      </c>
      <c r="BE68" s="43">
        <f t="shared" si="23"/>
        <v>0</v>
      </c>
      <c r="BF68" s="43">
        <f t="shared" si="23"/>
        <v>0</v>
      </c>
      <c r="BG68" s="43">
        <f t="shared" si="23"/>
        <v>0</v>
      </c>
      <c r="BH68" s="43">
        <f t="shared" si="23"/>
        <v>0</v>
      </c>
      <c r="BI68" s="43">
        <f t="shared" si="23"/>
        <v>0</v>
      </c>
      <c r="BJ68" s="43">
        <f t="shared" si="23"/>
        <v>0</v>
      </c>
      <c r="BK68" s="43">
        <f t="shared" si="22"/>
        <v>0</v>
      </c>
    </row>
    <row r="69" spans="1:63" x14ac:dyDescent="0.25">
      <c r="A69" s="11"/>
      <c r="B69" s="27" t="s">
        <v>83</v>
      </c>
      <c r="C69" s="43">
        <f>C65+C68</f>
        <v>0</v>
      </c>
      <c r="D69" s="43">
        <f t="shared" ref="D69:BJ69" si="24">D65+D68</f>
        <v>0</v>
      </c>
      <c r="E69" s="43">
        <f t="shared" si="24"/>
        <v>0</v>
      </c>
      <c r="F69" s="43">
        <f t="shared" si="24"/>
        <v>0</v>
      </c>
      <c r="G69" s="43">
        <f t="shared" si="24"/>
        <v>0</v>
      </c>
      <c r="H69" s="43">
        <f t="shared" si="24"/>
        <v>0</v>
      </c>
      <c r="I69" s="43">
        <f t="shared" si="24"/>
        <v>0</v>
      </c>
      <c r="J69" s="43">
        <f t="shared" si="24"/>
        <v>0</v>
      </c>
      <c r="K69" s="43">
        <f t="shared" si="24"/>
        <v>0</v>
      </c>
      <c r="L69" s="43">
        <f t="shared" si="24"/>
        <v>0</v>
      </c>
      <c r="M69" s="43">
        <f t="shared" si="24"/>
        <v>0</v>
      </c>
      <c r="N69" s="43">
        <f t="shared" si="24"/>
        <v>0</v>
      </c>
      <c r="O69" s="43">
        <f t="shared" si="24"/>
        <v>0</v>
      </c>
      <c r="P69" s="43">
        <f t="shared" si="24"/>
        <v>0</v>
      </c>
      <c r="Q69" s="43">
        <f t="shared" si="24"/>
        <v>0</v>
      </c>
      <c r="R69" s="43">
        <f t="shared" si="24"/>
        <v>0</v>
      </c>
      <c r="S69" s="43">
        <f t="shared" si="24"/>
        <v>0</v>
      </c>
      <c r="T69" s="43">
        <f t="shared" si="24"/>
        <v>0</v>
      </c>
      <c r="U69" s="43">
        <f t="shared" si="24"/>
        <v>0</v>
      </c>
      <c r="V69" s="43">
        <f t="shared" si="24"/>
        <v>0</v>
      </c>
      <c r="W69" s="43">
        <f t="shared" si="24"/>
        <v>0</v>
      </c>
      <c r="X69" s="43">
        <f t="shared" si="24"/>
        <v>0</v>
      </c>
      <c r="Y69" s="43">
        <f t="shared" si="24"/>
        <v>0</v>
      </c>
      <c r="Z69" s="43">
        <f t="shared" si="24"/>
        <v>0</v>
      </c>
      <c r="AA69" s="43">
        <f t="shared" si="24"/>
        <v>0</v>
      </c>
      <c r="AB69" s="43">
        <f t="shared" si="24"/>
        <v>0</v>
      </c>
      <c r="AC69" s="43">
        <f t="shared" si="24"/>
        <v>0</v>
      </c>
      <c r="AD69" s="43">
        <f t="shared" si="24"/>
        <v>0</v>
      </c>
      <c r="AE69" s="43">
        <f t="shared" si="24"/>
        <v>0</v>
      </c>
      <c r="AF69" s="43">
        <f t="shared" si="24"/>
        <v>0</v>
      </c>
      <c r="AG69" s="43">
        <f t="shared" si="24"/>
        <v>0</v>
      </c>
      <c r="AH69" s="43">
        <f t="shared" si="24"/>
        <v>0</v>
      </c>
      <c r="AI69" s="43">
        <f t="shared" si="24"/>
        <v>0</v>
      </c>
      <c r="AJ69" s="43">
        <f t="shared" si="24"/>
        <v>0</v>
      </c>
      <c r="AK69" s="43">
        <f t="shared" si="24"/>
        <v>0</v>
      </c>
      <c r="AL69" s="43">
        <f t="shared" si="24"/>
        <v>0</v>
      </c>
      <c r="AM69" s="43">
        <f t="shared" si="24"/>
        <v>0</v>
      </c>
      <c r="AN69" s="43">
        <f t="shared" si="24"/>
        <v>0</v>
      </c>
      <c r="AO69" s="43">
        <f t="shared" si="24"/>
        <v>0</v>
      </c>
      <c r="AP69" s="43">
        <f t="shared" si="24"/>
        <v>0</v>
      </c>
      <c r="AQ69" s="43">
        <f t="shared" si="24"/>
        <v>0</v>
      </c>
      <c r="AR69" s="43">
        <f t="shared" si="24"/>
        <v>0</v>
      </c>
      <c r="AS69" s="43">
        <f t="shared" si="24"/>
        <v>0</v>
      </c>
      <c r="AT69" s="43">
        <f t="shared" si="24"/>
        <v>0</v>
      </c>
      <c r="AU69" s="43">
        <f t="shared" si="24"/>
        <v>0</v>
      </c>
      <c r="AV69" s="43">
        <f t="shared" si="24"/>
        <v>0</v>
      </c>
      <c r="AW69" s="43">
        <f t="shared" si="24"/>
        <v>0</v>
      </c>
      <c r="AX69" s="43">
        <f t="shared" si="24"/>
        <v>0</v>
      </c>
      <c r="AY69" s="43">
        <f t="shared" si="24"/>
        <v>0</v>
      </c>
      <c r="AZ69" s="43">
        <f t="shared" si="24"/>
        <v>0</v>
      </c>
      <c r="BA69" s="43">
        <f t="shared" si="24"/>
        <v>0</v>
      </c>
      <c r="BB69" s="43">
        <f t="shared" si="24"/>
        <v>0</v>
      </c>
      <c r="BC69" s="43">
        <f t="shared" si="24"/>
        <v>0</v>
      </c>
      <c r="BD69" s="43">
        <f t="shared" si="24"/>
        <v>0</v>
      </c>
      <c r="BE69" s="43">
        <f t="shared" si="24"/>
        <v>0</v>
      </c>
      <c r="BF69" s="43">
        <f t="shared" si="24"/>
        <v>0</v>
      </c>
      <c r="BG69" s="43">
        <f t="shared" si="24"/>
        <v>0</v>
      </c>
      <c r="BH69" s="43">
        <f t="shared" si="24"/>
        <v>0</v>
      </c>
      <c r="BI69" s="43">
        <f t="shared" si="24"/>
        <v>0</v>
      </c>
      <c r="BJ69" s="43">
        <f t="shared" si="24"/>
        <v>0</v>
      </c>
      <c r="BK69" s="43">
        <f t="shared" si="22"/>
        <v>0</v>
      </c>
    </row>
    <row r="70" spans="1:63" ht="4.5" customHeight="1" x14ac:dyDescent="0.25">
      <c r="A70" s="11"/>
      <c r="B70" s="26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</row>
    <row r="71" spans="1:63" x14ac:dyDescent="0.25">
      <c r="A71" s="11" t="s">
        <v>22</v>
      </c>
      <c r="B71" s="29" t="s">
        <v>23</v>
      </c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</row>
    <row r="72" spans="1:63" x14ac:dyDescent="0.25">
      <c r="A72" s="11" t="s">
        <v>75</v>
      </c>
      <c r="B72" s="26" t="s">
        <v>24</v>
      </c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</row>
    <row r="73" spans="1:63" x14ac:dyDescent="0.25">
      <c r="A73" s="11"/>
      <c r="B73" s="24" t="s">
        <v>123</v>
      </c>
      <c r="C73" s="41">
        <v>0</v>
      </c>
      <c r="D73" s="41">
        <v>0</v>
      </c>
      <c r="E73" s="41">
        <v>0</v>
      </c>
      <c r="F73" s="41">
        <v>0</v>
      </c>
      <c r="G73" s="41">
        <v>0</v>
      </c>
      <c r="H73" s="41">
        <v>2.6055807607666672</v>
      </c>
      <c r="I73" s="41">
        <v>0.3207379944</v>
      </c>
      <c r="J73" s="41">
        <v>0</v>
      </c>
      <c r="K73" s="41">
        <v>0</v>
      </c>
      <c r="L73" s="41">
        <v>5.8128426599999998E-2</v>
      </c>
      <c r="M73" s="41">
        <v>0</v>
      </c>
      <c r="N73" s="41">
        <v>0</v>
      </c>
      <c r="O73" s="41">
        <v>0</v>
      </c>
      <c r="P73" s="41">
        <v>0</v>
      </c>
      <c r="Q73" s="41">
        <v>0</v>
      </c>
      <c r="R73" s="41">
        <v>0.46796289063333341</v>
      </c>
      <c r="S73" s="41">
        <v>0</v>
      </c>
      <c r="T73" s="41">
        <v>0</v>
      </c>
      <c r="U73" s="41">
        <v>0</v>
      </c>
      <c r="V73" s="41">
        <v>4.8052768999999988E-3</v>
      </c>
      <c r="W73" s="41">
        <v>0</v>
      </c>
      <c r="X73" s="41">
        <v>0</v>
      </c>
      <c r="Y73" s="41">
        <v>0</v>
      </c>
      <c r="Z73" s="41">
        <v>0</v>
      </c>
      <c r="AA73" s="41">
        <v>0</v>
      </c>
      <c r="AB73" s="41">
        <v>0.41808319163333341</v>
      </c>
      <c r="AC73" s="41">
        <v>1.7679235999999994E-3</v>
      </c>
      <c r="AD73" s="41">
        <v>0</v>
      </c>
      <c r="AE73" s="41">
        <v>0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0.32094934450000001</v>
      </c>
      <c r="AM73" s="41">
        <v>9.8285007666666646E-3</v>
      </c>
      <c r="AN73" s="41">
        <v>0</v>
      </c>
      <c r="AO73" s="41">
        <v>0</v>
      </c>
      <c r="AP73" s="41">
        <v>0</v>
      </c>
      <c r="AQ73" s="41">
        <v>0</v>
      </c>
      <c r="AR73" s="41">
        <v>0</v>
      </c>
      <c r="AS73" s="41">
        <v>0</v>
      </c>
      <c r="AT73" s="41">
        <v>0</v>
      </c>
      <c r="AU73" s="41">
        <v>0</v>
      </c>
      <c r="AV73" s="41">
        <v>8.7389688668999828</v>
      </c>
      <c r="AW73" s="41">
        <v>0.86372530110000001</v>
      </c>
      <c r="AX73" s="41">
        <v>0</v>
      </c>
      <c r="AY73" s="41">
        <v>0</v>
      </c>
      <c r="AZ73" s="41">
        <v>3.7231628723666663</v>
      </c>
      <c r="BA73" s="41">
        <v>0</v>
      </c>
      <c r="BB73" s="41">
        <v>0</v>
      </c>
      <c r="BC73" s="41">
        <v>0</v>
      </c>
      <c r="BD73" s="41">
        <v>0</v>
      </c>
      <c r="BE73" s="41">
        <v>0</v>
      </c>
      <c r="BF73" s="41">
        <v>2.3560823712666701</v>
      </c>
      <c r="BG73" s="41">
        <v>6.1693049300000004E-2</v>
      </c>
      <c r="BH73" s="41">
        <v>0</v>
      </c>
      <c r="BI73" s="41">
        <v>0</v>
      </c>
      <c r="BJ73" s="41">
        <v>0</v>
      </c>
      <c r="BK73" s="42">
        <f t="shared" ref="BK73:BK74" si="25">SUM(C73:BJ73)</f>
        <v>19.951476770733322</v>
      </c>
    </row>
    <row r="74" spans="1:63" x14ac:dyDescent="0.25">
      <c r="A74" s="11"/>
      <c r="B74" s="27" t="s">
        <v>82</v>
      </c>
      <c r="C74" s="43">
        <f>SUM(C73)</f>
        <v>0</v>
      </c>
      <c r="D74" s="43">
        <f t="shared" ref="D74:BJ74" si="26">SUM(D73)</f>
        <v>0</v>
      </c>
      <c r="E74" s="43">
        <f t="shared" si="26"/>
        <v>0</v>
      </c>
      <c r="F74" s="43">
        <f t="shared" si="26"/>
        <v>0</v>
      </c>
      <c r="G74" s="43">
        <f t="shared" si="26"/>
        <v>0</v>
      </c>
      <c r="H74" s="43">
        <f t="shared" si="26"/>
        <v>2.6055807607666672</v>
      </c>
      <c r="I74" s="43">
        <f t="shared" si="26"/>
        <v>0.3207379944</v>
      </c>
      <c r="J74" s="43">
        <f t="shared" si="26"/>
        <v>0</v>
      </c>
      <c r="K74" s="43">
        <f t="shared" si="26"/>
        <v>0</v>
      </c>
      <c r="L74" s="43">
        <f t="shared" si="26"/>
        <v>5.8128426599999998E-2</v>
      </c>
      <c r="M74" s="43">
        <f t="shared" si="26"/>
        <v>0</v>
      </c>
      <c r="N74" s="43">
        <f t="shared" si="26"/>
        <v>0</v>
      </c>
      <c r="O74" s="43">
        <f t="shared" si="26"/>
        <v>0</v>
      </c>
      <c r="P74" s="43">
        <f t="shared" si="26"/>
        <v>0</v>
      </c>
      <c r="Q74" s="43">
        <f t="shared" si="26"/>
        <v>0</v>
      </c>
      <c r="R74" s="43">
        <f t="shared" si="26"/>
        <v>0.46796289063333341</v>
      </c>
      <c r="S74" s="43">
        <f t="shared" si="26"/>
        <v>0</v>
      </c>
      <c r="T74" s="43">
        <f t="shared" si="26"/>
        <v>0</v>
      </c>
      <c r="U74" s="43">
        <f t="shared" si="26"/>
        <v>0</v>
      </c>
      <c r="V74" s="43">
        <f t="shared" si="26"/>
        <v>4.8052768999999988E-3</v>
      </c>
      <c r="W74" s="43">
        <f t="shared" si="26"/>
        <v>0</v>
      </c>
      <c r="X74" s="43">
        <f t="shared" si="26"/>
        <v>0</v>
      </c>
      <c r="Y74" s="43">
        <f t="shared" si="26"/>
        <v>0</v>
      </c>
      <c r="Z74" s="43">
        <f t="shared" si="26"/>
        <v>0</v>
      </c>
      <c r="AA74" s="43">
        <f t="shared" si="26"/>
        <v>0</v>
      </c>
      <c r="AB74" s="43">
        <f t="shared" si="26"/>
        <v>0.41808319163333341</v>
      </c>
      <c r="AC74" s="43">
        <f t="shared" si="26"/>
        <v>1.7679235999999994E-3</v>
      </c>
      <c r="AD74" s="43">
        <f t="shared" si="26"/>
        <v>0</v>
      </c>
      <c r="AE74" s="43">
        <f t="shared" si="26"/>
        <v>0</v>
      </c>
      <c r="AF74" s="43">
        <f t="shared" si="26"/>
        <v>0</v>
      </c>
      <c r="AG74" s="43">
        <f t="shared" si="26"/>
        <v>0</v>
      </c>
      <c r="AH74" s="43">
        <f t="shared" si="26"/>
        <v>0</v>
      </c>
      <c r="AI74" s="43">
        <f t="shared" si="26"/>
        <v>0</v>
      </c>
      <c r="AJ74" s="43">
        <f t="shared" si="26"/>
        <v>0</v>
      </c>
      <c r="AK74" s="43">
        <f t="shared" si="26"/>
        <v>0</v>
      </c>
      <c r="AL74" s="43">
        <f t="shared" si="26"/>
        <v>0.32094934450000001</v>
      </c>
      <c r="AM74" s="43">
        <f t="shared" si="26"/>
        <v>9.8285007666666646E-3</v>
      </c>
      <c r="AN74" s="43">
        <f t="shared" si="26"/>
        <v>0</v>
      </c>
      <c r="AO74" s="43">
        <f t="shared" si="26"/>
        <v>0</v>
      </c>
      <c r="AP74" s="43">
        <f t="shared" si="26"/>
        <v>0</v>
      </c>
      <c r="AQ74" s="43">
        <f t="shared" si="26"/>
        <v>0</v>
      </c>
      <c r="AR74" s="43">
        <f t="shared" si="26"/>
        <v>0</v>
      </c>
      <c r="AS74" s="43">
        <f t="shared" si="26"/>
        <v>0</v>
      </c>
      <c r="AT74" s="43">
        <f t="shared" si="26"/>
        <v>0</v>
      </c>
      <c r="AU74" s="43">
        <f t="shared" si="26"/>
        <v>0</v>
      </c>
      <c r="AV74" s="43">
        <f t="shared" si="26"/>
        <v>8.7389688668999828</v>
      </c>
      <c r="AW74" s="43">
        <f t="shared" si="26"/>
        <v>0.86372530110000001</v>
      </c>
      <c r="AX74" s="43">
        <f t="shared" si="26"/>
        <v>0</v>
      </c>
      <c r="AY74" s="43">
        <f t="shared" si="26"/>
        <v>0</v>
      </c>
      <c r="AZ74" s="43">
        <f t="shared" si="26"/>
        <v>3.7231628723666663</v>
      </c>
      <c r="BA74" s="43">
        <f t="shared" si="26"/>
        <v>0</v>
      </c>
      <c r="BB74" s="43">
        <f t="shared" si="26"/>
        <v>0</v>
      </c>
      <c r="BC74" s="43">
        <f t="shared" si="26"/>
        <v>0</v>
      </c>
      <c r="BD74" s="43">
        <f t="shared" si="26"/>
        <v>0</v>
      </c>
      <c r="BE74" s="43">
        <f t="shared" si="26"/>
        <v>0</v>
      </c>
      <c r="BF74" s="43">
        <f t="shared" si="26"/>
        <v>2.3560823712666701</v>
      </c>
      <c r="BG74" s="43">
        <f t="shared" si="26"/>
        <v>6.1693049300000004E-2</v>
      </c>
      <c r="BH74" s="43">
        <f t="shared" si="26"/>
        <v>0</v>
      </c>
      <c r="BI74" s="43">
        <f t="shared" si="26"/>
        <v>0</v>
      </c>
      <c r="BJ74" s="43">
        <f t="shared" si="26"/>
        <v>0</v>
      </c>
      <c r="BK74" s="43">
        <f t="shared" si="25"/>
        <v>19.951476770733322</v>
      </c>
    </row>
    <row r="75" spans="1:63" ht="4.5" customHeight="1" x14ac:dyDescent="0.25">
      <c r="A75" s="11"/>
      <c r="B75" s="30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</row>
    <row r="76" spans="1:63" x14ac:dyDescent="0.25">
      <c r="A76" s="11"/>
      <c r="B76" s="31" t="s">
        <v>98</v>
      </c>
      <c r="C76" s="43">
        <f>C39+C55+C60+C69+C74</f>
        <v>0</v>
      </c>
      <c r="D76" s="43">
        <f t="shared" ref="D76:BJ76" si="27">D39+D55+D60+D69+D74</f>
        <v>147.57779228703333</v>
      </c>
      <c r="E76" s="43">
        <f t="shared" si="27"/>
        <v>0</v>
      </c>
      <c r="F76" s="43">
        <f t="shared" si="27"/>
        <v>129.49944642023328</v>
      </c>
      <c r="G76" s="43">
        <f t="shared" si="27"/>
        <v>0</v>
      </c>
      <c r="H76" s="43">
        <f t="shared" si="27"/>
        <v>301.02672702310298</v>
      </c>
      <c r="I76" s="43">
        <f t="shared" si="27"/>
        <v>1435.0385436504328</v>
      </c>
      <c r="J76" s="43">
        <f t="shared" si="27"/>
        <v>585.78956841756678</v>
      </c>
      <c r="K76" s="43">
        <f t="shared" si="27"/>
        <v>0</v>
      </c>
      <c r="L76" s="43">
        <f t="shared" si="27"/>
        <v>190.22812702113336</v>
      </c>
      <c r="M76" s="43">
        <f t="shared" si="27"/>
        <v>0</v>
      </c>
      <c r="N76" s="43">
        <f t="shared" si="27"/>
        <v>0</v>
      </c>
      <c r="O76" s="43">
        <f t="shared" si="27"/>
        <v>0</v>
      </c>
      <c r="P76" s="43">
        <f t="shared" si="27"/>
        <v>0</v>
      </c>
      <c r="Q76" s="43">
        <f t="shared" si="27"/>
        <v>0</v>
      </c>
      <c r="R76" s="43">
        <f t="shared" si="27"/>
        <v>170.43859509063338</v>
      </c>
      <c r="S76" s="43">
        <f t="shared" si="27"/>
        <v>79.336439511666683</v>
      </c>
      <c r="T76" s="43">
        <f t="shared" si="27"/>
        <v>12.841555037266666</v>
      </c>
      <c r="U76" s="43">
        <f t="shared" si="27"/>
        <v>0</v>
      </c>
      <c r="V76" s="43">
        <f t="shared" si="27"/>
        <v>20.226863936333334</v>
      </c>
      <c r="W76" s="43">
        <f t="shared" si="27"/>
        <v>0</v>
      </c>
      <c r="X76" s="43">
        <f t="shared" si="27"/>
        <v>6.6718716666666671</v>
      </c>
      <c r="Y76" s="43">
        <f t="shared" si="27"/>
        <v>0</v>
      </c>
      <c r="Z76" s="43">
        <f t="shared" si="27"/>
        <v>0</v>
      </c>
      <c r="AA76" s="43">
        <f t="shared" si="27"/>
        <v>0</v>
      </c>
      <c r="AB76" s="43">
        <f t="shared" si="27"/>
        <v>111.6936812732324</v>
      </c>
      <c r="AC76" s="43">
        <f t="shared" si="27"/>
        <v>123.90433031753332</v>
      </c>
      <c r="AD76" s="43">
        <f t="shared" si="27"/>
        <v>0</v>
      </c>
      <c r="AE76" s="43">
        <f t="shared" si="27"/>
        <v>0</v>
      </c>
      <c r="AF76" s="43">
        <f t="shared" si="27"/>
        <v>20.889803450999999</v>
      </c>
      <c r="AG76" s="43">
        <f t="shared" si="27"/>
        <v>0</v>
      </c>
      <c r="AH76" s="43">
        <f t="shared" si="27"/>
        <v>0</v>
      </c>
      <c r="AI76" s="43">
        <f t="shared" si="27"/>
        <v>0</v>
      </c>
      <c r="AJ76" s="43">
        <f t="shared" si="27"/>
        <v>0</v>
      </c>
      <c r="AK76" s="43">
        <f t="shared" si="27"/>
        <v>0</v>
      </c>
      <c r="AL76" s="43">
        <f t="shared" si="27"/>
        <v>102.99449053333333</v>
      </c>
      <c r="AM76" s="43">
        <f t="shared" si="27"/>
        <v>49.61643862006666</v>
      </c>
      <c r="AN76" s="43">
        <f t="shared" si="27"/>
        <v>22.366160597</v>
      </c>
      <c r="AO76" s="43">
        <f t="shared" si="27"/>
        <v>0</v>
      </c>
      <c r="AP76" s="43">
        <f t="shared" si="27"/>
        <v>8.9315701040000004</v>
      </c>
      <c r="AQ76" s="43">
        <f t="shared" si="27"/>
        <v>0</v>
      </c>
      <c r="AR76" s="43">
        <f t="shared" si="27"/>
        <v>2.6685628946666666</v>
      </c>
      <c r="AS76" s="43">
        <f t="shared" si="27"/>
        <v>0</v>
      </c>
      <c r="AT76" s="43">
        <f t="shared" si="27"/>
        <v>0</v>
      </c>
      <c r="AU76" s="43">
        <f t="shared" si="27"/>
        <v>0</v>
      </c>
      <c r="AV76" s="43">
        <f t="shared" si="27"/>
        <v>671.13600834843055</v>
      </c>
      <c r="AW76" s="43">
        <f t="shared" si="27"/>
        <v>1235.4464558968998</v>
      </c>
      <c r="AX76" s="43">
        <f t="shared" si="27"/>
        <v>72.987151804166658</v>
      </c>
      <c r="AY76" s="43">
        <f t="shared" si="27"/>
        <v>0</v>
      </c>
      <c r="AZ76" s="43">
        <f t="shared" si="27"/>
        <v>345.99430934626668</v>
      </c>
      <c r="BA76" s="43">
        <f t="shared" si="27"/>
        <v>0</v>
      </c>
      <c r="BB76" s="43">
        <f t="shared" si="27"/>
        <v>0</v>
      </c>
      <c r="BC76" s="43">
        <f t="shared" si="27"/>
        <v>0</v>
      </c>
      <c r="BD76" s="43">
        <f t="shared" si="27"/>
        <v>0</v>
      </c>
      <c r="BE76" s="43">
        <f t="shared" si="27"/>
        <v>0</v>
      </c>
      <c r="BF76" s="43">
        <f t="shared" si="27"/>
        <v>383.67288682916694</v>
      </c>
      <c r="BG76" s="43">
        <f t="shared" si="27"/>
        <v>45.907305505766658</v>
      </c>
      <c r="BH76" s="43">
        <f t="shared" si="27"/>
        <v>22.627270188800004</v>
      </c>
      <c r="BI76" s="43">
        <f t="shared" si="27"/>
        <v>0</v>
      </c>
      <c r="BJ76" s="43">
        <f t="shared" si="27"/>
        <v>46.806319653366664</v>
      </c>
      <c r="BK76" s="43">
        <f>SUM(C76:BJ76)</f>
        <v>6346.318275425765</v>
      </c>
    </row>
    <row r="77" spans="1:63" ht="4.5" customHeight="1" x14ac:dyDescent="0.25">
      <c r="A77" s="11"/>
      <c r="B77" s="31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</row>
    <row r="78" spans="1:63" ht="14.25" customHeight="1" x14ac:dyDescent="0.25">
      <c r="A78" s="11" t="s">
        <v>5</v>
      </c>
      <c r="B78" s="32" t="s">
        <v>26</v>
      </c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</row>
    <row r="79" spans="1:63" x14ac:dyDescent="0.25">
      <c r="A79" s="11"/>
      <c r="B79" s="25"/>
      <c r="C79" s="41">
        <v>0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0</v>
      </c>
      <c r="U79" s="41">
        <v>0</v>
      </c>
      <c r="V79" s="41">
        <v>0</v>
      </c>
      <c r="W79" s="41">
        <v>0</v>
      </c>
      <c r="X79" s="41">
        <v>0</v>
      </c>
      <c r="Y79" s="41">
        <v>0</v>
      </c>
      <c r="Z79" s="41">
        <v>0</v>
      </c>
      <c r="AA79" s="41">
        <v>0</v>
      </c>
      <c r="AB79" s="41">
        <v>0</v>
      </c>
      <c r="AC79" s="41">
        <v>0</v>
      </c>
      <c r="AD79" s="41">
        <v>0</v>
      </c>
      <c r="AE79" s="41">
        <v>0</v>
      </c>
      <c r="AF79" s="41">
        <v>0</v>
      </c>
      <c r="AG79" s="41">
        <v>0</v>
      </c>
      <c r="AH79" s="41">
        <v>0</v>
      </c>
      <c r="AI79" s="41">
        <v>0</v>
      </c>
      <c r="AJ79" s="41">
        <v>0</v>
      </c>
      <c r="AK79" s="41">
        <v>0</v>
      </c>
      <c r="AL79" s="41">
        <v>0</v>
      </c>
      <c r="AM79" s="41">
        <v>0</v>
      </c>
      <c r="AN79" s="41">
        <v>0</v>
      </c>
      <c r="AO79" s="41">
        <v>0</v>
      </c>
      <c r="AP79" s="41">
        <v>0</v>
      </c>
      <c r="AQ79" s="41">
        <v>0</v>
      </c>
      <c r="AR79" s="41">
        <v>0</v>
      </c>
      <c r="AS79" s="41">
        <v>0</v>
      </c>
      <c r="AT79" s="41">
        <v>0</v>
      </c>
      <c r="AU79" s="41">
        <v>0</v>
      </c>
      <c r="AV79" s="41">
        <v>0</v>
      </c>
      <c r="AW79" s="41">
        <v>0</v>
      </c>
      <c r="AX79" s="41">
        <v>0</v>
      </c>
      <c r="AY79" s="41">
        <v>0</v>
      </c>
      <c r="AZ79" s="41">
        <v>0</v>
      </c>
      <c r="BA79" s="41">
        <v>0</v>
      </c>
      <c r="BB79" s="41">
        <v>0</v>
      </c>
      <c r="BC79" s="41">
        <v>0</v>
      </c>
      <c r="BD79" s="41">
        <v>0</v>
      </c>
      <c r="BE79" s="41">
        <v>0</v>
      </c>
      <c r="BF79" s="41">
        <v>0</v>
      </c>
      <c r="BG79" s="41">
        <v>0</v>
      </c>
      <c r="BH79" s="41">
        <v>0</v>
      </c>
      <c r="BI79" s="41">
        <v>0</v>
      </c>
      <c r="BJ79" s="41">
        <v>0</v>
      </c>
      <c r="BK79" s="42">
        <f t="shared" ref="BK79:BK80" si="28">SUM(C79:BJ79)</f>
        <v>0</v>
      </c>
    </row>
    <row r="80" spans="1:63" ht="15.75" thickBot="1" x14ac:dyDescent="0.3">
      <c r="A80" s="16"/>
      <c r="B80" s="27" t="s">
        <v>82</v>
      </c>
      <c r="C80" s="43">
        <f>SUM(C79)</f>
        <v>0</v>
      </c>
      <c r="D80" s="43">
        <f t="shared" ref="D80" si="29">SUM(D79)</f>
        <v>0</v>
      </c>
      <c r="E80" s="43">
        <f t="shared" ref="E80" si="30">SUM(E79)</f>
        <v>0</v>
      </c>
      <c r="F80" s="43">
        <f t="shared" ref="F80" si="31">SUM(F79)</f>
        <v>0</v>
      </c>
      <c r="G80" s="43">
        <f t="shared" ref="G80" si="32">SUM(G79)</f>
        <v>0</v>
      </c>
      <c r="H80" s="43">
        <f t="shared" ref="H80" si="33">SUM(H79)</f>
        <v>0</v>
      </c>
      <c r="I80" s="43">
        <f t="shared" ref="I80" si="34">SUM(I79)</f>
        <v>0</v>
      </c>
      <c r="J80" s="43">
        <f t="shared" ref="J80" si="35">SUM(J79)</f>
        <v>0</v>
      </c>
      <c r="K80" s="43">
        <f t="shared" ref="K80" si="36">SUM(K79)</f>
        <v>0</v>
      </c>
      <c r="L80" s="43">
        <f t="shared" ref="L80" si="37">SUM(L79)</f>
        <v>0</v>
      </c>
      <c r="M80" s="43">
        <f t="shared" ref="M80" si="38">SUM(M79)</f>
        <v>0</v>
      </c>
      <c r="N80" s="43">
        <f t="shared" ref="N80" si="39">SUM(N79)</f>
        <v>0</v>
      </c>
      <c r="O80" s="43">
        <f t="shared" ref="O80" si="40">SUM(O79)</f>
        <v>0</v>
      </c>
      <c r="P80" s="43">
        <f t="shared" ref="P80" si="41">SUM(P79)</f>
        <v>0</v>
      </c>
      <c r="Q80" s="43">
        <f t="shared" ref="Q80" si="42">SUM(Q79)</f>
        <v>0</v>
      </c>
      <c r="R80" s="43">
        <f t="shared" ref="R80" si="43">SUM(R79)</f>
        <v>0</v>
      </c>
      <c r="S80" s="43">
        <f t="shared" ref="S80" si="44">SUM(S79)</f>
        <v>0</v>
      </c>
      <c r="T80" s="43">
        <f t="shared" ref="T80" si="45">SUM(T79)</f>
        <v>0</v>
      </c>
      <c r="U80" s="43">
        <f t="shared" ref="U80" si="46">SUM(U79)</f>
        <v>0</v>
      </c>
      <c r="V80" s="43">
        <f t="shared" ref="V80" si="47">SUM(V79)</f>
        <v>0</v>
      </c>
      <c r="W80" s="43">
        <f t="shared" ref="W80" si="48">SUM(W79)</f>
        <v>0</v>
      </c>
      <c r="X80" s="43">
        <f t="shared" ref="X80" si="49">SUM(X79)</f>
        <v>0</v>
      </c>
      <c r="Y80" s="43">
        <f t="shared" ref="Y80" si="50">SUM(Y79)</f>
        <v>0</v>
      </c>
      <c r="Z80" s="43">
        <f t="shared" ref="Z80" si="51">SUM(Z79)</f>
        <v>0</v>
      </c>
      <c r="AA80" s="43">
        <f t="shared" ref="AA80" si="52">SUM(AA79)</f>
        <v>0</v>
      </c>
      <c r="AB80" s="43">
        <f t="shared" ref="AB80" si="53">SUM(AB79)</f>
        <v>0</v>
      </c>
      <c r="AC80" s="43">
        <f t="shared" ref="AC80" si="54">SUM(AC79)</f>
        <v>0</v>
      </c>
      <c r="AD80" s="43">
        <f t="shared" ref="AD80" si="55">SUM(AD79)</f>
        <v>0</v>
      </c>
      <c r="AE80" s="43">
        <f t="shared" ref="AE80" si="56">SUM(AE79)</f>
        <v>0</v>
      </c>
      <c r="AF80" s="43">
        <f t="shared" ref="AF80" si="57">SUM(AF79)</f>
        <v>0</v>
      </c>
      <c r="AG80" s="43">
        <f t="shared" ref="AG80" si="58">SUM(AG79)</f>
        <v>0</v>
      </c>
      <c r="AH80" s="43">
        <f t="shared" ref="AH80" si="59">SUM(AH79)</f>
        <v>0</v>
      </c>
      <c r="AI80" s="43">
        <f t="shared" ref="AI80" si="60">SUM(AI79)</f>
        <v>0</v>
      </c>
      <c r="AJ80" s="43">
        <f t="shared" ref="AJ80" si="61">SUM(AJ79)</f>
        <v>0</v>
      </c>
      <c r="AK80" s="43">
        <f t="shared" ref="AK80" si="62">SUM(AK79)</f>
        <v>0</v>
      </c>
      <c r="AL80" s="43">
        <f t="shared" ref="AL80" si="63">SUM(AL79)</f>
        <v>0</v>
      </c>
      <c r="AM80" s="43">
        <f t="shared" ref="AM80" si="64">SUM(AM79)</f>
        <v>0</v>
      </c>
      <c r="AN80" s="43">
        <f t="shared" ref="AN80" si="65">SUM(AN79)</f>
        <v>0</v>
      </c>
      <c r="AO80" s="43">
        <f t="shared" ref="AO80" si="66">SUM(AO79)</f>
        <v>0</v>
      </c>
      <c r="AP80" s="43">
        <f t="shared" ref="AP80" si="67">SUM(AP79)</f>
        <v>0</v>
      </c>
      <c r="AQ80" s="43">
        <f t="shared" ref="AQ80" si="68">SUM(AQ79)</f>
        <v>0</v>
      </c>
      <c r="AR80" s="43">
        <f t="shared" ref="AR80" si="69">SUM(AR79)</f>
        <v>0</v>
      </c>
      <c r="AS80" s="43">
        <f t="shared" ref="AS80" si="70">SUM(AS79)</f>
        <v>0</v>
      </c>
      <c r="AT80" s="43">
        <f t="shared" ref="AT80" si="71">SUM(AT79)</f>
        <v>0</v>
      </c>
      <c r="AU80" s="43">
        <f t="shared" ref="AU80" si="72">SUM(AU79)</f>
        <v>0</v>
      </c>
      <c r="AV80" s="43">
        <f t="shared" ref="AV80" si="73">SUM(AV79)</f>
        <v>0</v>
      </c>
      <c r="AW80" s="43">
        <f t="shared" ref="AW80" si="74">SUM(AW79)</f>
        <v>0</v>
      </c>
      <c r="AX80" s="43">
        <f t="shared" ref="AX80" si="75">SUM(AX79)</f>
        <v>0</v>
      </c>
      <c r="AY80" s="43">
        <f t="shared" ref="AY80" si="76">SUM(AY79)</f>
        <v>0</v>
      </c>
      <c r="AZ80" s="43">
        <f t="shared" ref="AZ80" si="77">SUM(AZ79)</f>
        <v>0</v>
      </c>
      <c r="BA80" s="43">
        <f t="shared" ref="BA80" si="78">SUM(BA79)</f>
        <v>0</v>
      </c>
      <c r="BB80" s="43">
        <f t="shared" ref="BB80" si="79">SUM(BB79)</f>
        <v>0</v>
      </c>
      <c r="BC80" s="43">
        <f t="shared" ref="BC80" si="80">SUM(BC79)</f>
        <v>0</v>
      </c>
      <c r="BD80" s="43">
        <f t="shared" ref="BD80" si="81">SUM(BD79)</f>
        <v>0</v>
      </c>
      <c r="BE80" s="43">
        <f t="shared" ref="BE80" si="82">SUM(BE79)</f>
        <v>0</v>
      </c>
      <c r="BF80" s="43">
        <f t="shared" ref="BF80" si="83">SUM(BF79)</f>
        <v>0</v>
      </c>
      <c r="BG80" s="43">
        <f t="shared" ref="BG80" si="84">SUM(BG79)</f>
        <v>0</v>
      </c>
      <c r="BH80" s="43">
        <f t="shared" ref="BH80" si="85">SUM(BH79)</f>
        <v>0</v>
      </c>
      <c r="BI80" s="43">
        <f t="shared" ref="BI80" si="86">SUM(BI79)</f>
        <v>0</v>
      </c>
      <c r="BJ80" s="43">
        <f t="shared" ref="BJ80" si="87">SUM(BJ79)</f>
        <v>0</v>
      </c>
      <c r="BK80" s="43">
        <f t="shared" si="28"/>
        <v>0</v>
      </c>
    </row>
    <row r="81" spans="1:62" ht="6" customHeight="1" x14ac:dyDescent="0.25">
      <c r="A81" s="15"/>
      <c r="B81" s="17"/>
    </row>
    <row r="82" spans="1:62" x14ac:dyDescent="0.25">
      <c r="A82" s="15"/>
      <c r="B82" s="15" t="s">
        <v>29</v>
      </c>
      <c r="L82" s="18" t="s">
        <v>40</v>
      </c>
    </row>
    <row r="83" spans="1:62" x14ac:dyDescent="0.25">
      <c r="A83" s="15"/>
      <c r="B83" s="15" t="s">
        <v>30</v>
      </c>
      <c r="L83" s="15" t="s">
        <v>33</v>
      </c>
    </row>
    <row r="84" spans="1:62" x14ac:dyDescent="0.25">
      <c r="L84" s="15" t="s">
        <v>34</v>
      </c>
    </row>
    <row r="85" spans="1:62" x14ac:dyDescent="0.25">
      <c r="B85" s="15" t="s">
        <v>36</v>
      </c>
      <c r="L85" s="15" t="s">
        <v>97</v>
      </c>
    </row>
    <row r="86" spans="1:62" x14ac:dyDescent="0.25">
      <c r="B86" s="15" t="s">
        <v>37</v>
      </c>
      <c r="L86" s="15" t="s">
        <v>99</v>
      </c>
    </row>
    <row r="87" spans="1:62" x14ac:dyDescent="0.25">
      <c r="B87" s="15"/>
      <c r="L87" s="15" t="s">
        <v>35</v>
      </c>
    </row>
    <row r="88" spans="1:62" x14ac:dyDescent="0.25"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</row>
    <row r="89" spans="1:62" x14ac:dyDescent="0.25"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</row>
    <row r="95" spans="1:62" x14ac:dyDescent="0.25">
      <c r="B95" s="15"/>
    </row>
  </sheetData>
  <mergeCells count="49">
    <mergeCell ref="BF4:BJ4"/>
    <mergeCell ref="AV4:AZ4"/>
    <mergeCell ref="C4:G4"/>
    <mergeCell ref="M4:Q4"/>
    <mergeCell ref="W4:AA4"/>
    <mergeCell ref="AQ4:AU4"/>
    <mergeCell ref="BA4:BE4"/>
    <mergeCell ref="AB4:AF4"/>
    <mergeCell ref="AL4:AP4"/>
    <mergeCell ref="AG4:AK4"/>
    <mergeCell ref="C1:BK1"/>
    <mergeCell ref="BA3:BJ3"/>
    <mergeCell ref="BK2:BK5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M3:V3"/>
    <mergeCell ref="W3:AF3"/>
    <mergeCell ref="AG3:AP3"/>
    <mergeCell ref="AQ3:AZ3"/>
    <mergeCell ref="C57:BK57"/>
    <mergeCell ref="C61:BK61"/>
    <mergeCell ref="C10:BK10"/>
    <mergeCell ref="C13:BK13"/>
    <mergeCell ref="C23:BK23"/>
    <mergeCell ref="C26:BK26"/>
    <mergeCell ref="C29:BK29"/>
    <mergeCell ref="C75:BK75"/>
    <mergeCell ref="A1:A5"/>
    <mergeCell ref="C58:BK58"/>
    <mergeCell ref="C77:BK77"/>
    <mergeCell ref="C78:BK78"/>
    <mergeCell ref="C62:BK62"/>
    <mergeCell ref="C63:BK63"/>
    <mergeCell ref="C66:BK66"/>
    <mergeCell ref="C70:BK70"/>
    <mergeCell ref="C71:BK71"/>
    <mergeCell ref="C41:BK41"/>
    <mergeCell ref="C72:BK72"/>
    <mergeCell ref="C42:BK42"/>
    <mergeCell ref="C40:BK40"/>
    <mergeCell ref="C46:BK46"/>
    <mergeCell ref="C56:BK56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workbookViewId="0">
      <selection activeCell="I21" sqref="I21"/>
    </sheetView>
  </sheetViews>
  <sheetFormatPr defaultRowHeight="12.75" x14ac:dyDescent="0.2"/>
  <cols>
    <col min="1" max="1" width="2.28515625" style="19" customWidth="1"/>
    <col min="2" max="2" width="9.140625" style="19"/>
    <col min="3" max="3" width="25.28515625" style="19" bestFit="1" customWidth="1"/>
    <col min="4" max="4" width="9.28515625" style="19" bestFit="1" customWidth="1"/>
    <col min="5" max="6" width="18.28515625" style="19" bestFit="1" customWidth="1"/>
    <col min="7" max="7" width="10" style="19" bestFit="1" customWidth="1"/>
    <col min="8" max="8" width="19.85546875" style="19" bestFit="1" customWidth="1"/>
    <col min="9" max="9" width="15.85546875" style="19" bestFit="1" customWidth="1"/>
    <col min="10" max="10" width="17" style="19" bestFit="1" customWidth="1"/>
    <col min="11" max="11" width="9.28515625" style="19" bestFit="1" customWidth="1"/>
    <col min="12" max="12" width="19.85546875" style="19" bestFit="1" customWidth="1"/>
    <col min="13" max="16384" width="9.140625" style="19"/>
  </cols>
  <sheetData>
    <row r="2" spans="2:12" x14ac:dyDescent="0.2">
      <c r="B2" s="74" t="s">
        <v>136</v>
      </c>
      <c r="C2" s="75"/>
      <c r="D2" s="75"/>
      <c r="E2" s="75"/>
      <c r="F2" s="75"/>
      <c r="G2" s="75"/>
      <c r="H2" s="75"/>
      <c r="I2" s="75"/>
      <c r="J2" s="75"/>
      <c r="K2" s="75"/>
      <c r="L2" s="76"/>
    </row>
    <row r="3" spans="2:12" x14ac:dyDescent="0.2">
      <c r="B3" s="74" t="s">
        <v>100</v>
      </c>
      <c r="C3" s="75"/>
      <c r="D3" s="75"/>
      <c r="E3" s="75"/>
      <c r="F3" s="75"/>
      <c r="G3" s="75"/>
      <c r="H3" s="75"/>
      <c r="I3" s="75"/>
      <c r="J3" s="75"/>
      <c r="K3" s="75"/>
      <c r="L3" s="76"/>
    </row>
    <row r="4" spans="2:12" ht="25.5" x14ac:dyDescent="0.2">
      <c r="B4" s="37" t="s">
        <v>74</v>
      </c>
      <c r="C4" s="20" t="s">
        <v>41</v>
      </c>
      <c r="D4" s="20" t="s">
        <v>86</v>
      </c>
      <c r="E4" s="20" t="s">
        <v>87</v>
      </c>
      <c r="F4" s="20" t="s">
        <v>7</v>
      </c>
      <c r="G4" s="20" t="s">
        <v>8</v>
      </c>
      <c r="H4" s="20" t="s">
        <v>23</v>
      </c>
      <c r="I4" s="20" t="s">
        <v>93</v>
      </c>
      <c r="J4" s="20" t="s">
        <v>94</v>
      </c>
      <c r="K4" s="20" t="s">
        <v>73</v>
      </c>
      <c r="L4" s="20" t="s">
        <v>95</v>
      </c>
    </row>
    <row r="5" spans="2:12" x14ac:dyDescent="0.2">
      <c r="B5" s="21">
        <v>1</v>
      </c>
      <c r="C5" s="22" t="s">
        <v>42</v>
      </c>
      <c r="D5" s="48">
        <v>0</v>
      </c>
      <c r="E5" s="46">
        <v>0</v>
      </c>
      <c r="F5" s="46">
        <v>2.9193190533333333E-2</v>
      </c>
      <c r="G5" s="46">
        <v>0</v>
      </c>
      <c r="H5" s="46">
        <v>0</v>
      </c>
      <c r="I5" s="46">
        <v>0</v>
      </c>
      <c r="J5" s="46">
        <v>0</v>
      </c>
      <c r="K5" s="46">
        <f>SUM(D5:J5)</f>
        <v>2.9193190533333333E-2</v>
      </c>
      <c r="L5" s="46">
        <v>0</v>
      </c>
    </row>
    <row r="6" spans="2:12" x14ac:dyDescent="0.2">
      <c r="B6" s="21">
        <v>2</v>
      </c>
      <c r="C6" s="23" t="s">
        <v>43</v>
      </c>
      <c r="D6" s="48">
        <v>7.7945768533333321E-2</v>
      </c>
      <c r="E6" s="46">
        <v>0.76597824976666662</v>
      </c>
      <c r="F6" s="46">
        <v>15.544932248133332</v>
      </c>
      <c r="G6" s="46">
        <v>0.11941106323333332</v>
      </c>
      <c r="H6" s="46">
        <v>5.4939070866666669E-2</v>
      </c>
      <c r="I6" s="46">
        <v>0</v>
      </c>
      <c r="J6" s="46">
        <v>0</v>
      </c>
      <c r="K6" s="46">
        <f t="shared" ref="K6:K41" si="0">SUM(D6:J6)</f>
        <v>16.563206400533332</v>
      </c>
      <c r="L6" s="46">
        <v>0</v>
      </c>
    </row>
    <row r="7" spans="2:12" x14ac:dyDescent="0.2">
      <c r="B7" s="21">
        <v>3</v>
      </c>
      <c r="C7" s="22" t="s">
        <v>44</v>
      </c>
      <c r="D7" s="48">
        <v>0</v>
      </c>
      <c r="E7" s="46">
        <v>1.7062854666666663E-3</v>
      </c>
      <c r="F7" s="46">
        <v>2.9876483333333335E-2</v>
      </c>
      <c r="G7" s="46">
        <v>0</v>
      </c>
      <c r="H7" s="46">
        <v>0</v>
      </c>
      <c r="I7" s="46">
        <v>0</v>
      </c>
      <c r="J7" s="46">
        <v>0</v>
      </c>
      <c r="K7" s="46">
        <f t="shared" si="0"/>
        <v>3.1582768800000001E-2</v>
      </c>
      <c r="L7" s="46">
        <v>0</v>
      </c>
    </row>
    <row r="8" spans="2:12" x14ac:dyDescent="0.2">
      <c r="B8" s="21">
        <v>4</v>
      </c>
      <c r="C8" s="23" t="s">
        <v>45</v>
      </c>
      <c r="D8" s="48">
        <v>0.27743352803333343</v>
      </c>
      <c r="E8" s="46">
        <v>2.0865783447333333</v>
      </c>
      <c r="F8" s="46">
        <v>8.7124967481666538</v>
      </c>
      <c r="G8" s="46">
        <v>9.8605093199999994E-2</v>
      </c>
      <c r="H8" s="46">
        <v>0.18797468743333334</v>
      </c>
      <c r="I8" s="46">
        <v>0</v>
      </c>
      <c r="J8" s="46">
        <v>0</v>
      </c>
      <c r="K8" s="46">
        <f t="shared" si="0"/>
        <v>11.363088401566655</v>
      </c>
      <c r="L8" s="46">
        <v>0</v>
      </c>
    </row>
    <row r="9" spans="2:12" x14ac:dyDescent="0.2">
      <c r="B9" s="21">
        <v>5</v>
      </c>
      <c r="C9" s="23" t="s">
        <v>46</v>
      </c>
      <c r="D9" s="48">
        <v>5.5882241066666671E-2</v>
      </c>
      <c r="E9" s="46">
        <v>21.354668787266665</v>
      </c>
      <c r="F9" s="46">
        <v>14.381001640933295</v>
      </c>
      <c r="G9" s="46">
        <v>0.1274576946</v>
      </c>
      <c r="H9" s="46">
        <v>0.12036982770000001</v>
      </c>
      <c r="I9" s="46">
        <v>0</v>
      </c>
      <c r="J9" s="46">
        <v>0</v>
      </c>
      <c r="K9" s="46">
        <f t="shared" si="0"/>
        <v>36.039380191566622</v>
      </c>
      <c r="L9" s="46">
        <v>0</v>
      </c>
    </row>
    <row r="10" spans="2:12" x14ac:dyDescent="0.2">
      <c r="B10" s="21">
        <v>6</v>
      </c>
      <c r="C10" s="23" t="s">
        <v>47</v>
      </c>
      <c r="D10" s="48">
        <v>2.0460209266666668E-2</v>
      </c>
      <c r="E10" s="46">
        <v>4.1306255641333314</v>
      </c>
      <c r="F10" s="46">
        <v>17.080368418100033</v>
      </c>
      <c r="G10" s="46">
        <v>0.14570167023333333</v>
      </c>
      <c r="H10" s="46">
        <v>4.1091029466666672E-2</v>
      </c>
      <c r="I10" s="46">
        <v>0</v>
      </c>
      <c r="J10" s="46">
        <v>0</v>
      </c>
      <c r="K10" s="46">
        <f t="shared" si="0"/>
        <v>21.418246891200031</v>
      </c>
      <c r="L10" s="46">
        <v>0</v>
      </c>
    </row>
    <row r="11" spans="2:12" x14ac:dyDescent="0.2">
      <c r="B11" s="21">
        <v>7</v>
      </c>
      <c r="C11" s="23" t="s">
        <v>48</v>
      </c>
      <c r="D11" s="48">
        <v>0.67046358010000007</v>
      </c>
      <c r="E11" s="46">
        <v>10.313936994533336</v>
      </c>
      <c r="F11" s="46">
        <v>7.542355735000009</v>
      </c>
      <c r="G11" s="46">
        <v>2.5099641833333335E-2</v>
      </c>
      <c r="H11" s="46">
        <v>2.3266349633333336E-2</v>
      </c>
      <c r="I11" s="46">
        <v>0</v>
      </c>
      <c r="J11" s="46">
        <v>0</v>
      </c>
      <c r="K11" s="46">
        <f t="shared" si="0"/>
        <v>18.575122301100009</v>
      </c>
      <c r="L11" s="46">
        <v>0</v>
      </c>
    </row>
    <row r="12" spans="2:12" x14ac:dyDescent="0.2">
      <c r="B12" s="21">
        <v>8</v>
      </c>
      <c r="C12" s="22" t="s">
        <v>129</v>
      </c>
      <c r="D12" s="48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f t="shared" si="0"/>
        <v>0</v>
      </c>
      <c r="L12" s="46">
        <v>0</v>
      </c>
    </row>
    <row r="13" spans="2:12" x14ac:dyDescent="0.2">
      <c r="B13" s="21">
        <v>9</v>
      </c>
      <c r="C13" s="22" t="s">
        <v>130</v>
      </c>
      <c r="D13" s="48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f t="shared" si="0"/>
        <v>0</v>
      </c>
      <c r="L13" s="46">
        <v>0</v>
      </c>
    </row>
    <row r="14" spans="2:12" x14ac:dyDescent="0.2">
      <c r="B14" s="21">
        <v>10</v>
      </c>
      <c r="C14" s="23" t="s">
        <v>49</v>
      </c>
      <c r="D14" s="48">
        <v>0.17151581476666669</v>
      </c>
      <c r="E14" s="46">
        <v>5.2487395966666663E-2</v>
      </c>
      <c r="F14" s="46">
        <v>3.6678505647666668</v>
      </c>
      <c r="G14" s="46">
        <v>0.27563153563333337</v>
      </c>
      <c r="H14" s="46">
        <v>6.2827886333333346E-3</v>
      </c>
      <c r="I14" s="46">
        <v>0</v>
      </c>
      <c r="J14" s="46">
        <v>0</v>
      </c>
      <c r="K14" s="46">
        <f t="shared" si="0"/>
        <v>4.1737680997666669</v>
      </c>
      <c r="L14" s="46">
        <v>0</v>
      </c>
    </row>
    <row r="15" spans="2:12" x14ac:dyDescent="0.2">
      <c r="B15" s="21">
        <v>11</v>
      </c>
      <c r="C15" s="23" t="s">
        <v>50</v>
      </c>
      <c r="D15" s="48">
        <v>78.275959775299995</v>
      </c>
      <c r="E15" s="46">
        <v>134.94394580986645</v>
      </c>
      <c r="F15" s="46">
        <v>216.97825057403301</v>
      </c>
      <c r="G15" s="46">
        <v>3.3244204687333321</v>
      </c>
      <c r="H15" s="46">
        <v>0.98980549800000017</v>
      </c>
      <c r="I15" s="46">
        <v>0</v>
      </c>
      <c r="J15" s="46">
        <v>0</v>
      </c>
      <c r="K15" s="46">
        <f t="shared" si="0"/>
        <v>434.51238212593279</v>
      </c>
      <c r="L15" s="46">
        <v>0</v>
      </c>
    </row>
    <row r="16" spans="2:12" x14ac:dyDescent="0.2">
      <c r="B16" s="21">
        <v>12</v>
      </c>
      <c r="C16" s="23" t="s">
        <v>51</v>
      </c>
      <c r="D16" s="48">
        <v>211.85547409629996</v>
      </c>
      <c r="E16" s="46">
        <v>74.915822994833334</v>
      </c>
      <c r="F16" s="46">
        <v>44.50394876913326</v>
      </c>
      <c r="G16" s="46">
        <v>0.17565166356666673</v>
      </c>
      <c r="H16" s="46">
        <v>0.35291741369999996</v>
      </c>
      <c r="I16" s="46">
        <v>0</v>
      </c>
      <c r="J16" s="46">
        <v>0</v>
      </c>
      <c r="K16" s="46">
        <f t="shared" si="0"/>
        <v>331.80381493753328</v>
      </c>
      <c r="L16" s="46">
        <v>0</v>
      </c>
    </row>
    <row r="17" spans="2:12" x14ac:dyDescent="0.2">
      <c r="B17" s="21">
        <v>13</v>
      </c>
      <c r="C17" s="23" t="s">
        <v>52</v>
      </c>
      <c r="D17" s="48">
        <v>0.24771941869999992</v>
      </c>
      <c r="E17" s="46">
        <v>0.41151776396666673</v>
      </c>
      <c r="F17" s="46">
        <v>3.0354005867999994</v>
      </c>
      <c r="G17" s="46">
        <v>1.37914687E-2</v>
      </c>
      <c r="H17" s="46">
        <v>2.7510204399999995E-2</v>
      </c>
      <c r="I17" s="46">
        <v>0</v>
      </c>
      <c r="J17" s="46">
        <v>0</v>
      </c>
      <c r="K17" s="46">
        <f t="shared" si="0"/>
        <v>3.7359394425666661</v>
      </c>
      <c r="L17" s="46">
        <v>0</v>
      </c>
    </row>
    <row r="18" spans="2:12" x14ac:dyDescent="0.2">
      <c r="B18" s="21">
        <v>14</v>
      </c>
      <c r="C18" s="23" t="s">
        <v>53</v>
      </c>
      <c r="D18" s="48">
        <v>1.5169601966666666E-2</v>
      </c>
      <c r="E18" s="46">
        <v>0.15039872930000001</v>
      </c>
      <c r="F18" s="46">
        <v>4.0882532013000032</v>
      </c>
      <c r="G18" s="46">
        <v>5.0643968999999995E-3</v>
      </c>
      <c r="H18" s="46">
        <v>8.6107641100000021E-2</v>
      </c>
      <c r="I18" s="46">
        <v>0</v>
      </c>
      <c r="J18" s="46">
        <v>0</v>
      </c>
      <c r="K18" s="46">
        <f t="shared" si="0"/>
        <v>4.34499357056667</v>
      </c>
      <c r="L18" s="46">
        <v>0</v>
      </c>
    </row>
    <row r="19" spans="2:12" x14ac:dyDescent="0.2">
      <c r="B19" s="21">
        <v>15</v>
      </c>
      <c r="C19" s="23" t="s">
        <v>54</v>
      </c>
      <c r="D19" s="48">
        <v>1.0165585630666665</v>
      </c>
      <c r="E19" s="46">
        <v>2.0715430636666659</v>
      </c>
      <c r="F19" s="46">
        <v>19.661562184100028</v>
      </c>
      <c r="G19" s="46">
        <v>0.21072204953333334</v>
      </c>
      <c r="H19" s="46">
        <v>0.19940716559999999</v>
      </c>
      <c r="I19" s="46">
        <v>0</v>
      </c>
      <c r="J19" s="46">
        <v>0</v>
      </c>
      <c r="K19" s="46">
        <f t="shared" si="0"/>
        <v>23.159793025966696</v>
      </c>
      <c r="L19" s="46">
        <v>0</v>
      </c>
    </row>
    <row r="20" spans="2:12" x14ac:dyDescent="0.2">
      <c r="B20" s="21">
        <v>16</v>
      </c>
      <c r="C20" s="23" t="s">
        <v>55</v>
      </c>
      <c r="D20" s="48">
        <v>65.76571377916666</v>
      </c>
      <c r="E20" s="46">
        <v>31.868706122366664</v>
      </c>
      <c r="F20" s="46">
        <v>94.502417832366504</v>
      </c>
      <c r="G20" s="46">
        <v>1.2365780614666666</v>
      </c>
      <c r="H20" s="46">
        <v>1.7100149785666667</v>
      </c>
      <c r="I20" s="46">
        <v>0</v>
      </c>
      <c r="J20" s="46">
        <v>0</v>
      </c>
      <c r="K20" s="46">
        <f t="shared" si="0"/>
        <v>195.08343077393317</v>
      </c>
      <c r="L20" s="46">
        <v>0</v>
      </c>
    </row>
    <row r="21" spans="2:12" x14ac:dyDescent="0.2">
      <c r="B21" s="21">
        <v>17</v>
      </c>
      <c r="C21" s="23" t="s">
        <v>56</v>
      </c>
      <c r="D21" s="48">
        <v>6.0970389658666644</v>
      </c>
      <c r="E21" s="46">
        <v>5.5642683801666619</v>
      </c>
      <c r="F21" s="46">
        <v>23.419007329566686</v>
      </c>
      <c r="G21" s="46">
        <v>0.17990984303333338</v>
      </c>
      <c r="H21" s="46">
        <v>0.35966774233333337</v>
      </c>
      <c r="I21" s="46">
        <v>0</v>
      </c>
      <c r="J21" s="46">
        <v>0</v>
      </c>
      <c r="K21" s="46">
        <f t="shared" si="0"/>
        <v>35.619892260966679</v>
      </c>
      <c r="L21" s="46">
        <v>0</v>
      </c>
    </row>
    <row r="22" spans="2:12" x14ac:dyDescent="0.2">
      <c r="B22" s="21">
        <v>18</v>
      </c>
      <c r="C22" s="22" t="s">
        <v>131</v>
      </c>
      <c r="D22" s="48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f t="shared" si="0"/>
        <v>0</v>
      </c>
      <c r="L22" s="46">
        <v>0</v>
      </c>
    </row>
    <row r="23" spans="2:12" x14ac:dyDescent="0.2">
      <c r="B23" s="21">
        <v>19</v>
      </c>
      <c r="C23" s="23" t="s">
        <v>57</v>
      </c>
      <c r="D23" s="48">
        <v>3.6314300275</v>
      </c>
      <c r="E23" s="46">
        <v>8.5725194239666678</v>
      </c>
      <c r="F23" s="46">
        <v>39.386917147599924</v>
      </c>
      <c r="G23" s="46">
        <v>0.56625573226666659</v>
      </c>
      <c r="H23" s="46">
        <v>0.14618755793333335</v>
      </c>
      <c r="I23" s="46">
        <v>0</v>
      </c>
      <c r="J23" s="46">
        <v>0</v>
      </c>
      <c r="K23" s="46">
        <f t="shared" si="0"/>
        <v>52.303309889266593</v>
      </c>
      <c r="L23" s="46">
        <v>0</v>
      </c>
    </row>
    <row r="24" spans="2:12" x14ac:dyDescent="0.2">
      <c r="B24" s="21">
        <v>20</v>
      </c>
      <c r="C24" s="23" t="s">
        <v>58</v>
      </c>
      <c r="D24" s="48">
        <v>1887.2484102733993</v>
      </c>
      <c r="E24" s="46">
        <v>573.44768766163429</v>
      </c>
      <c r="F24" s="46">
        <v>542.47636382273379</v>
      </c>
      <c r="G24" s="46">
        <v>8.7166802307999944</v>
      </c>
      <c r="H24" s="46">
        <v>8.5729240742666413</v>
      </c>
      <c r="I24" s="46">
        <v>0</v>
      </c>
      <c r="J24" s="46">
        <v>0</v>
      </c>
      <c r="K24" s="46">
        <f t="shared" si="0"/>
        <v>3020.4620660628339</v>
      </c>
      <c r="L24" s="46">
        <v>0</v>
      </c>
    </row>
    <row r="25" spans="2:12" x14ac:dyDescent="0.2">
      <c r="B25" s="21">
        <v>21</v>
      </c>
      <c r="C25" s="22" t="s">
        <v>59</v>
      </c>
      <c r="D25" s="48">
        <v>0</v>
      </c>
      <c r="E25" s="46">
        <v>9.0870666000000041E-3</v>
      </c>
      <c r="F25" s="46">
        <v>0.41709976963333351</v>
      </c>
      <c r="G25" s="46">
        <v>0</v>
      </c>
      <c r="H25" s="46">
        <v>0</v>
      </c>
      <c r="I25" s="46">
        <v>0</v>
      </c>
      <c r="J25" s="46">
        <v>0</v>
      </c>
      <c r="K25" s="46">
        <f t="shared" si="0"/>
        <v>0.42618683623333353</v>
      </c>
      <c r="L25" s="46">
        <v>0</v>
      </c>
    </row>
    <row r="26" spans="2:12" x14ac:dyDescent="0.2">
      <c r="B26" s="21">
        <v>22</v>
      </c>
      <c r="C26" s="23" t="s">
        <v>60</v>
      </c>
      <c r="D26" s="48">
        <v>0.61224128036666636</v>
      </c>
      <c r="E26" s="46">
        <v>8.1204200999999993E-3</v>
      </c>
      <c r="F26" s="46">
        <v>8.0366514174333332</v>
      </c>
      <c r="G26" s="46">
        <v>2.5322006333333338E-3</v>
      </c>
      <c r="H26" s="46">
        <v>4.7495973333333344E-3</v>
      </c>
      <c r="I26" s="46">
        <v>0</v>
      </c>
      <c r="J26" s="46">
        <v>0</v>
      </c>
      <c r="K26" s="46">
        <f t="shared" si="0"/>
        <v>8.664294915866666</v>
      </c>
      <c r="L26" s="46">
        <v>0</v>
      </c>
    </row>
    <row r="27" spans="2:12" x14ac:dyDescent="0.2">
      <c r="B27" s="21">
        <v>23</v>
      </c>
      <c r="C27" s="22" t="s">
        <v>132</v>
      </c>
      <c r="D27" s="48">
        <v>0</v>
      </c>
      <c r="E27" s="46">
        <v>0</v>
      </c>
      <c r="F27" s="46">
        <v>0.18530860993333337</v>
      </c>
      <c r="G27" s="46">
        <v>0</v>
      </c>
      <c r="H27" s="46">
        <v>0</v>
      </c>
      <c r="I27" s="46">
        <v>0</v>
      </c>
      <c r="J27" s="46">
        <v>0</v>
      </c>
      <c r="K27" s="46">
        <f t="shared" si="0"/>
        <v>0.18530860993333337</v>
      </c>
      <c r="L27" s="46">
        <v>0</v>
      </c>
    </row>
    <row r="28" spans="2:12" x14ac:dyDescent="0.2">
      <c r="B28" s="21">
        <v>24</v>
      </c>
      <c r="C28" s="22" t="s">
        <v>61</v>
      </c>
      <c r="D28" s="48">
        <v>0</v>
      </c>
      <c r="E28" s="46">
        <v>0.30675191046666656</v>
      </c>
      <c r="F28" s="46">
        <v>8.0821690433333329E-2</v>
      </c>
      <c r="G28" s="46">
        <v>0</v>
      </c>
      <c r="H28" s="46">
        <v>3.1069324999999999E-3</v>
      </c>
      <c r="I28" s="46">
        <v>0</v>
      </c>
      <c r="J28" s="46">
        <v>0</v>
      </c>
      <c r="K28" s="46">
        <f t="shared" si="0"/>
        <v>0.39068053339999986</v>
      </c>
      <c r="L28" s="46">
        <v>0</v>
      </c>
    </row>
    <row r="29" spans="2:12" x14ac:dyDescent="0.2">
      <c r="B29" s="21">
        <v>25</v>
      </c>
      <c r="C29" s="23" t="s">
        <v>62</v>
      </c>
      <c r="D29" s="48">
        <v>320.13422993236668</v>
      </c>
      <c r="E29" s="46">
        <v>153.00431717509986</v>
      </c>
      <c r="F29" s="46">
        <v>159.21711408236507</v>
      </c>
      <c r="G29" s="46">
        <v>1.7087916675666657</v>
      </c>
      <c r="H29" s="46">
        <v>2.1175344296666667</v>
      </c>
      <c r="I29" s="46">
        <v>0</v>
      </c>
      <c r="J29" s="46">
        <v>0</v>
      </c>
      <c r="K29" s="46">
        <f t="shared" si="0"/>
        <v>636.18198728706489</v>
      </c>
      <c r="L29" s="46">
        <v>0</v>
      </c>
    </row>
    <row r="30" spans="2:12" x14ac:dyDescent="0.2">
      <c r="B30" s="21">
        <v>26</v>
      </c>
      <c r="C30" s="23" t="s">
        <v>63</v>
      </c>
      <c r="D30" s="48">
        <v>0.61217355246666671</v>
      </c>
      <c r="E30" s="46">
        <v>0.73573884909999998</v>
      </c>
      <c r="F30" s="46">
        <v>11.094721014899998</v>
      </c>
      <c r="G30" s="46">
        <v>8.0841267266666683E-2</v>
      </c>
      <c r="H30" s="46">
        <v>4.59805171E-2</v>
      </c>
      <c r="I30" s="46">
        <v>0</v>
      </c>
      <c r="J30" s="46">
        <v>0</v>
      </c>
      <c r="K30" s="46">
        <f t="shared" si="0"/>
        <v>12.569455200833332</v>
      </c>
      <c r="L30" s="46">
        <v>0</v>
      </c>
    </row>
    <row r="31" spans="2:12" x14ac:dyDescent="0.2">
      <c r="B31" s="21">
        <v>27</v>
      </c>
      <c r="C31" s="23" t="s">
        <v>17</v>
      </c>
      <c r="D31" s="48">
        <v>2.6817798533333333E-2</v>
      </c>
      <c r="E31" s="46">
        <v>1.0981436050666662</v>
      </c>
      <c r="F31" s="46">
        <v>6.770937855466669</v>
      </c>
      <c r="G31" s="46">
        <v>5.5228921933333328E-2</v>
      </c>
      <c r="H31" s="46">
        <v>7.4726649899999997E-2</v>
      </c>
      <c r="I31" s="46">
        <v>0</v>
      </c>
      <c r="J31" s="46">
        <v>0</v>
      </c>
      <c r="K31" s="46">
        <f t="shared" si="0"/>
        <v>8.025854830900002</v>
      </c>
      <c r="L31" s="46">
        <v>0</v>
      </c>
    </row>
    <row r="32" spans="2:12" x14ac:dyDescent="0.2">
      <c r="B32" s="21">
        <v>28</v>
      </c>
      <c r="C32" s="23" t="s">
        <v>64</v>
      </c>
      <c r="D32" s="48">
        <v>2.48141E-5</v>
      </c>
      <c r="E32" s="46">
        <v>0.11556975093333333</v>
      </c>
      <c r="F32" s="46">
        <v>0.96756819886666678</v>
      </c>
      <c r="G32" s="46">
        <v>5.8013333333333337E-3</v>
      </c>
      <c r="H32" s="46">
        <v>0</v>
      </c>
      <c r="I32" s="46">
        <v>0</v>
      </c>
      <c r="J32" s="46">
        <v>0</v>
      </c>
      <c r="K32" s="46">
        <f t="shared" si="0"/>
        <v>1.0889640972333334</v>
      </c>
      <c r="L32" s="46">
        <v>0</v>
      </c>
    </row>
    <row r="33" spans="2:12" x14ac:dyDescent="0.2">
      <c r="B33" s="21">
        <v>29</v>
      </c>
      <c r="C33" s="23" t="s">
        <v>65</v>
      </c>
      <c r="D33" s="48">
        <v>11.335952892533331</v>
      </c>
      <c r="E33" s="46">
        <v>64.033455792433315</v>
      </c>
      <c r="F33" s="46">
        <v>58.548239983166781</v>
      </c>
      <c r="G33" s="46">
        <v>8.9792464766666677E-2</v>
      </c>
      <c r="H33" s="46">
        <v>0.21560231216666667</v>
      </c>
      <c r="I33" s="46">
        <v>0</v>
      </c>
      <c r="J33" s="46">
        <v>0</v>
      </c>
      <c r="K33" s="46">
        <f t="shared" si="0"/>
        <v>134.22304344506679</v>
      </c>
      <c r="L33" s="46">
        <v>0</v>
      </c>
    </row>
    <row r="34" spans="2:12" x14ac:dyDescent="0.2">
      <c r="B34" s="21">
        <v>30</v>
      </c>
      <c r="C34" s="23" t="s">
        <v>66</v>
      </c>
      <c r="D34" s="48">
        <v>38.335215384636278</v>
      </c>
      <c r="E34" s="46">
        <v>16.461433657900002</v>
      </c>
      <c r="F34" s="46">
        <v>113.03645044263331</v>
      </c>
      <c r="G34" s="46">
        <v>2.8744328636666663</v>
      </c>
      <c r="H34" s="46">
        <v>0.19357549223333334</v>
      </c>
      <c r="I34" s="46">
        <v>0</v>
      </c>
      <c r="J34" s="46">
        <v>0</v>
      </c>
      <c r="K34" s="46">
        <f t="shared" si="0"/>
        <v>170.90110784106957</v>
      </c>
      <c r="L34" s="46">
        <v>0</v>
      </c>
    </row>
    <row r="35" spans="2:12" x14ac:dyDescent="0.2">
      <c r="B35" s="21">
        <v>31</v>
      </c>
      <c r="C35" s="22" t="s">
        <v>67</v>
      </c>
      <c r="D35" s="48">
        <v>8.5838084000000019E-3</v>
      </c>
      <c r="E35" s="46">
        <v>1.8227419533333334E-2</v>
      </c>
      <c r="F35" s="46">
        <v>0.47624967486666681</v>
      </c>
      <c r="G35" s="46">
        <v>0</v>
      </c>
      <c r="H35" s="46">
        <v>1.4312455933333332E-2</v>
      </c>
      <c r="I35" s="46">
        <v>0</v>
      </c>
      <c r="J35" s="46">
        <v>0</v>
      </c>
      <c r="K35" s="46">
        <f t="shared" si="0"/>
        <v>0.51737335873333345</v>
      </c>
      <c r="L35" s="46">
        <v>0</v>
      </c>
    </row>
    <row r="36" spans="2:12" x14ac:dyDescent="0.2">
      <c r="B36" s="21">
        <v>32</v>
      </c>
      <c r="C36" s="23" t="s">
        <v>68</v>
      </c>
      <c r="D36" s="48">
        <v>72.7381669233</v>
      </c>
      <c r="E36" s="46">
        <v>36.024585509566577</v>
      </c>
      <c r="F36" s="46">
        <v>79.881989134796797</v>
      </c>
      <c r="G36" s="46">
        <v>0.9844040763333336</v>
      </c>
      <c r="H36" s="46">
        <v>1.215873664266667</v>
      </c>
      <c r="I36" s="46">
        <v>0</v>
      </c>
      <c r="J36" s="46">
        <v>0</v>
      </c>
      <c r="K36" s="46">
        <f t="shared" si="0"/>
        <v>190.84501930826337</v>
      </c>
      <c r="L36" s="46">
        <v>0</v>
      </c>
    </row>
    <row r="37" spans="2:12" x14ac:dyDescent="0.2">
      <c r="B37" s="21">
        <v>33</v>
      </c>
      <c r="C37" s="23" t="s">
        <v>133</v>
      </c>
      <c r="D37" s="48">
        <v>74.246242696533315</v>
      </c>
      <c r="E37" s="46">
        <v>100.35121079350009</v>
      </c>
      <c r="F37" s="46">
        <v>280.56555464386696</v>
      </c>
      <c r="G37" s="46">
        <v>0.50811473270000007</v>
      </c>
      <c r="H37" s="46">
        <v>1.0037843938666671</v>
      </c>
      <c r="I37" s="46">
        <v>0</v>
      </c>
      <c r="J37" s="46">
        <v>0</v>
      </c>
      <c r="K37" s="46">
        <f t="shared" si="0"/>
        <v>456.67490726046702</v>
      </c>
      <c r="L37" s="46">
        <v>0</v>
      </c>
    </row>
    <row r="38" spans="2:12" x14ac:dyDescent="0.2">
      <c r="B38" s="21">
        <v>34</v>
      </c>
      <c r="C38" s="23" t="s">
        <v>69</v>
      </c>
      <c r="D38" s="48">
        <v>5.9102753333333316E-4</v>
      </c>
      <c r="E38" s="46">
        <v>1.8542510999999999E-3</v>
      </c>
      <c r="F38" s="46">
        <v>0.10634954586666666</v>
      </c>
      <c r="G38" s="46">
        <v>0</v>
      </c>
      <c r="H38" s="46">
        <v>0</v>
      </c>
      <c r="I38" s="46">
        <v>0</v>
      </c>
      <c r="J38" s="46">
        <v>0</v>
      </c>
      <c r="K38" s="46">
        <f t="shared" si="0"/>
        <v>0.1087948245</v>
      </c>
      <c r="L38" s="46">
        <v>0</v>
      </c>
    </row>
    <row r="39" spans="2:12" x14ac:dyDescent="0.2">
      <c r="B39" s="21">
        <v>35</v>
      </c>
      <c r="C39" s="23" t="s">
        <v>70</v>
      </c>
      <c r="D39" s="48">
        <v>3.070736576599999</v>
      </c>
      <c r="E39" s="46">
        <v>74.241890470366727</v>
      </c>
      <c r="F39" s="46">
        <v>147.38314109439995</v>
      </c>
      <c r="G39" s="46">
        <v>1.3833301956666666</v>
      </c>
      <c r="H39" s="46">
        <v>0.85561836510000011</v>
      </c>
      <c r="I39" s="46">
        <v>0</v>
      </c>
      <c r="J39" s="46">
        <v>0</v>
      </c>
      <c r="K39" s="46">
        <f t="shared" si="0"/>
        <v>226.93471670213336</v>
      </c>
      <c r="L39" s="46">
        <v>0</v>
      </c>
    </row>
    <row r="40" spans="2:12" x14ac:dyDescent="0.2">
      <c r="B40" s="21">
        <v>36</v>
      </c>
      <c r="C40" s="23" t="s">
        <v>71</v>
      </c>
      <c r="D40" s="48">
        <v>1.28766147E-2</v>
      </c>
      <c r="E40" s="46">
        <v>0.27499010870000001</v>
      </c>
      <c r="F40" s="46">
        <v>6.9961778741000007</v>
      </c>
      <c r="G40" s="46">
        <v>3.7837864966666662E-2</v>
      </c>
      <c r="H40" s="46">
        <v>7.7585789666666672E-3</v>
      </c>
      <c r="I40" s="46">
        <v>0</v>
      </c>
      <c r="J40" s="46">
        <v>0</v>
      </c>
      <c r="K40" s="46">
        <f t="shared" si="0"/>
        <v>7.3296410414333337</v>
      </c>
      <c r="L40" s="46">
        <v>0</v>
      </c>
    </row>
    <row r="41" spans="2:12" x14ac:dyDescent="0.2">
      <c r="B41" s="21">
        <v>37</v>
      </c>
      <c r="C41" s="23" t="s">
        <v>72</v>
      </c>
      <c r="D41" s="48">
        <v>91.434096332633331</v>
      </c>
      <c r="E41" s="46">
        <v>80.263075390500049</v>
      </c>
      <c r="F41" s="46">
        <v>108.37611938403317</v>
      </c>
      <c r="G41" s="46">
        <v>0.63805053876665629</v>
      </c>
      <c r="H41" s="46">
        <v>1.3203873520666665</v>
      </c>
      <c r="I41" s="46">
        <v>0</v>
      </c>
      <c r="J41" s="46">
        <v>0</v>
      </c>
      <c r="K41" s="46">
        <f t="shared" si="0"/>
        <v>282.03172899799989</v>
      </c>
      <c r="L41" s="46">
        <v>0</v>
      </c>
    </row>
    <row r="42" spans="2:12" x14ac:dyDescent="0.2">
      <c r="B42" s="21"/>
      <c r="C42" s="23"/>
      <c r="D42" s="45"/>
      <c r="E42" s="46"/>
      <c r="F42" s="46"/>
      <c r="G42" s="46"/>
      <c r="H42" s="46"/>
      <c r="I42" s="46"/>
      <c r="J42" s="46"/>
      <c r="K42" s="46"/>
      <c r="L42" s="46"/>
    </row>
    <row r="43" spans="2:12" x14ac:dyDescent="0.2">
      <c r="B43" s="20" t="s">
        <v>11</v>
      </c>
      <c r="C43" s="1"/>
      <c r="D43" s="47">
        <f>SUM(D5:D42)</f>
        <v>2867.995125277736</v>
      </c>
      <c r="E43" s="47">
        <f t="shared" ref="E43:K43" si="1">SUM(E5:E42)</f>
        <v>1397.600843742601</v>
      </c>
      <c r="F43" s="47">
        <f t="shared" si="1"/>
        <v>2037.180690893362</v>
      </c>
      <c r="G43" s="47">
        <f t="shared" si="1"/>
        <v>23.590138741333316</v>
      </c>
      <c r="H43" s="47">
        <f t="shared" si="1"/>
        <v>19.951476770733311</v>
      </c>
      <c r="I43" s="47">
        <f t="shared" si="1"/>
        <v>0</v>
      </c>
      <c r="J43" s="47">
        <f t="shared" si="1"/>
        <v>0</v>
      </c>
      <c r="K43" s="47">
        <f t="shared" si="1"/>
        <v>6346.3182754257668</v>
      </c>
      <c r="L43" s="47">
        <v>0</v>
      </c>
    </row>
    <row r="44" spans="2:12" x14ac:dyDescent="0.2">
      <c r="B44" s="19" t="s">
        <v>88</v>
      </c>
    </row>
    <row r="45" spans="2:12" x14ac:dyDescent="0.2">
      <c r="E45" s="34"/>
      <c r="F45" s="34"/>
      <c r="G45" s="34"/>
      <c r="H45" s="34"/>
    </row>
    <row r="47" spans="2:12" x14ac:dyDescent="0.2">
      <c r="D47" s="35"/>
      <c r="E47" s="35"/>
      <c r="F47" s="35"/>
      <c r="G47" s="35"/>
      <c r="H47" s="35"/>
    </row>
    <row r="49" spans="4:8" x14ac:dyDescent="0.2">
      <c r="D49" s="35"/>
      <c r="E49" s="35"/>
      <c r="F49" s="35"/>
      <c r="G49" s="35"/>
      <c r="H49" s="35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Vakharia, Siddhi</cp:lastModifiedBy>
  <cp:lastPrinted>2014-03-24T10:58:12Z</cp:lastPrinted>
  <dcterms:created xsi:type="dcterms:W3CDTF">2014-01-06T04:43:23Z</dcterms:created>
  <dcterms:modified xsi:type="dcterms:W3CDTF">2015-05-08T11:50:55Z</dcterms:modified>
</cp:coreProperties>
</file>