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6750" yWindow="495" windowWidth="15480" windowHeight="8190" tabRatio="675"/>
  </bookViews>
  <sheets>
    <sheet name="Anex A1 Frmt for AUM disclosure" sheetId="8" r:id="rId1"/>
    <sheet name="Anex A2 Frmt AUM stateUT wise " sheetId="9" r:id="rId2"/>
    <sheet name="Annexure B Frmt vote cast by MF" sheetId="11" r:id="rId3"/>
  </sheets>
  <calcPr calcId="124519"/>
</workbook>
</file>

<file path=xl/calcChain.xml><?xml version="1.0" encoding="utf-8"?>
<calcChain xmlns="http://schemas.openxmlformats.org/spreadsheetml/2006/main">
  <c r="C35" i="8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45"/>
  <c r="BK46"/>
  <c r="BK47"/>
  <c r="BK48"/>
  <c r="BK49"/>
  <c r="BK50"/>
  <c r="BK51"/>
  <c r="BK52"/>
  <c r="BK29"/>
  <c r="BK30"/>
  <c r="BK31"/>
  <c r="BK32"/>
  <c r="BK33"/>
  <c r="BK34"/>
  <c r="BK15"/>
  <c r="BK16"/>
  <c r="BK17"/>
  <c r="BK18"/>
  <c r="BK19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C53"/>
  <c r="BK53" s="1"/>
  <c r="BK11"/>
  <c r="BK8"/>
  <c r="G43" i="9"/>
  <c r="E43"/>
  <c r="L43"/>
  <c r="BJ81" i="8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BK79"/>
  <c r="BK78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K34" i="9"/>
  <c r="K33"/>
  <c r="K31"/>
  <c r="K29"/>
  <c r="K27"/>
  <c r="K25"/>
  <c r="K23"/>
  <c r="K21"/>
  <c r="K19"/>
  <c r="K17"/>
  <c r="K15"/>
  <c r="K11"/>
  <c r="K9"/>
  <c r="F43"/>
  <c r="J43"/>
  <c r="I43"/>
  <c r="K41"/>
  <c r="K40"/>
  <c r="K39"/>
  <c r="K38"/>
  <c r="K37"/>
  <c r="K36"/>
  <c r="K35"/>
  <c r="K32"/>
  <c r="K30"/>
  <c r="K28"/>
  <c r="K26"/>
  <c r="K24"/>
  <c r="K22"/>
  <c r="K20"/>
  <c r="K18"/>
  <c r="K16"/>
  <c r="K14"/>
  <c r="K13"/>
  <c r="K12"/>
  <c r="K10"/>
  <c r="K8"/>
  <c r="K6"/>
  <c r="BK80" i="8"/>
  <c r="BK72"/>
  <c r="BK66"/>
  <c r="BK63"/>
  <c r="BK58"/>
  <c r="BK44"/>
  <c r="BK41"/>
  <c r="BK40"/>
  <c r="BK28"/>
  <c r="BK25"/>
  <c r="BK22"/>
  <c r="BK14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J64"/>
  <c r="BJ68" s="1"/>
  <c r="BI64"/>
  <c r="BI68" s="1"/>
  <c r="BH64"/>
  <c r="BH68" s="1"/>
  <c r="BG64"/>
  <c r="BG68" s="1"/>
  <c r="BF64"/>
  <c r="BF68" s="1"/>
  <c r="BE64"/>
  <c r="BE68" s="1"/>
  <c r="BD64"/>
  <c r="BD68" s="1"/>
  <c r="BC64"/>
  <c r="BC68" s="1"/>
  <c r="BB64"/>
  <c r="BB68" s="1"/>
  <c r="BA64"/>
  <c r="BA68" s="1"/>
  <c r="AZ64"/>
  <c r="AZ68" s="1"/>
  <c r="AY64"/>
  <c r="AY68" s="1"/>
  <c r="AX64"/>
  <c r="AX68" s="1"/>
  <c r="AW64"/>
  <c r="AW68" s="1"/>
  <c r="AV64"/>
  <c r="AV68" s="1"/>
  <c r="AU64"/>
  <c r="AU68" s="1"/>
  <c r="AT64"/>
  <c r="AT68" s="1"/>
  <c r="AS64"/>
  <c r="AS68" s="1"/>
  <c r="AR64"/>
  <c r="AR68" s="1"/>
  <c r="AQ64"/>
  <c r="AQ68" s="1"/>
  <c r="AP64"/>
  <c r="AP68" s="1"/>
  <c r="AO64"/>
  <c r="AO68" s="1"/>
  <c r="AN64"/>
  <c r="AN68" s="1"/>
  <c r="AM64"/>
  <c r="AM68" s="1"/>
  <c r="AL64"/>
  <c r="AL68" s="1"/>
  <c r="AK64"/>
  <c r="AK68" s="1"/>
  <c r="AJ64"/>
  <c r="AJ68" s="1"/>
  <c r="AI64"/>
  <c r="AI68" s="1"/>
  <c r="AH64"/>
  <c r="AH68" s="1"/>
  <c r="AG64"/>
  <c r="AG68" s="1"/>
  <c r="AF64"/>
  <c r="AF68" s="1"/>
  <c r="AE64"/>
  <c r="AE68" s="1"/>
  <c r="AD64"/>
  <c r="AD68" s="1"/>
  <c r="AC64"/>
  <c r="AC68" s="1"/>
  <c r="AB64"/>
  <c r="AB68" s="1"/>
  <c r="AA64"/>
  <c r="AA68" s="1"/>
  <c r="Z64"/>
  <c r="Z68" s="1"/>
  <c r="Y64"/>
  <c r="Y68" s="1"/>
  <c r="X64"/>
  <c r="X68" s="1"/>
  <c r="W64"/>
  <c r="W68" s="1"/>
  <c r="V64"/>
  <c r="V68" s="1"/>
  <c r="U64"/>
  <c r="U68" s="1"/>
  <c r="T64"/>
  <c r="T68" s="1"/>
  <c r="S64"/>
  <c r="S68" s="1"/>
  <c r="R64"/>
  <c r="R68" s="1"/>
  <c r="Q64"/>
  <c r="Q68" s="1"/>
  <c r="P64"/>
  <c r="P68" s="1"/>
  <c r="O64"/>
  <c r="O68" s="1"/>
  <c r="N64"/>
  <c r="N68" s="1"/>
  <c r="M64"/>
  <c r="M68" s="1"/>
  <c r="L64"/>
  <c r="L68" s="1"/>
  <c r="K64"/>
  <c r="K68" s="1"/>
  <c r="J64"/>
  <c r="J68" s="1"/>
  <c r="I64"/>
  <c r="I68" s="1"/>
  <c r="H64"/>
  <c r="H68" s="1"/>
  <c r="G64"/>
  <c r="G68" s="1"/>
  <c r="F64"/>
  <c r="F68" s="1"/>
  <c r="E64"/>
  <c r="E68" s="1"/>
  <c r="D64"/>
  <c r="D68" s="1"/>
  <c r="C64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J42"/>
  <c r="BI42"/>
  <c r="BI54" s="1"/>
  <c r="BH42"/>
  <c r="BG42"/>
  <c r="BG54" s="1"/>
  <c r="BF42"/>
  <c r="BE42"/>
  <c r="BE54" s="1"/>
  <c r="BD42"/>
  <c r="BC42"/>
  <c r="BC54" s="1"/>
  <c r="BB42"/>
  <c r="BA42"/>
  <c r="BA54" s="1"/>
  <c r="AZ42"/>
  <c r="AY42"/>
  <c r="AY54" s="1"/>
  <c r="AX42"/>
  <c r="AW42"/>
  <c r="AW54" s="1"/>
  <c r="AV42"/>
  <c r="AU42"/>
  <c r="AU54" s="1"/>
  <c r="AT42"/>
  <c r="AS42"/>
  <c r="AS54" s="1"/>
  <c r="AR42"/>
  <c r="AQ42"/>
  <c r="AQ54" s="1"/>
  <c r="AP42"/>
  <c r="AO42"/>
  <c r="AO54" s="1"/>
  <c r="AN42"/>
  <c r="AM42"/>
  <c r="AM54" s="1"/>
  <c r="AL42"/>
  <c r="AK42"/>
  <c r="AK54" s="1"/>
  <c r="AJ42"/>
  <c r="AI42"/>
  <c r="AI54" s="1"/>
  <c r="AH42"/>
  <c r="AG42"/>
  <c r="AG54" s="1"/>
  <c r="AF42"/>
  <c r="AE42"/>
  <c r="AE54" s="1"/>
  <c r="AD42"/>
  <c r="AC42"/>
  <c r="AC54" s="1"/>
  <c r="AB42"/>
  <c r="AA42"/>
  <c r="AA54" s="1"/>
  <c r="Z42"/>
  <c r="Y42"/>
  <c r="Y54" s="1"/>
  <c r="X42"/>
  <c r="W42"/>
  <c r="W54" s="1"/>
  <c r="V42"/>
  <c r="U42"/>
  <c r="U54" s="1"/>
  <c r="T42"/>
  <c r="S42"/>
  <c r="S54" s="1"/>
  <c r="R42"/>
  <c r="Q42"/>
  <c r="Q54" s="1"/>
  <c r="P42"/>
  <c r="O42"/>
  <c r="O54" s="1"/>
  <c r="N42"/>
  <c r="M42"/>
  <c r="M54" s="1"/>
  <c r="L42"/>
  <c r="K42"/>
  <c r="K54" s="1"/>
  <c r="J42"/>
  <c r="I42"/>
  <c r="I54" s="1"/>
  <c r="H42"/>
  <c r="G42"/>
  <c r="G54" s="1"/>
  <c r="F42"/>
  <c r="E42"/>
  <c r="E54" s="1"/>
  <c r="D42"/>
  <c r="C42"/>
  <c r="C54" s="1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K81" l="1"/>
  <c r="H43" i="9"/>
  <c r="D54" i="8"/>
  <c r="F54"/>
  <c r="H54"/>
  <c r="J54"/>
  <c r="L54"/>
  <c r="N54"/>
  <c r="P54"/>
  <c r="R54"/>
  <c r="T54"/>
  <c r="V54"/>
  <c r="X54"/>
  <c r="Z54"/>
  <c r="AB54"/>
  <c r="AD54"/>
  <c r="AF54"/>
  <c r="AH54"/>
  <c r="AJ54"/>
  <c r="AL54"/>
  <c r="AN54"/>
  <c r="AP54"/>
  <c r="AR54"/>
  <c r="AT54"/>
  <c r="AV54"/>
  <c r="AX54"/>
  <c r="AZ54"/>
  <c r="BB54"/>
  <c r="BD54"/>
  <c r="BF54"/>
  <c r="BH54"/>
  <c r="BJ54"/>
  <c r="D43" i="9"/>
  <c r="K7"/>
  <c r="D36" i="8"/>
  <c r="F36"/>
  <c r="F75" s="1"/>
  <c r="H36"/>
  <c r="J36"/>
  <c r="J75" s="1"/>
  <c r="L36"/>
  <c r="N36"/>
  <c r="N75" s="1"/>
  <c r="P36"/>
  <c r="R36"/>
  <c r="R75" s="1"/>
  <c r="T36"/>
  <c r="V36"/>
  <c r="V75" s="1"/>
  <c r="X36"/>
  <c r="Z36"/>
  <c r="Z75" s="1"/>
  <c r="AB36"/>
  <c r="AD36"/>
  <c r="AD75" s="1"/>
  <c r="AF36"/>
  <c r="AH36"/>
  <c r="AH75" s="1"/>
  <c r="AJ36"/>
  <c r="AL36"/>
  <c r="AL75" s="1"/>
  <c r="AN36"/>
  <c r="AP36"/>
  <c r="AP75" s="1"/>
  <c r="AR36"/>
  <c r="AT36"/>
  <c r="AT75" s="1"/>
  <c r="AV36"/>
  <c r="AV75" s="1"/>
  <c r="AX36"/>
  <c r="AX75" s="1"/>
  <c r="AZ36"/>
  <c r="AZ75" s="1"/>
  <c r="BB36"/>
  <c r="BB75" s="1"/>
  <c r="BD36"/>
  <c r="BD75" s="1"/>
  <c r="BF36"/>
  <c r="BF75" s="1"/>
  <c r="BH36"/>
  <c r="BH75" s="1"/>
  <c r="BJ36"/>
  <c r="BJ75" s="1"/>
  <c r="C36"/>
  <c r="E36"/>
  <c r="G36"/>
  <c r="I36"/>
  <c r="K36"/>
  <c r="M36"/>
  <c r="O36"/>
  <c r="Q36"/>
  <c r="S36"/>
  <c r="S75" s="1"/>
  <c r="U36"/>
  <c r="U75" s="1"/>
  <c r="W36"/>
  <c r="W75" s="1"/>
  <c r="Y36"/>
  <c r="Y75" s="1"/>
  <c r="AA36"/>
  <c r="AA75" s="1"/>
  <c r="AC36"/>
  <c r="AC75" s="1"/>
  <c r="AE36"/>
  <c r="AE75" s="1"/>
  <c r="AG36"/>
  <c r="AG75" s="1"/>
  <c r="AI36"/>
  <c r="AI75" s="1"/>
  <c r="AK36"/>
  <c r="AK75" s="1"/>
  <c r="AM36"/>
  <c r="AM75" s="1"/>
  <c r="AO36"/>
  <c r="AO75" s="1"/>
  <c r="AQ36"/>
  <c r="AQ75" s="1"/>
  <c r="AS36"/>
  <c r="AS75" s="1"/>
  <c r="AU36"/>
  <c r="AU75" s="1"/>
  <c r="AW36"/>
  <c r="AY36"/>
  <c r="AY75" s="1"/>
  <c r="BA36"/>
  <c r="BA75" s="1"/>
  <c r="BC36"/>
  <c r="BE36"/>
  <c r="BE75" s="1"/>
  <c r="BG36"/>
  <c r="BI36"/>
  <c r="BI75" s="1"/>
  <c r="BK23"/>
  <c r="BK26"/>
  <c r="E75"/>
  <c r="G75"/>
  <c r="I75"/>
  <c r="K75"/>
  <c r="M75"/>
  <c r="O75"/>
  <c r="Q75"/>
  <c r="BC75"/>
  <c r="BG75"/>
  <c r="D75"/>
  <c r="H75"/>
  <c r="L75"/>
  <c r="P75"/>
  <c r="T75"/>
  <c r="X75"/>
  <c r="AB75"/>
  <c r="AF75"/>
  <c r="AJ75"/>
  <c r="AN75"/>
  <c r="AR75"/>
  <c r="BK67"/>
  <c r="BK64"/>
  <c r="BK42"/>
  <c r="C68"/>
  <c r="BK68" s="1"/>
  <c r="BK12"/>
  <c r="BK20"/>
  <c r="BK35"/>
  <c r="BK59"/>
  <c r="BK73"/>
  <c r="BK9"/>
  <c r="BK54" l="1"/>
  <c r="BK36"/>
  <c r="C75"/>
  <c r="AW75"/>
  <c r="BK75" l="1"/>
  <c r="K5" i="9"/>
  <c r="K43" s="1"/>
</calcChain>
</file>

<file path=xl/sharedStrings.xml><?xml version="1.0" encoding="utf-8"?>
<sst xmlns="http://schemas.openxmlformats.org/spreadsheetml/2006/main" count="203" uniqueCount="161">
  <si>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</si>
  <si>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</si>
  <si>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</si>
  <si>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</si>
  <si>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</si>
  <si>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</si>
  <si>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</si>
  <si>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</si>
  <si>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</si>
  <si>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</si>
  <si>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</si>
  <si>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</si>
  <si>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</si>
  <si>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</si>
  <si>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</si>
  <si>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</si>
  <si>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</si>
  <si>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</si>
  <si>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</si>
  <si>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</si>
  <si>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</si>
  <si>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</si>
  <si>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</si>
  <si>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</si>
  <si>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</si>
  <si>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</si>
  <si>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</si>
  <si>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</si>
  <si>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</si>
  <si>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</si>
  <si>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</si>
  <si>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</si>
  <si>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</si>
  <si>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</si>
  <si>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</si>
  <si>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</si>
  <si>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</si>
  <si>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</si>
  <si>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</si>
  <si>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</si>
  <si>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</si>
  <si>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</si>
  <si>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</si>
  <si>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</si>
  <si>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</si>
  <si>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</si>
  <si>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</si>
  <si>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</si>
  <si>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</si>
  <si>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</si>
  <si>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</si>
  <si>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</si>
  <si>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</si>
  <si>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</si>
  <si>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</si>
  <si>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</si>
  <si>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</si>
  <si>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</si>
  <si>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</si>
  <si>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</si>
  <si>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</si>
  <si>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</si>
  <si>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</si>
  <si>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</si>
  <si>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</si>
  <si>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</si>
  <si>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</si>
  <si>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</si>
  <si>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</si>
  <si>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</si>
  <si>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</si>
  <si>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</si>
  <si>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</si>
  <si>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</si>
  <si>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</si>
  <si>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</si>
  <si>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</si>
  <si>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</si>
  <si>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</si>
  <si>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</si>
  <si>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</si>
  <si>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</si>
  <si>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</si>
  <si>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</si>
  <si>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</si>
  <si>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</si>
  <si>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</si>
  <si>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</si>
  <si>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</si>
  <si>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</si>
  <si>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</si>
  <si>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</si>
  <si>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</si>
  <si>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</si>
  <si>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</si>
  <si>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</si>
  <si>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</si>
  <si>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</si>
  <si>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</si>
  <si>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r>
      <t>(i)</t>
    </r>
    <r>
      <rPr>
        <b/>
        <sz val="7"/>
        <color indexed="8"/>
        <rFont val="Times New Roman"/>
        <family val="1"/>
      </rPr>
      <t xml:space="preserve">               </t>
    </r>
    <r>
      <rPr>
        <b/>
        <sz val="11"/>
        <color indexed="8"/>
        <rFont val="Arial"/>
        <family val="2"/>
      </rPr>
      <t>Revised format for disclosure of vote cast by Mutual Funds - during an individual quarter</t>
    </r>
  </si>
  <si>
    <t>Meeting Date</t>
  </si>
  <si>
    <t>Company Name</t>
  </si>
  <si>
    <t>Type of meetings (AGM/EGM)</t>
  </si>
  <si>
    <t>Proposal by Management or Shareholder</t>
  </si>
  <si>
    <t xml:space="preserve">Proposal's description </t>
  </si>
  <si>
    <t>Investee company’s Management Recommendation</t>
  </si>
  <si>
    <t>Vote (For/ Against/ Abstain)</t>
  </si>
  <si>
    <t>Reason supporting the vote decision</t>
  </si>
  <si>
    <t>Quarter</t>
  </si>
  <si>
    <t>F.Y.</t>
  </si>
  <si>
    <t xml:space="preserve">Total no. of resolutions </t>
  </si>
  <si>
    <t>Break-up of Vote decision</t>
  </si>
  <si>
    <t>For</t>
  </si>
  <si>
    <t>Against</t>
  </si>
  <si>
    <t>Abstained</t>
  </si>
  <si>
    <t xml:space="preserve">  </t>
  </si>
  <si>
    <t>Details of Votes cast during the quarter ended __, of the Financial year __-__</t>
  </si>
  <si>
    <r>
      <t>(ii)</t>
    </r>
    <r>
      <rPr>
        <b/>
        <sz val="7"/>
        <color indexed="8"/>
        <rFont val="Times New Roman"/>
        <family val="1"/>
      </rPr>
      <t xml:space="preserve">             </t>
    </r>
    <r>
      <rPr>
        <b/>
        <sz val="11"/>
        <color indexed="8"/>
        <rFont val="Arial"/>
        <family val="2"/>
      </rPr>
      <t>Revised format for disclosure of voting by Mutual Funds/AMCs during a financial year</t>
    </r>
  </si>
  <si>
    <t>Details of Votes cast during the Financial year __-__</t>
  </si>
  <si>
    <r>
      <t>(iii)</t>
    </r>
    <r>
      <rPr>
        <b/>
        <sz val="7"/>
        <color indexed="8"/>
        <rFont val="Times New Roman"/>
        <family val="1"/>
      </rPr>
      <t xml:space="preserve">           </t>
    </r>
    <r>
      <rPr>
        <b/>
        <sz val="11"/>
        <color indexed="8"/>
        <rFont val="Arial"/>
        <family val="2"/>
      </rPr>
      <t>Format of providing the summary of proxy votes cast by  Mutual Funds/AMCs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across all the investee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companies</t>
    </r>
  </si>
  <si>
    <t xml:space="preserve">Summary of Votes cast during the F.Y. ___-___ </t>
  </si>
  <si>
    <t>4 : FIIs/FPIs</t>
  </si>
  <si>
    <t>Principal Mutual Fund (All figures in Rs. Crore)</t>
  </si>
  <si>
    <t>Principal Cash Management Fund</t>
  </si>
  <si>
    <t>Principal Government Securities Fund</t>
  </si>
  <si>
    <t>Principal Pnb Fixed Maturity Plan – Series B10-476 Days</t>
  </si>
  <si>
    <t>Principal Pnb Fixed Maturity Plan – Series B13-395 Days</t>
  </si>
  <si>
    <t>Principal Pnb Fixed Maturity Plan – Series B14-390 Days</t>
  </si>
  <si>
    <t>Principal Retail Money Manager Fund</t>
  </si>
  <si>
    <t>Principal Debt Savings Fund-Retail Plan</t>
  </si>
  <si>
    <t>Principal Bank CD Fund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</si>
  <si>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</si>
  <si>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</si>
  <si>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</si>
  <si>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</si>
  <si>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</si>
  <si>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</si>
  <si>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</si>
  <si>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</si>
  <si>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</si>
  <si>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</si>
  <si>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Principal Pnb Fixed Maturity Plan – Series B16-1094 Days</t>
  </si>
  <si>
    <t>Principal Pnb Fixed Maturity Plan – Series B17-371 Days</t>
  </si>
  <si>
    <t>Principal Index Fund - Mid Cap</t>
  </si>
  <si>
    <t>Dadra and Nagar Haveli</t>
  </si>
  <si>
    <t>Daman and Diu</t>
  </si>
  <si>
    <t>Lakshadweep</t>
  </si>
  <si>
    <t>Mizoram</t>
  </si>
  <si>
    <t>Telangana</t>
  </si>
  <si>
    <t>Principal Pnb Fixed Maturity Plan – Series B5-732 Days</t>
  </si>
  <si>
    <t>Principal Asset Allocation Fund Moderate Plan</t>
  </si>
  <si>
    <t>Principal Asset Allocation Fund of Funds Aggressive Plan</t>
  </si>
  <si>
    <t>Principal Asset Allocation Fund of Funds Conservative Plan</t>
  </si>
  <si>
    <t>Principal Dynamic Bond Fund</t>
  </si>
  <si>
    <t>Principal Arbitrage Fund</t>
  </si>
  <si>
    <t>Principal Low Duration Fund</t>
  </si>
  <si>
    <t>Principal Credit Opportunities Fund</t>
  </si>
  <si>
    <t>Principal Short Term Income Fund</t>
  </si>
  <si>
    <t>Principal Equity Savings Fund</t>
  </si>
  <si>
    <t>Principal Mutual Fund: Net Average Assets Under Management (AUM) for the month of Aug 16 (All figures in Rs. Crore)</t>
  </si>
  <si>
    <t>Table showing State wise /Union Territory wise contribution to AAUM of category of schemes for the month of Aug 16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</si>
</sst>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 * #,##0.00_ ;_ * \-#,##0.00_ ;_ * &quot;-&quot;??_ ;_ @_ "/>
  </numFmts>
  <fonts count="52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indexed="8"/>
      <name val="Arial"/>
      <family val="2"/>
    </font>
    <font>
      <b/>
      <sz val="7"/>
      <color indexed="8"/>
      <name val="Times New Roman"/>
      <family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8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5" applyNumberFormat="0" applyFill="0" applyAlignment="0" applyProtection="0"/>
    <xf numFmtId="0" fontId="23" fillId="0" borderId="36" applyNumberFormat="0" applyFill="0" applyAlignment="0" applyProtection="0"/>
    <xf numFmtId="0" fontId="24" fillId="0" borderId="37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38" applyNumberFormat="0" applyAlignment="0" applyProtection="0"/>
    <xf numFmtId="0" fontId="29" fillId="6" borderId="39" applyNumberFormat="0" applyAlignment="0" applyProtection="0"/>
    <xf numFmtId="0" fontId="30" fillId="6" borderId="38" applyNumberFormat="0" applyAlignment="0" applyProtection="0"/>
    <xf numFmtId="0" fontId="31" fillId="0" borderId="40" applyNumberFormat="0" applyFill="0" applyAlignment="0" applyProtection="0"/>
    <xf numFmtId="0" fontId="32" fillId="7" borderId="41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" fillId="0" borderId="43" applyNumberFormat="0" applyFill="0" applyAlignment="0" applyProtection="0"/>
    <xf numFmtId="0" fontId="35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5" fillId="3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8" borderId="42" applyNumberFormat="0" applyFont="0" applyAlignment="0" applyProtection="0"/>
    <xf numFmtId="0" fontId="36" fillId="0" borderId="0"/>
    <xf numFmtId="0" fontId="37" fillId="0" borderId="35" applyNumberFormat="0" applyFill="0" applyAlignment="0" applyProtection="0"/>
    <xf numFmtId="0" fontId="38" fillId="0" borderId="36" applyNumberFormat="0" applyFill="0" applyAlignment="0" applyProtection="0"/>
    <xf numFmtId="0" fontId="39" fillId="0" borderId="37" applyNumberFormat="0" applyFill="0" applyAlignment="0" applyProtection="0"/>
    <xf numFmtId="0" fontId="39" fillId="0" borderId="0" applyNumberFormat="0" applyFill="0" applyBorder="0" applyAlignment="0" applyProtection="0"/>
    <xf numFmtId="0" fontId="40" fillId="2" borderId="0" applyNumberFormat="0" applyBorder="0" applyAlignment="0" applyProtection="0"/>
    <xf numFmtId="0" fontId="41" fillId="3" borderId="0" applyNumberFormat="0" applyBorder="0" applyAlignment="0" applyProtection="0"/>
    <xf numFmtId="0" fontId="42" fillId="4" borderId="0" applyNumberFormat="0" applyBorder="0" applyAlignment="0" applyProtection="0"/>
    <xf numFmtId="0" fontId="43" fillId="5" borderId="38" applyNumberFormat="0" applyAlignment="0" applyProtection="0"/>
    <xf numFmtId="0" fontId="44" fillId="6" borderId="39" applyNumberFormat="0" applyAlignment="0" applyProtection="0"/>
    <xf numFmtId="0" fontId="45" fillId="6" borderId="38" applyNumberFormat="0" applyAlignment="0" applyProtection="0"/>
    <xf numFmtId="0" fontId="46" fillId="0" borderId="40" applyNumberFormat="0" applyFill="0" applyAlignment="0" applyProtection="0"/>
    <xf numFmtId="0" fontId="47" fillId="7" borderId="41" applyNumberFormat="0" applyAlignment="0" applyProtection="0"/>
    <xf numFmtId="0" fontId="48" fillId="0" borderId="0" applyNumberFormat="0" applyFill="0" applyBorder="0" applyAlignment="0" applyProtection="0"/>
    <xf numFmtId="0" fontId="36" fillId="8" borderId="42" applyNumberFormat="0" applyFont="0" applyAlignment="0" applyProtection="0"/>
    <xf numFmtId="0" fontId="49" fillId="0" borderId="0" applyNumberFormat="0" applyFill="0" applyBorder="0" applyAlignment="0" applyProtection="0"/>
    <xf numFmtId="0" fontId="50" fillId="0" borderId="43" applyNumberFormat="0" applyFill="0" applyAlignment="0" applyProtection="0"/>
    <xf numFmtId="0" fontId="51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51" fillId="32" borderId="0" applyNumberFormat="0" applyBorder="0" applyAlignment="0" applyProtection="0"/>
    <xf numFmtId="164" fontId="3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2" fillId="0" borderId="35" applyNumberFormat="0" applyFill="0" applyAlignment="0" applyProtection="0"/>
    <xf numFmtId="0" fontId="23" fillId="0" borderId="36" applyNumberFormat="0" applyFill="0" applyAlignment="0" applyProtection="0"/>
    <xf numFmtId="0" fontId="24" fillId="0" borderId="37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38" applyNumberFormat="0" applyAlignment="0" applyProtection="0"/>
    <xf numFmtId="0" fontId="29" fillId="6" borderId="39" applyNumberFormat="0" applyAlignment="0" applyProtection="0"/>
    <xf numFmtId="0" fontId="30" fillId="6" borderId="38" applyNumberFormat="0" applyAlignment="0" applyProtection="0"/>
    <xf numFmtId="0" fontId="31" fillId="0" borderId="40" applyNumberFormat="0" applyFill="0" applyAlignment="0" applyProtection="0"/>
    <xf numFmtId="0" fontId="32" fillId="7" borderId="41" applyNumberFormat="0" applyAlignment="0" applyProtection="0"/>
    <xf numFmtId="0" fontId="33" fillId="0" borderId="0" applyNumberFormat="0" applyFill="0" applyBorder="0" applyAlignment="0" applyProtection="0"/>
    <xf numFmtId="0" fontId="2" fillId="8" borderId="42" applyNumberFormat="0" applyFont="0" applyAlignment="0" applyProtection="0"/>
    <xf numFmtId="0" fontId="34" fillId="0" borderId="0" applyNumberFormat="0" applyFill="0" applyBorder="0" applyAlignment="0" applyProtection="0"/>
    <xf numFmtId="0" fontId="12" fillId="0" borderId="43" applyNumberFormat="0" applyFill="0" applyAlignment="0" applyProtection="0"/>
    <xf numFmtId="0" fontId="35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5" fillId="32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42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42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</cellStyleXfs>
  <cellXfs count="104">
    <xf numFmtId="0" fontId="0" fillId="0" borderId="0" xfId="0"/>
    <xf numFmtId="0" fontId="6" fillId="0" borderId="0" xfId="0" applyFont="1"/>
    <xf numFmtId="0" fontId="6" fillId="0" borderId="0" xfId="0" applyFont="1" applyAlignment="1">
      <alignment horizontal="left" indent="6"/>
    </xf>
    <xf numFmtId="0" fontId="9" fillId="0" borderId="26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9" fillId="0" borderId="26" xfId="0" applyFont="1" applyBorder="1" applyAlignment="1">
      <alignment vertical="top" wrapText="1"/>
    </xf>
    <xf numFmtId="0" fontId="9" fillId="0" borderId="27" xfId="0" applyFont="1" applyBorder="1" applyAlignment="1">
      <alignment vertical="top" wrapText="1"/>
    </xf>
    <xf numFmtId="0" fontId="9" fillId="0" borderId="27" xfId="0" applyFont="1" applyBorder="1"/>
    <xf numFmtId="0" fontId="10" fillId="0" borderId="33" xfId="0" applyFont="1" applyBorder="1" applyAlignment="1">
      <alignment vertical="top" wrapText="1"/>
    </xf>
    <xf numFmtId="0" fontId="10" fillId="0" borderId="32" xfId="0" applyFont="1" applyBorder="1" applyAlignment="1">
      <alignment vertical="top" wrapText="1"/>
    </xf>
    <xf numFmtId="0" fontId="11" fillId="0" borderId="0" xfId="0" applyFont="1"/>
    <xf numFmtId="0" fontId="15" fillId="0" borderId="1" xfId="0" applyFont="1" applyBorder="1"/>
    <xf numFmtId="2" fontId="17" fillId="0" borderId="0" xfId="2" applyNumberFormat="1" applyFont="1"/>
    <xf numFmtId="0" fontId="17" fillId="0" borderId="0" xfId="2" applyFont="1"/>
    <xf numFmtId="2" fontId="16" fillId="0" borderId="0" xfId="2" applyNumberFormat="1" applyFont="1"/>
    <xf numFmtId="0" fontId="16" fillId="0" borderId="0" xfId="2" applyFont="1"/>
    <xf numFmtId="0" fontId="16" fillId="0" borderId="4" xfId="2" applyNumberFormat="1" applyFont="1" applyFill="1" applyBorder="1" applyAlignment="1">
      <alignment horizontal="center" wrapText="1"/>
    </xf>
    <xf numFmtId="0" fontId="16" fillId="0" borderId="1" xfId="2" applyNumberFormat="1" applyFont="1" applyFill="1" applyBorder="1" applyAlignment="1">
      <alignment horizontal="center" wrapText="1"/>
    </xf>
    <xf numFmtId="0" fontId="16" fillId="0" borderId="5" xfId="2" applyNumberFormat="1" applyFont="1" applyFill="1" applyBorder="1" applyAlignment="1">
      <alignment horizontal="center" wrapText="1"/>
    </xf>
    <xf numFmtId="2" fontId="16" fillId="0" borderId="0" xfId="2" applyNumberFormat="1" applyFont="1" applyAlignment="1">
      <alignment horizontal="center"/>
    </xf>
    <xf numFmtId="0" fontId="16" fillId="0" borderId="0" xfId="2" applyFont="1" applyAlignment="1">
      <alignment horizontal="center"/>
    </xf>
    <xf numFmtId="0" fontId="18" fillId="0" borderId="6" xfId="0" applyFont="1" applyBorder="1"/>
    <xf numFmtId="0" fontId="18" fillId="0" borderId="7" xfId="0" applyFont="1" applyBorder="1" applyAlignment="1">
      <alignment wrapText="1"/>
    </xf>
    <xf numFmtId="0" fontId="19" fillId="0" borderId="0" xfId="0" applyFont="1" applyBorder="1"/>
    <xf numFmtId="0" fontId="19" fillId="0" borderId="7" xfId="0" applyFont="1" applyBorder="1" applyAlignment="1">
      <alignment wrapText="1"/>
    </xf>
    <xf numFmtId="0" fontId="18" fillId="0" borderId="0" xfId="0" applyFont="1" applyBorder="1"/>
    <xf numFmtId="0" fontId="18" fillId="0" borderId="0" xfId="0" applyFont="1" applyBorder="1" applyAlignment="1">
      <alignment horizontal="right" wrapText="1"/>
    </xf>
    <xf numFmtId="0" fontId="18" fillId="0" borderId="0" xfId="0" applyFont="1" applyFill="1" applyBorder="1"/>
    <xf numFmtId="0" fontId="15" fillId="0" borderId="0" xfId="0" applyFont="1"/>
    <xf numFmtId="2" fontId="13" fillId="0" borderId="1" xfId="2" applyNumberFormat="1" applyFont="1" applyFill="1" applyBorder="1" applyAlignment="1">
      <alignment horizontal="center" vertical="top" wrapText="1"/>
    </xf>
    <xf numFmtId="0" fontId="15" fillId="0" borderId="1" xfId="1" applyFont="1" applyBorder="1" applyAlignment="1">
      <alignment horizontal="center"/>
    </xf>
    <xf numFmtId="0" fontId="15" fillId="0" borderId="1" xfId="1" applyFont="1" applyBorder="1" applyAlignment="1">
      <alignment horizontal="left"/>
    </xf>
    <xf numFmtId="0" fontId="15" fillId="0" borderId="1" xfId="1" applyFont="1" applyBorder="1"/>
    <xf numFmtId="0" fontId="19" fillId="0" borderId="21" xfId="0" applyFont="1" applyBorder="1" applyAlignment="1">
      <alignment horizontal="left" wrapText="1"/>
    </xf>
    <xf numFmtId="0" fontId="19" fillId="0" borderId="21" xfId="0" applyFont="1" applyBorder="1" applyAlignment="1">
      <alignment horizontal="right" wrapText="1"/>
    </xf>
    <xf numFmtId="0" fontId="19" fillId="0" borderId="21" xfId="0" applyFont="1" applyBorder="1" applyAlignment="1">
      <alignment wrapText="1"/>
    </xf>
    <xf numFmtId="0" fontId="18" fillId="0" borderId="21" xfId="0" applyFont="1" applyBorder="1" applyAlignment="1">
      <alignment horizontal="right" wrapText="1"/>
    </xf>
    <xf numFmtId="0" fontId="20" fillId="0" borderId="21" xfId="0" applyFont="1" applyBorder="1" applyAlignment="1">
      <alignment wrapText="1"/>
    </xf>
    <xf numFmtId="0" fontId="18" fillId="0" borderId="21" xfId="0" applyFont="1" applyBorder="1" applyAlignment="1">
      <alignment wrapText="1"/>
    </xf>
    <xf numFmtId="0" fontId="18" fillId="0" borderId="21" xfId="0" applyFont="1" applyBorder="1" applyAlignment="1">
      <alignment horizontal="center" wrapText="1"/>
    </xf>
    <xf numFmtId="0" fontId="18" fillId="0" borderId="21" xfId="0" applyFont="1" applyBorder="1" applyAlignment="1">
      <alignment horizontal="right"/>
    </xf>
    <xf numFmtId="2" fontId="16" fillId="0" borderId="21" xfId="2" applyNumberFormat="1" applyFont="1" applyFill="1" applyBorder="1"/>
    <xf numFmtId="164" fontId="19" fillId="0" borderId="0" xfId="0" applyNumberFormat="1" applyFont="1" applyBorder="1"/>
    <xf numFmtId="164" fontId="15" fillId="0" borderId="0" xfId="4" applyFont="1"/>
    <xf numFmtId="164" fontId="15" fillId="0" borderId="0" xfId="0" applyNumberFormat="1" applyFont="1"/>
    <xf numFmtId="164" fontId="19" fillId="0" borderId="0" xfId="4" applyFont="1" applyBorder="1" applyAlignment="1">
      <alignment horizontal="center"/>
    </xf>
    <xf numFmtId="0" fontId="14" fillId="0" borderId="1" xfId="0" applyFont="1" applyBorder="1"/>
    <xf numFmtId="2" fontId="18" fillId="0" borderId="1" xfId="0" applyNumberFormat="1" applyFont="1" applyBorder="1"/>
    <xf numFmtId="2" fontId="19" fillId="0" borderId="1" xfId="4" applyNumberFormat="1" applyFont="1" applyBorder="1"/>
    <xf numFmtId="2" fontId="19" fillId="0" borderId="1" xfId="4" applyNumberFormat="1" applyFont="1" applyBorder="1" applyAlignment="1">
      <alignment horizontal="right"/>
    </xf>
    <xf numFmtId="2" fontId="19" fillId="0" borderId="1" xfId="0" applyNumberFormat="1" applyFont="1" applyBorder="1" applyAlignment="1">
      <alignment horizontal="right"/>
    </xf>
    <xf numFmtId="2" fontId="18" fillId="0" borderId="1" xfId="0" applyNumberFormat="1" applyFont="1" applyBorder="1" applyAlignment="1">
      <alignment horizontal="right"/>
    </xf>
    <xf numFmtId="2" fontId="18" fillId="0" borderId="1" xfId="4" applyNumberFormat="1" applyFont="1" applyBorder="1" applyAlignment="1">
      <alignment horizontal="right"/>
    </xf>
    <xf numFmtId="2" fontId="15" fillId="0" borderId="1" xfId="4" applyNumberFormat="1" applyFont="1" applyBorder="1" applyAlignment="1">
      <alignment horizontal="left"/>
    </xf>
    <xf numFmtId="2" fontId="15" fillId="0" borderId="1" xfId="4" applyNumberFormat="1" applyFont="1" applyBorder="1"/>
    <xf numFmtId="2" fontId="14" fillId="0" borderId="1" xfId="4" applyNumberFormat="1" applyFont="1" applyBorder="1"/>
    <xf numFmtId="2" fontId="15" fillId="0" borderId="1" xfId="4" applyNumberFormat="1" applyFont="1" applyBorder="1" applyAlignment="1">
      <alignment horizontal="right"/>
    </xf>
    <xf numFmtId="2" fontId="19" fillId="0" borderId="1" xfId="0" applyNumberFormat="1" applyFont="1" applyBorder="1" applyAlignment="1">
      <alignment horizontal="right"/>
    </xf>
    <xf numFmtId="2" fontId="18" fillId="0" borderId="3" xfId="0" applyNumberFormat="1" applyFont="1" applyBorder="1" applyAlignment="1">
      <alignment horizontal="right"/>
    </xf>
    <xf numFmtId="0" fontId="18" fillId="0" borderId="45" xfId="0" applyFont="1" applyBorder="1"/>
    <xf numFmtId="0" fontId="19" fillId="0" borderId="46" xfId="0" applyFont="1" applyBorder="1" applyAlignment="1">
      <alignment wrapText="1"/>
    </xf>
    <xf numFmtId="0" fontId="18" fillId="0" borderId="44" xfId="0" applyFont="1" applyBorder="1"/>
    <xf numFmtId="0" fontId="18" fillId="0" borderId="25" xfId="0" applyFont="1" applyBorder="1" applyAlignment="1">
      <alignment horizontal="right" wrapText="1"/>
    </xf>
    <xf numFmtId="2" fontId="19" fillId="0" borderId="1" xfId="0" applyNumberFormat="1" applyFont="1" applyBorder="1" applyAlignment="1">
      <alignment horizontal="right"/>
    </xf>
    <xf numFmtId="2" fontId="16" fillId="0" borderId="8" xfId="2" applyNumberFormat="1" applyFont="1" applyFill="1" applyBorder="1" applyAlignment="1">
      <alignment horizontal="center" vertical="top" wrapText="1"/>
    </xf>
    <xf numFmtId="2" fontId="16" fillId="0" borderId="9" xfId="2" applyNumberFormat="1" applyFont="1" applyFill="1" applyBorder="1" applyAlignment="1">
      <alignment horizontal="center" vertical="top" wrapText="1"/>
    </xf>
    <xf numFmtId="2" fontId="16" fillId="0" borderId="10" xfId="2" applyNumberFormat="1" applyFont="1" applyFill="1" applyBorder="1" applyAlignment="1">
      <alignment horizontal="center" vertical="top" wrapText="1"/>
    </xf>
    <xf numFmtId="2" fontId="16" fillId="0" borderId="11" xfId="2" applyNumberFormat="1" applyFont="1" applyFill="1" applyBorder="1" applyAlignment="1">
      <alignment horizontal="center" vertical="top" wrapText="1"/>
    </xf>
    <xf numFmtId="2" fontId="16" fillId="0" borderId="12" xfId="2" applyNumberFormat="1" applyFont="1" applyFill="1" applyBorder="1" applyAlignment="1">
      <alignment horizontal="center" vertical="top" wrapText="1"/>
    </xf>
    <xf numFmtId="2" fontId="16" fillId="0" borderId="13" xfId="2" applyNumberFormat="1" applyFont="1" applyFill="1" applyBorder="1" applyAlignment="1">
      <alignment horizontal="center" vertical="top" wrapText="1"/>
    </xf>
    <xf numFmtId="2" fontId="16" fillId="0" borderId="14" xfId="2" applyNumberFormat="1" applyFont="1" applyFill="1" applyBorder="1" applyAlignment="1">
      <alignment horizontal="center" vertical="top" wrapText="1"/>
    </xf>
    <xf numFmtId="2" fontId="16" fillId="0" borderId="15" xfId="2" applyNumberFormat="1" applyFont="1" applyFill="1" applyBorder="1" applyAlignment="1">
      <alignment horizontal="center" vertical="top" wrapText="1"/>
    </xf>
    <xf numFmtId="2" fontId="16" fillId="0" borderId="16" xfId="2" applyNumberFormat="1" applyFont="1" applyFill="1" applyBorder="1" applyAlignment="1">
      <alignment horizontal="center" vertical="top" wrapText="1"/>
    </xf>
    <xf numFmtId="2" fontId="16" fillId="0" borderId="14" xfId="2" applyNumberFormat="1" applyFont="1" applyFill="1" applyBorder="1" applyAlignment="1">
      <alignment horizontal="center"/>
    </xf>
    <xf numFmtId="2" fontId="16" fillId="0" borderId="15" xfId="2" applyNumberFormat="1" applyFont="1" applyFill="1" applyBorder="1" applyAlignment="1">
      <alignment horizontal="center"/>
    </xf>
    <xf numFmtId="2" fontId="16" fillId="0" borderId="16" xfId="2" applyNumberFormat="1" applyFont="1" applyFill="1" applyBorder="1" applyAlignment="1">
      <alignment horizontal="center"/>
    </xf>
    <xf numFmtId="3" fontId="16" fillId="0" borderId="17" xfId="2" applyNumberFormat="1" applyFont="1" applyFill="1" applyBorder="1" applyAlignment="1">
      <alignment horizontal="center" vertical="center" wrapText="1"/>
    </xf>
    <xf numFmtId="3" fontId="16" fillId="0" borderId="18" xfId="2" applyNumberFormat="1" applyFont="1" applyFill="1" applyBorder="1" applyAlignment="1">
      <alignment horizontal="center" vertical="center" wrapText="1"/>
    </xf>
    <xf numFmtId="3" fontId="16" fillId="0" borderId="19" xfId="2" applyNumberFormat="1" applyFont="1" applyFill="1" applyBorder="1" applyAlignment="1">
      <alignment horizontal="center" vertical="center" wrapText="1"/>
    </xf>
    <xf numFmtId="49" fontId="12" fillId="0" borderId="13" xfId="1" applyNumberFormat="1" applyFont="1" applyFill="1" applyBorder="1" applyAlignment="1">
      <alignment horizontal="center" vertical="center" wrapText="1"/>
    </xf>
    <xf numFmtId="49" fontId="12" fillId="0" borderId="7" xfId="1" applyNumberFormat="1" applyFont="1" applyFill="1" applyBorder="1" applyAlignment="1">
      <alignment horizontal="center" vertical="center" wrapText="1"/>
    </xf>
    <xf numFmtId="0" fontId="19" fillId="0" borderId="20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2" fontId="19" fillId="0" borderId="1" xfId="0" applyNumberFormat="1" applyFont="1" applyBorder="1" applyAlignment="1">
      <alignment horizontal="right"/>
    </xf>
    <xf numFmtId="49" fontId="12" fillId="0" borderId="22" xfId="1" applyNumberFormat="1" applyFont="1" applyFill="1" applyBorder="1" applyAlignment="1">
      <alignment horizontal="center" vertical="center" wrapText="1"/>
    </xf>
    <xf numFmtId="49" fontId="12" fillId="0" borderId="6" xfId="1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8" fillId="0" borderId="23" xfId="0" applyFont="1" applyBorder="1" applyAlignment="1">
      <alignment horizontal="center" vertical="top" wrapText="1"/>
    </xf>
    <xf numFmtId="0" fontId="8" fillId="0" borderId="24" xfId="0" applyFont="1" applyBorder="1" applyAlignment="1">
      <alignment horizontal="center" vertical="top" wrapText="1"/>
    </xf>
    <xf numFmtId="0" fontId="8" fillId="0" borderId="25" xfId="0" applyFont="1" applyBorder="1" applyAlignment="1">
      <alignment horizontal="center" vertical="top" wrapText="1"/>
    </xf>
    <xf numFmtId="0" fontId="8" fillId="0" borderId="28" xfId="0" applyFont="1" applyBorder="1" applyAlignment="1">
      <alignment horizontal="center" vertical="top" wrapText="1"/>
    </xf>
    <xf numFmtId="0" fontId="6" fillId="0" borderId="29" xfId="0" applyFont="1" applyBorder="1" applyAlignment="1">
      <alignment horizontal="center" vertical="top" wrapText="1"/>
    </xf>
    <xf numFmtId="0" fontId="6" fillId="0" borderId="30" xfId="0" applyFont="1" applyBorder="1" applyAlignment="1">
      <alignment horizontal="center" vertical="top" wrapText="1"/>
    </xf>
    <xf numFmtId="0" fontId="6" fillId="0" borderId="31" xfId="0" applyFont="1" applyBorder="1" applyAlignment="1">
      <alignment horizontal="center" vertical="top" wrapText="1"/>
    </xf>
    <xf numFmtId="0" fontId="10" fillId="0" borderId="34" xfId="0" applyFont="1" applyBorder="1" applyAlignment="1">
      <alignment vertical="top" wrapText="1"/>
    </xf>
    <xf numFmtId="0" fontId="10" fillId="0" borderId="32" xfId="0" applyFont="1" applyBorder="1" applyAlignment="1">
      <alignment vertical="top" wrapText="1"/>
    </xf>
    <xf numFmtId="0" fontId="10" fillId="0" borderId="29" xfId="0" applyFont="1" applyBorder="1" applyAlignment="1">
      <alignment horizontal="center" vertical="top" wrapText="1"/>
    </xf>
    <xf numFmtId="0" fontId="10" fillId="0" borderId="30" xfId="0" applyFont="1" applyBorder="1" applyAlignment="1">
      <alignment horizontal="center" vertical="top" wrapText="1"/>
    </xf>
    <xf numFmtId="0" fontId="10" fillId="0" borderId="31" xfId="0" applyFont="1" applyBorder="1" applyAlignment="1">
      <alignment horizontal="center" vertical="top" wrapText="1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96"/>
  <sheetViews>
    <sheetView tabSelected="1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sqref="A1:A5"/>
    </sheetView>
  </sheetViews>
  <sheetFormatPr defaultColWidth="9.140625" defaultRowHeight="15"/>
  <cols>
    <col min="1" max="1" width="5" style="23" customWidth="1"/>
    <col min="2" max="2" width="55" style="23" customWidth="1"/>
    <col min="3" max="3" width="4.7109375" style="23" customWidth="1"/>
    <col min="4" max="4" width="6.7109375" style="23" customWidth="1"/>
    <col min="5" max="6" width="6.7109375" style="23" bestFit="1" customWidth="1"/>
    <col min="7" max="7" width="4.7109375" style="23" customWidth="1"/>
    <col min="8" max="8" width="6.7109375" style="23" customWidth="1"/>
    <col min="9" max="9" width="7.7109375" style="23" customWidth="1"/>
    <col min="10" max="10" width="7.7109375" style="23" bestFit="1" customWidth="1"/>
    <col min="11" max="11" width="4.7109375" style="23" customWidth="1"/>
    <col min="12" max="12" width="6.7109375" style="23" customWidth="1"/>
    <col min="13" max="17" width="4.7109375" style="23" customWidth="1"/>
    <col min="18" max="18" width="6.7109375" style="23" customWidth="1"/>
    <col min="19" max="20" width="5.7109375" style="23" customWidth="1"/>
    <col min="21" max="21" width="4.7109375" style="23" customWidth="1"/>
    <col min="22" max="22" width="5.7109375" style="23" customWidth="1"/>
    <col min="23" max="27" width="4.7109375" style="23" customWidth="1"/>
    <col min="28" max="29" width="6.7109375" style="23" customWidth="1"/>
    <col min="30" max="31" width="4.7109375" style="23" customWidth="1"/>
    <col min="32" max="32" width="5.7109375" style="23" customWidth="1"/>
    <col min="33" max="37" width="4.7109375" style="23" customWidth="1"/>
    <col min="38" max="38" width="6.7109375" style="23" customWidth="1"/>
    <col min="39" max="40" width="5.7109375" style="23" customWidth="1"/>
    <col min="41" max="47" width="4.7109375" style="23" customWidth="1"/>
    <col min="48" max="48" width="6.7109375" style="23" customWidth="1"/>
    <col min="49" max="49" width="7.7109375" style="23" customWidth="1"/>
    <col min="50" max="50" width="6.7109375" style="23" bestFit="1" customWidth="1"/>
    <col min="51" max="51" width="5.7109375" style="23" customWidth="1"/>
    <col min="52" max="52" width="6.7109375" style="23" customWidth="1"/>
    <col min="53" max="57" width="4.7109375" style="23" customWidth="1"/>
    <col min="58" max="58" width="6.7109375" style="23" customWidth="1"/>
    <col min="59" max="60" width="5.7109375" style="23" customWidth="1"/>
    <col min="61" max="61" width="4.7109375" style="23" customWidth="1"/>
    <col min="62" max="62" width="5.7109375" style="23" customWidth="1"/>
    <col min="63" max="63" width="7.7109375" style="23" customWidth="1"/>
    <col min="64" max="64" width="9.5703125" style="23" bestFit="1" customWidth="1"/>
    <col min="65" max="16384" width="9.140625" style="23"/>
  </cols>
  <sheetData>
    <row r="1" spans="1:104" s="13" customFormat="1" ht="15.75" thickBot="1">
      <c r="A1" s="86" t="s">
        <v>74</v>
      </c>
      <c r="B1" s="79" t="s">
        <v>32</v>
      </c>
      <c r="C1" s="70" t="s">
        <v>159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</row>
    <row r="2" spans="1:104" s="13" customFormat="1" ht="15.75" thickBot="1">
      <c r="A2" s="87"/>
      <c r="B2" s="80"/>
      <c r="C2" s="70" t="s">
        <v>31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2"/>
      <c r="W2" s="70" t="s">
        <v>27</v>
      </c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2"/>
      <c r="AQ2" s="70" t="s">
        <v>28</v>
      </c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2"/>
      <c r="BK2" s="76" t="s">
        <v>25</v>
      </c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</row>
    <row r="3" spans="1:104" s="15" customFormat="1" ht="15.75" thickBot="1">
      <c r="A3" s="87"/>
      <c r="B3" s="80"/>
      <c r="C3" s="73" t="s">
        <v>12</v>
      </c>
      <c r="D3" s="74"/>
      <c r="E3" s="74"/>
      <c r="F3" s="74"/>
      <c r="G3" s="74"/>
      <c r="H3" s="74"/>
      <c r="I3" s="74"/>
      <c r="J3" s="74"/>
      <c r="K3" s="74"/>
      <c r="L3" s="75"/>
      <c r="M3" s="73" t="s">
        <v>13</v>
      </c>
      <c r="N3" s="74"/>
      <c r="O3" s="74"/>
      <c r="P3" s="74"/>
      <c r="Q3" s="74"/>
      <c r="R3" s="74"/>
      <c r="S3" s="74"/>
      <c r="T3" s="74"/>
      <c r="U3" s="74"/>
      <c r="V3" s="75"/>
      <c r="W3" s="73" t="s">
        <v>12</v>
      </c>
      <c r="X3" s="74"/>
      <c r="Y3" s="74"/>
      <c r="Z3" s="74"/>
      <c r="AA3" s="74"/>
      <c r="AB3" s="74"/>
      <c r="AC3" s="74"/>
      <c r="AD3" s="74"/>
      <c r="AE3" s="74"/>
      <c r="AF3" s="75"/>
      <c r="AG3" s="73" t="s">
        <v>13</v>
      </c>
      <c r="AH3" s="74"/>
      <c r="AI3" s="74"/>
      <c r="AJ3" s="74"/>
      <c r="AK3" s="74"/>
      <c r="AL3" s="74"/>
      <c r="AM3" s="74"/>
      <c r="AN3" s="74"/>
      <c r="AO3" s="74"/>
      <c r="AP3" s="75"/>
      <c r="AQ3" s="73" t="s">
        <v>12</v>
      </c>
      <c r="AR3" s="74"/>
      <c r="AS3" s="74"/>
      <c r="AT3" s="74"/>
      <c r="AU3" s="74"/>
      <c r="AV3" s="74"/>
      <c r="AW3" s="74"/>
      <c r="AX3" s="74"/>
      <c r="AY3" s="74"/>
      <c r="AZ3" s="75"/>
      <c r="BA3" s="73" t="s">
        <v>13</v>
      </c>
      <c r="BB3" s="74"/>
      <c r="BC3" s="74"/>
      <c r="BD3" s="74"/>
      <c r="BE3" s="74"/>
      <c r="BF3" s="74"/>
      <c r="BG3" s="74"/>
      <c r="BH3" s="74"/>
      <c r="BI3" s="74"/>
      <c r="BJ3" s="75"/>
      <c r="BK3" s="77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</row>
    <row r="4" spans="1:104" s="15" customFormat="1">
      <c r="A4" s="87"/>
      <c r="B4" s="80"/>
      <c r="C4" s="67" t="s">
        <v>38</v>
      </c>
      <c r="D4" s="68"/>
      <c r="E4" s="68"/>
      <c r="F4" s="68"/>
      <c r="G4" s="69"/>
      <c r="H4" s="64" t="s">
        <v>39</v>
      </c>
      <c r="I4" s="65"/>
      <c r="J4" s="65"/>
      <c r="K4" s="65"/>
      <c r="L4" s="66"/>
      <c r="M4" s="67" t="s">
        <v>38</v>
      </c>
      <c r="N4" s="68"/>
      <c r="O4" s="68"/>
      <c r="P4" s="68"/>
      <c r="Q4" s="69"/>
      <c r="R4" s="64" t="s">
        <v>39</v>
      </c>
      <c r="S4" s="65"/>
      <c r="T4" s="65"/>
      <c r="U4" s="65"/>
      <c r="V4" s="66"/>
      <c r="W4" s="67" t="s">
        <v>38</v>
      </c>
      <c r="X4" s="68"/>
      <c r="Y4" s="68"/>
      <c r="Z4" s="68"/>
      <c r="AA4" s="69"/>
      <c r="AB4" s="64" t="s">
        <v>39</v>
      </c>
      <c r="AC4" s="65"/>
      <c r="AD4" s="65"/>
      <c r="AE4" s="65"/>
      <c r="AF4" s="66"/>
      <c r="AG4" s="67" t="s">
        <v>38</v>
      </c>
      <c r="AH4" s="68"/>
      <c r="AI4" s="68"/>
      <c r="AJ4" s="68"/>
      <c r="AK4" s="69"/>
      <c r="AL4" s="64" t="s">
        <v>39</v>
      </c>
      <c r="AM4" s="65"/>
      <c r="AN4" s="65"/>
      <c r="AO4" s="65"/>
      <c r="AP4" s="66"/>
      <c r="AQ4" s="67" t="s">
        <v>38</v>
      </c>
      <c r="AR4" s="68"/>
      <c r="AS4" s="68"/>
      <c r="AT4" s="68"/>
      <c r="AU4" s="69"/>
      <c r="AV4" s="64" t="s">
        <v>39</v>
      </c>
      <c r="AW4" s="65"/>
      <c r="AX4" s="65"/>
      <c r="AY4" s="65"/>
      <c r="AZ4" s="66"/>
      <c r="BA4" s="67" t="s">
        <v>38</v>
      </c>
      <c r="BB4" s="68"/>
      <c r="BC4" s="68"/>
      <c r="BD4" s="68"/>
      <c r="BE4" s="69"/>
      <c r="BF4" s="64" t="s">
        <v>39</v>
      </c>
      <c r="BG4" s="65"/>
      <c r="BH4" s="65"/>
      <c r="BI4" s="65"/>
      <c r="BJ4" s="66"/>
      <c r="BK4" s="77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</row>
    <row r="5" spans="1:104" s="15" customFormat="1" ht="15" customHeight="1">
      <c r="A5" s="87"/>
      <c r="B5" s="80"/>
      <c r="C5" s="16">
        <v>1</v>
      </c>
      <c r="D5" s="17">
        <v>2</v>
      </c>
      <c r="E5" s="17">
        <v>3</v>
      </c>
      <c r="F5" s="17">
        <v>4</v>
      </c>
      <c r="G5" s="18">
        <v>5</v>
      </c>
      <c r="H5" s="16">
        <v>1</v>
      </c>
      <c r="I5" s="17">
        <v>2</v>
      </c>
      <c r="J5" s="17">
        <v>3</v>
      </c>
      <c r="K5" s="17">
        <v>4</v>
      </c>
      <c r="L5" s="18">
        <v>5</v>
      </c>
      <c r="M5" s="16">
        <v>1</v>
      </c>
      <c r="N5" s="17">
        <v>2</v>
      </c>
      <c r="O5" s="17">
        <v>3</v>
      </c>
      <c r="P5" s="17">
        <v>4</v>
      </c>
      <c r="Q5" s="18">
        <v>5</v>
      </c>
      <c r="R5" s="16">
        <v>1</v>
      </c>
      <c r="S5" s="17">
        <v>2</v>
      </c>
      <c r="T5" s="17">
        <v>3</v>
      </c>
      <c r="U5" s="17">
        <v>4</v>
      </c>
      <c r="V5" s="18">
        <v>5</v>
      </c>
      <c r="W5" s="16">
        <v>1</v>
      </c>
      <c r="X5" s="17">
        <v>2</v>
      </c>
      <c r="Y5" s="17">
        <v>3</v>
      </c>
      <c r="Z5" s="17">
        <v>4</v>
      </c>
      <c r="AA5" s="18">
        <v>5</v>
      </c>
      <c r="AB5" s="16">
        <v>1</v>
      </c>
      <c r="AC5" s="17">
        <v>2</v>
      </c>
      <c r="AD5" s="17">
        <v>3</v>
      </c>
      <c r="AE5" s="17">
        <v>4</v>
      </c>
      <c r="AF5" s="18">
        <v>5</v>
      </c>
      <c r="AG5" s="16">
        <v>1</v>
      </c>
      <c r="AH5" s="17">
        <v>2</v>
      </c>
      <c r="AI5" s="17">
        <v>3</v>
      </c>
      <c r="AJ5" s="17">
        <v>4</v>
      </c>
      <c r="AK5" s="18">
        <v>5</v>
      </c>
      <c r="AL5" s="16">
        <v>1</v>
      </c>
      <c r="AM5" s="17">
        <v>2</v>
      </c>
      <c r="AN5" s="17">
        <v>3</v>
      </c>
      <c r="AO5" s="17">
        <v>4</v>
      </c>
      <c r="AP5" s="18">
        <v>5</v>
      </c>
      <c r="AQ5" s="16">
        <v>1</v>
      </c>
      <c r="AR5" s="17">
        <v>2</v>
      </c>
      <c r="AS5" s="17">
        <v>3</v>
      </c>
      <c r="AT5" s="17">
        <v>4</v>
      </c>
      <c r="AU5" s="18">
        <v>5</v>
      </c>
      <c r="AV5" s="16">
        <v>1</v>
      </c>
      <c r="AW5" s="17">
        <v>2</v>
      </c>
      <c r="AX5" s="17">
        <v>3</v>
      </c>
      <c r="AY5" s="17">
        <v>4</v>
      </c>
      <c r="AZ5" s="18">
        <v>5</v>
      </c>
      <c r="BA5" s="16">
        <v>1</v>
      </c>
      <c r="BB5" s="17">
        <v>2</v>
      </c>
      <c r="BC5" s="17">
        <v>3</v>
      </c>
      <c r="BD5" s="17">
        <v>4</v>
      </c>
      <c r="BE5" s="18">
        <v>5</v>
      </c>
      <c r="BF5" s="16">
        <v>1</v>
      </c>
      <c r="BG5" s="17">
        <v>2</v>
      </c>
      <c r="BH5" s="17">
        <v>3</v>
      </c>
      <c r="BI5" s="17">
        <v>4</v>
      </c>
      <c r="BJ5" s="18">
        <v>5</v>
      </c>
      <c r="BK5" s="78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</row>
    <row r="6" spans="1:104">
      <c r="A6" s="21" t="s">
        <v>0</v>
      </c>
      <c r="B6" s="22" t="s">
        <v>6</v>
      </c>
      <c r="C6" s="81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3"/>
    </row>
    <row r="7" spans="1:104">
      <c r="A7" s="21" t="s">
        <v>75</v>
      </c>
      <c r="B7" s="24" t="s">
        <v>14</v>
      </c>
      <c r="C7" s="81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3"/>
    </row>
    <row r="8" spans="1:104">
      <c r="A8" s="21"/>
      <c r="B8" s="33" t="s">
        <v>123</v>
      </c>
      <c r="C8" s="48">
        <v>0</v>
      </c>
      <c r="D8" s="48">
        <v>32.134413410967603</v>
      </c>
      <c r="E8" s="48">
        <v>25.235677928387002</v>
      </c>
      <c r="F8" s="48">
        <v>0</v>
      </c>
      <c r="G8" s="48">
        <v>0</v>
      </c>
      <c r="H8" s="48">
        <v>2.0371135202888997</v>
      </c>
      <c r="I8" s="48">
        <v>360.26921607793014</v>
      </c>
      <c r="J8" s="48">
        <v>342.11804717658021</v>
      </c>
      <c r="K8" s="48">
        <v>0</v>
      </c>
      <c r="L8" s="48">
        <v>16.931868561256799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0.56432869548209996</v>
      </c>
      <c r="S8" s="48">
        <v>15.3436981033222</v>
      </c>
      <c r="T8" s="48">
        <v>0.76687184103219996</v>
      </c>
      <c r="U8" s="48">
        <v>0</v>
      </c>
      <c r="V8" s="48">
        <v>0.59594835296740001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0.43939271086989995</v>
      </c>
      <c r="AC8" s="48">
        <v>125.64649472264441</v>
      </c>
      <c r="AD8" s="48">
        <v>5.6539298945805996</v>
      </c>
      <c r="AE8" s="48">
        <v>0</v>
      </c>
      <c r="AF8" s="48">
        <v>3.2685216672898001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0.13745689825749999</v>
      </c>
      <c r="AM8" s="48">
        <v>43.008410843838398</v>
      </c>
      <c r="AN8" s="48">
        <v>17.532150846451398</v>
      </c>
      <c r="AO8" s="48">
        <v>0</v>
      </c>
      <c r="AP8" s="48">
        <v>1.2396722267736002</v>
      </c>
      <c r="AQ8" s="48">
        <v>0</v>
      </c>
      <c r="AR8" s="48">
        <v>0</v>
      </c>
      <c r="AS8" s="48">
        <v>0</v>
      </c>
      <c r="AT8" s="48">
        <v>0</v>
      </c>
      <c r="AU8" s="48">
        <v>0</v>
      </c>
      <c r="AV8" s="48">
        <v>6.3045526473061981</v>
      </c>
      <c r="AW8" s="48">
        <v>459.03211205225364</v>
      </c>
      <c r="AX8" s="48">
        <v>51.468366401032</v>
      </c>
      <c r="AY8" s="48">
        <v>0</v>
      </c>
      <c r="AZ8" s="48">
        <v>22.036587553479798</v>
      </c>
      <c r="BA8" s="48">
        <v>0</v>
      </c>
      <c r="BB8" s="48">
        <v>0</v>
      </c>
      <c r="BC8" s="48">
        <v>0</v>
      </c>
      <c r="BD8" s="48">
        <v>0</v>
      </c>
      <c r="BE8" s="48">
        <v>0</v>
      </c>
      <c r="BF8" s="48">
        <v>2.3951983763431999</v>
      </c>
      <c r="BG8" s="48">
        <v>22.638407815999305</v>
      </c>
      <c r="BH8" s="48">
        <v>5.31873310967E-2</v>
      </c>
      <c r="BI8" s="48">
        <v>0</v>
      </c>
      <c r="BJ8" s="48">
        <v>4.2136893210956003</v>
      </c>
      <c r="BK8" s="47">
        <f>SUM(C8:BJ8)</f>
        <v>1561.0653149775267</v>
      </c>
    </row>
    <row r="9" spans="1:104">
      <c r="A9" s="21"/>
      <c r="B9" s="36" t="s">
        <v>84</v>
      </c>
      <c r="C9" s="47">
        <f>SUM(C8)</f>
        <v>0</v>
      </c>
      <c r="D9" s="47">
        <f t="shared" ref="D9:BJ9" si="0">SUM(D8)</f>
        <v>32.134413410967603</v>
      </c>
      <c r="E9" s="47">
        <f t="shared" si="0"/>
        <v>25.235677928387002</v>
      </c>
      <c r="F9" s="47">
        <f t="shared" si="0"/>
        <v>0</v>
      </c>
      <c r="G9" s="47">
        <f t="shared" si="0"/>
        <v>0</v>
      </c>
      <c r="H9" s="47">
        <f t="shared" si="0"/>
        <v>2.0371135202888997</v>
      </c>
      <c r="I9" s="47">
        <f t="shared" si="0"/>
        <v>360.26921607793014</v>
      </c>
      <c r="J9" s="47">
        <f t="shared" si="0"/>
        <v>342.11804717658021</v>
      </c>
      <c r="K9" s="47">
        <f t="shared" si="0"/>
        <v>0</v>
      </c>
      <c r="L9" s="47">
        <f t="shared" si="0"/>
        <v>16.931868561256799</v>
      </c>
      <c r="M9" s="47">
        <f t="shared" si="0"/>
        <v>0</v>
      </c>
      <c r="N9" s="47">
        <f t="shared" si="0"/>
        <v>0</v>
      </c>
      <c r="O9" s="47">
        <f t="shared" si="0"/>
        <v>0</v>
      </c>
      <c r="P9" s="47">
        <f t="shared" si="0"/>
        <v>0</v>
      </c>
      <c r="Q9" s="47">
        <f t="shared" si="0"/>
        <v>0</v>
      </c>
      <c r="R9" s="47">
        <f t="shared" si="0"/>
        <v>0.56432869548209996</v>
      </c>
      <c r="S9" s="47">
        <f t="shared" si="0"/>
        <v>15.3436981033222</v>
      </c>
      <c r="T9" s="47">
        <f t="shared" si="0"/>
        <v>0.76687184103219996</v>
      </c>
      <c r="U9" s="47">
        <f t="shared" si="0"/>
        <v>0</v>
      </c>
      <c r="V9" s="47">
        <f t="shared" si="0"/>
        <v>0.59594835296740001</v>
      </c>
      <c r="W9" s="47">
        <f t="shared" si="0"/>
        <v>0</v>
      </c>
      <c r="X9" s="47">
        <f t="shared" si="0"/>
        <v>0</v>
      </c>
      <c r="Y9" s="47">
        <f t="shared" si="0"/>
        <v>0</v>
      </c>
      <c r="Z9" s="47">
        <f t="shared" si="0"/>
        <v>0</v>
      </c>
      <c r="AA9" s="47">
        <f t="shared" si="0"/>
        <v>0</v>
      </c>
      <c r="AB9" s="47">
        <f t="shared" si="0"/>
        <v>0.43939271086989995</v>
      </c>
      <c r="AC9" s="47">
        <f t="shared" si="0"/>
        <v>125.64649472264441</v>
      </c>
      <c r="AD9" s="47">
        <f t="shared" si="0"/>
        <v>5.6539298945805996</v>
      </c>
      <c r="AE9" s="47">
        <f t="shared" si="0"/>
        <v>0</v>
      </c>
      <c r="AF9" s="47">
        <f t="shared" si="0"/>
        <v>3.2685216672898001</v>
      </c>
      <c r="AG9" s="47">
        <f t="shared" si="0"/>
        <v>0</v>
      </c>
      <c r="AH9" s="47">
        <f t="shared" si="0"/>
        <v>0</v>
      </c>
      <c r="AI9" s="47">
        <f t="shared" si="0"/>
        <v>0</v>
      </c>
      <c r="AJ9" s="47">
        <f t="shared" si="0"/>
        <v>0</v>
      </c>
      <c r="AK9" s="47">
        <f t="shared" si="0"/>
        <v>0</v>
      </c>
      <c r="AL9" s="47">
        <f t="shared" si="0"/>
        <v>0.13745689825749999</v>
      </c>
      <c r="AM9" s="47">
        <f t="shared" si="0"/>
        <v>43.008410843838398</v>
      </c>
      <c r="AN9" s="47">
        <f t="shared" si="0"/>
        <v>17.532150846451398</v>
      </c>
      <c r="AO9" s="47">
        <f t="shared" si="0"/>
        <v>0</v>
      </c>
      <c r="AP9" s="47">
        <f t="shared" si="0"/>
        <v>1.2396722267736002</v>
      </c>
      <c r="AQ9" s="47">
        <f t="shared" si="0"/>
        <v>0</v>
      </c>
      <c r="AR9" s="47">
        <f t="shared" si="0"/>
        <v>0</v>
      </c>
      <c r="AS9" s="47">
        <f t="shared" si="0"/>
        <v>0</v>
      </c>
      <c r="AT9" s="47">
        <f t="shared" si="0"/>
        <v>0</v>
      </c>
      <c r="AU9" s="47">
        <f t="shared" si="0"/>
        <v>0</v>
      </c>
      <c r="AV9" s="47">
        <f t="shared" si="0"/>
        <v>6.3045526473061981</v>
      </c>
      <c r="AW9" s="47">
        <f t="shared" si="0"/>
        <v>459.03211205225364</v>
      </c>
      <c r="AX9" s="47">
        <f t="shared" si="0"/>
        <v>51.468366401032</v>
      </c>
      <c r="AY9" s="47">
        <f t="shared" si="0"/>
        <v>0</v>
      </c>
      <c r="AZ9" s="47">
        <f t="shared" si="0"/>
        <v>22.036587553479798</v>
      </c>
      <c r="BA9" s="47">
        <f t="shared" si="0"/>
        <v>0</v>
      </c>
      <c r="BB9" s="47">
        <f t="shared" si="0"/>
        <v>0</v>
      </c>
      <c r="BC9" s="47">
        <f t="shared" si="0"/>
        <v>0</v>
      </c>
      <c r="BD9" s="47">
        <f t="shared" si="0"/>
        <v>0</v>
      </c>
      <c r="BE9" s="47">
        <f t="shared" si="0"/>
        <v>0</v>
      </c>
      <c r="BF9" s="47">
        <f t="shared" si="0"/>
        <v>2.3951983763431999</v>
      </c>
      <c r="BG9" s="47">
        <f t="shared" si="0"/>
        <v>22.638407815999305</v>
      </c>
      <c r="BH9" s="47">
        <f t="shared" si="0"/>
        <v>5.31873310967E-2</v>
      </c>
      <c r="BI9" s="47">
        <f t="shared" si="0"/>
        <v>0</v>
      </c>
      <c r="BJ9" s="47">
        <f t="shared" si="0"/>
        <v>4.2136893210956003</v>
      </c>
      <c r="BK9" s="47">
        <f>SUM(C9:BJ9)</f>
        <v>1561.0653149775267</v>
      </c>
    </row>
    <row r="10" spans="1:104">
      <c r="A10" s="21" t="s">
        <v>76</v>
      </c>
      <c r="B10" s="35" t="s">
        <v>3</v>
      </c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</row>
    <row r="11" spans="1:104">
      <c r="A11" s="21"/>
      <c r="B11" s="33" t="s">
        <v>124</v>
      </c>
      <c r="C11" s="48">
        <v>0</v>
      </c>
      <c r="D11" s="48">
        <v>0</v>
      </c>
      <c r="E11" s="48">
        <v>0</v>
      </c>
      <c r="F11" s="48">
        <v>0</v>
      </c>
      <c r="G11" s="48">
        <v>0</v>
      </c>
      <c r="H11" s="48">
        <v>9.3091165225199987E-2</v>
      </c>
      <c r="I11" s="48">
        <v>12.370872572677102</v>
      </c>
      <c r="J11" s="48">
        <v>0</v>
      </c>
      <c r="K11" s="48">
        <v>0</v>
      </c>
      <c r="L11" s="48">
        <v>0.10674254206440001</v>
      </c>
      <c r="M11" s="48">
        <v>0</v>
      </c>
      <c r="N11" s="48">
        <v>0</v>
      </c>
      <c r="O11" s="48">
        <v>0</v>
      </c>
      <c r="P11" s="48">
        <v>0</v>
      </c>
      <c r="Q11" s="48">
        <v>0</v>
      </c>
      <c r="R11" s="48">
        <v>0.1209741249351</v>
      </c>
      <c r="S11" s="48">
        <v>4.9771948880711472</v>
      </c>
      <c r="T11" s="48">
        <v>0</v>
      </c>
      <c r="U11" s="48">
        <v>0</v>
      </c>
      <c r="V11" s="48">
        <v>9.7615867739999989E-4</v>
      </c>
      <c r="W11" s="48">
        <v>0</v>
      </c>
      <c r="X11" s="48">
        <v>0</v>
      </c>
      <c r="Y11" s="48">
        <v>0</v>
      </c>
      <c r="Z11" s="48">
        <v>0</v>
      </c>
      <c r="AA11" s="48">
        <v>0</v>
      </c>
      <c r="AB11" s="48">
        <v>1.0302585870800001E-2</v>
      </c>
      <c r="AC11" s="48">
        <v>0</v>
      </c>
      <c r="AD11" s="48">
        <v>0</v>
      </c>
      <c r="AE11" s="48">
        <v>0</v>
      </c>
      <c r="AF11" s="48">
        <v>0</v>
      </c>
      <c r="AG11" s="48">
        <v>0</v>
      </c>
      <c r="AH11" s="48">
        <v>0</v>
      </c>
      <c r="AI11" s="48">
        <v>0</v>
      </c>
      <c r="AJ11" s="48">
        <v>0</v>
      </c>
      <c r="AK11" s="48">
        <v>0</v>
      </c>
      <c r="AL11" s="48">
        <v>5.7399680643999999E-3</v>
      </c>
      <c r="AM11" s="48">
        <v>0</v>
      </c>
      <c r="AN11" s="48">
        <v>0</v>
      </c>
      <c r="AO11" s="48">
        <v>0</v>
      </c>
      <c r="AP11" s="48">
        <v>1.9643238699999999E-4</v>
      </c>
      <c r="AQ11" s="48">
        <v>0</v>
      </c>
      <c r="AR11" s="48">
        <v>0</v>
      </c>
      <c r="AS11" s="48">
        <v>0</v>
      </c>
      <c r="AT11" s="48">
        <v>0</v>
      </c>
      <c r="AU11" s="48">
        <v>0</v>
      </c>
      <c r="AV11" s="48">
        <v>0.51528944735150017</v>
      </c>
      <c r="AW11" s="48">
        <v>1.2447777967738003</v>
      </c>
      <c r="AX11" s="48">
        <v>0</v>
      </c>
      <c r="AY11" s="48">
        <v>0</v>
      </c>
      <c r="AZ11" s="48">
        <v>2.0780039500966003</v>
      </c>
      <c r="BA11" s="48">
        <v>0</v>
      </c>
      <c r="BB11" s="48">
        <v>0</v>
      </c>
      <c r="BC11" s="48">
        <v>0</v>
      </c>
      <c r="BD11" s="48">
        <v>0</v>
      </c>
      <c r="BE11" s="48">
        <v>0</v>
      </c>
      <c r="BF11" s="48">
        <v>0.1423883262251</v>
      </c>
      <c r="BG11" s="48">
        <v>5.9026233838599992E-2</v>
      </c>
      <c r="BH11" s="48">
        <v>0</v>
      </c>
      <c r="BI11" s="48">
        <v>0</v>
      </c>
      <c r="BJ11" s="48">
        <v>4.0612879322500003E-2</v>
      </c>
      <c r="BK11" s="47">
        <f t="shared" ref="BK11:BK12" si="1">SUM(C11:BJ11)</f>
        <v>21.766189071580648</v>
      </c>
    </row>
    <row r="12" spans="1:104">
      <c r="A12" s="21"/>
      <c r="B12" s="36" t="s">
        <v>85</v>
      </c>
      <c r="C12" s="47">
        <f t="shared" ref="C12:BJ12" si="2">SUM(C11)</f>
        <v>0</v>
      </c>
      <c r="D12" s="47">
        <f t="shared" si="2"/>
        <v>0</v>
      </c>
      <c r="E12" s="47">
        <f t="shared" si="2"/>
        <v>0</v>
      </c>
      <c r="F12" s="47">
        <f t="shared" si="2"/>
        <v>0</v>
      </c>
      <c r="G12" s="47">
        <f t="shared" si="2"/>
        <v>0</v>
      </c>
      <c r="H12" s="47">
        <f t="shared" si="2"/>
        <v>9.3091165225199987E-2</v>
      </c>
      <c r="I12" s="47">
        <f t="shared" si="2"/>
        <v>12.370872572677102</v>
      </c>
      <c r="J12" s="47">
        <f t="shared" si="2"/>
        <v>0</v>
      </c>
      <c r="K12" s="47">
        <f t="shared" si="2"/>
        <v>0</v>
      </c>
      <c r="L12" s="47">
        <f t="shared" si="2"/>
        <v>0.10674254206440001</v>
      </c>
      <c r="M12" s="47">
        <f t="shared" si="2"/>
        <v>0</v>
      </c>
      <c r="N12" s="47">
        <f t="shared" si="2"/>
        <v>0</v>
      </c>
      <c r="O12" s="47">
        <f t="shared" si="2"/>
        <v>0</v>
      </c>
      <c r="P12" s="47">
        <f t="shared" si="2"/>
        <v>0</v>
      </c>
      <c r="Q12" s="47">
        <f t="shared" si="2"/>
        <v>0</v>
      </c>
      <c r="R12" s="47">
        <f t="shared" si="2"/>
        <v>0.1209741249351</v>
      </c>
      <c r="S12" s="47">
        <f t="shared" si="2"/>
        <v>4.9771948880711472</v>
      </c>
      <c r="T12" s="47">
        <f t="shared" si="2"/>
        <v>0</v>
      </c>
      <c r="U12" s="47">
        <f t="shared" si="2"/>
        <v>0</v>
      </c>
      <c r="V12" s="47">
        <f t="shared" si="2"/>
        <v>9.7615867739999989E-4</v>
      </c>
      <c r="W12" s="47">
        <f t="shared" si="2"/>
        <v>0</v>
      </c>
      <c r="X12" s="47">
        <f t="shared" si="2"/>
        <v>0</v>
      </c>
      <c r="Y12" s="47">
        <f t="shared" si="2"/>
        <v>0</v>
      </c>
      <c r="Z12" s="47">
        <f t="shared" si="2"/>
        <v>0</v>
      </c>
      <c r="AA12" s="47">
        <f t="shared" si="2"/>
        <v>0</v>
      </c>
      <c r="AB12" s="47">
        <f t="shared" si="2"/>
        <v>1.0302585870800001E-2</v>
      </c>
      <c r="AC12" s="47">
        <f t="shared" si="2"/>
        <v>0</v>
      </c>
      <c r="AD12" s="47">
        <f t="shared" si="2"/>
        <v>0</v>
      </c>
      <c r="AE12" s="47">
        <f t="shared" si="2"/>
        <v>0</v>
      </c>
      <c r="AF12" s="47">
        <f t="shared" si="2"/>
        <v>0</v>
      </c>
      <c r="AG12" s="47">
        <f t="shared" si="2"/>
        <v>0</v>
      </c>
      <c r="AH12" s="47">
        <f t="shared" si="2"/>
        <v>0</v>
      </c>
      <c r="AI12" s="47">
        <f t="shared" si="2"/>
        <v>0</v>
      </c>
      <c r="AJ12" s="47">
        <f t="shared" si="2"/>
        <v>0</v>
      </c>
      <c r="AK12" s="47">
        <f t="shared" si="2"/>
        <v>0</v>
      </c>
      <c r="AL12" s="47">
        <f t="shared" si="2"/>
        <v>5.7399680643999999E-3</v>
      </c>
      <c r="AM12" s="47">
        <f t="shared" si="2"/>
        <v>0</v>
      </c>
      <c r="AN12" s="47">
        <f t="shared" si="2"/>
        <v>0</v>
      </c>
      <c r="AO12" s="47">
        <f t="shared" si="2"/>
        <v>0</v>
      </c>
      <c r="AP12" s="47">
        <f t="shared" si="2"/>
        <v>1.9643238699999999E-4</v>
      </c>
      <c r="AQ12" s="47">
        <f t="shared" si="2"/>
        <v>0</v>
      </c>
      <c r="AR12" s="47">
        <f t="shared" si="2"/>
        <v>0</v>
      </c>
      <c r="AS12" s="47">
        <f t="shared" si="2"/>
        <v>0</v>
      </c>
      <c r="AT12" s="47">
        <f t="shared" si="2"/>
        <v>0</v>
      </c>
      <c r="AU12" s="47">
        <f t="shared" si="2"/>
        <v>0</v>
      </c>
      <c r="AV12" s="47">
        <f t="shared" si="2"/>
        <v>0.51528944735150017</v>
      </c>
      <c r="AW12" s="47">
        <f t="shared" si="2"/>
        <v>1.2447777967738003</v>
      </c>
      <c r="AX12" s="47">
        <f t="shared" si="2"/>
        <v>0</v>
      </c>
      <c r="AY12" s="47">
        <f t="shared" si="2"/>
        <v>0</v>
      </c>
      <c r="AZ12" s="47">
        <f t="shared" si="2"/>
        <v>2.0780039500966003</v>
      </c>
      <c r="BA12" s="47">
        <f t="shared" si="2"/>
        <v>0</v>
      </c>
      <c r="BB12" s="47">
        <f t="shared" si="2"/>
        <v>0</v>
      </c>
      <c r="BC12" s="47">
        <f t="shared" si="2"/>
        <v>0</v>
      </c>
      <c r="BD12" s="47">
        <f t="shared" si="2"/>
        <v>0</v>
      </c>
      <c r="BE12" s="47">
        <f t="shared" si="2"/>
        <v>0</v>
      </c>
      <c r="BF12" s="47">
        <f t="shared" si="2"/>
        <v>0.1423883262251</v>
      </c>
      <c r="BG12" s="47">
        <f t="shared" si="2"/>
        <v>5.9026233838599992E-2</v>
      </c>
      <c r="BH12" s="47">
        <f t="shared" si="2"/>
        <v>0</v>
      </c>
      <c r="BI12" s="47">
        <f t="shared" si="2"/>
        <v>0</v>
      </c>
      <c r="BJ12" s="47">
        <f t="shared" si="2"/>
        <v>4.0612879322500003E-2</v>
      </c>
      <c r="BK12" s="47">
        <f t="shared" si="1"/>
        <v>21.766189071580648</v>
      </c>
    </row>
    <row r="13" spans="1:104">
      <c r="A13" s="21" t="s">
        <v>77</v>
      </c>
      <c r="B13" s="35" t="s">
        <v>10</v>
      </c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</row>
    <row r="14" spans="1:104">
      <c r="A14" s="21"/>
      <c r="B14" s="35" t="s">
        <v>149</v>
      </c>
      <c r="C14" s="49">
        <v>0</v>
      </c>
      <c r="D14" s="49">
        <v>0</v>
      </c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</v>
      </c>
      <c r="AQ14" s="49">
        <v>0</v>
      </c>
      <c r="AR14" s="49">
        <v>0</v>
      </c>
      <c r="AS14" s="49">
        <v>0</v>
      </c>
      <c r="AT14" s="49">
        <v>0</v>
      </c>
      <c r="AU14" s="49">
        <v>0</v>
      </c>
      <c r="AV14" s="49">
        <v>0</v>
      </c>
      <c r="AW14" s="49">
        <v>0</v>
      </c>
      <c r="AX14" s="49">
        <v>0</v>
      </c>
      <c r="AY14" s="49">
        <v>0</v>
      </c>
      <c r="AZ14" s="49">
        <v>0</v>
      </c>
      <c r="BA14" s="49">
        <v>0</v>
      </c>
      <c r="BB14" s="49">
        <v>0</v>
      </c>
      <c r="BC14" s="49">
        <v>0</v>
      </c>
      <c r="BD14" s="49">
        <v>0</v>
      </c>
      <c r="BE14" s="49">
        <v>0</v>
      </c>
      <c r="BF14" s="49">
        <v>0</v>
      </c>
      <c r="BG14" s="49">
        <v>0</v>
      </c>
      <c r="BH14" s="49">
        <v>0</v>
      </c>
      <c r="BI14" s="49">
        <v>0</v>
      </c>
      <c r="BJ14" s="49">
        <v>0</v>
      </c>
      <c r="BK14" s="50">
        <f t="shared" ref="BK14:BK20" si="3">SUM(C14:BJ14)</f>
        <v>0</v>
      </c>
    </row>
    <row r="15" spans="1:104">
      <c r="A15" s="21"/>
      <c r="B15" s="35" t="s">
        <v>125</v>
      </c>
      <c r="C15" s="49">
        <v>0</v>
      </c>
      <c r="D15" s="49">
        <v>2.5202961290321997</v>
      </c>
      <c r="E15" s="49">
        <v>0</v>
      </c>
      <c r="F15" s="49">
        <v>0</v>
      </c>
      <c r="G15" s="49">
        <v>0</v>
      </c>
      <c r="H15" s="49">
        <v>0.18776206161260001</v>
      </c>
      <c r="I15" s="49">
        <v>9.3799206069062464</v>
      </c>
      <c r="J15" s="49">
        <v>0</v>
      </c>
      <c r="K15" s="49">
        <v>0</v>
      </c>
      <c r="L15" s="49">
        <v>0.73224573338699994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2.3942813225800001E-2</v>
      </c>
      <c r="S15" s="49">
        <v>0</v>
      </c>
      <c r="T15" s="49">
        <v>0</v>
      </c>
      <c r="U15" s="49">
        <v>0</v>
      </c>
      <c r="V15" s="49">
        <v>0.12938097196770001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4.9874129032199996E-2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</v>
      </c>
      <c r="AR15" s="49">
        <v>0</v>
      </c>
      <c r="AS15" s="49">
        <v>0</v>
      </c>
      <c r="AT15" s="49">
        <v>0</v>
      </c>
      <c r="AU15" s="49">
        <v>0</v>
      </c>
      <c r="AV15" s="49">
        <v>0.54683634674109993</v>
      </c>
      <c r="AW15" s="49">
        <v>3.6657484838708001</v>
      </c>
      <c r="AX15" s="49">
        <v>0</v>
      </c>
      <c r="AY15" s="49">
        <v>0</v>
      </c>
      <c r="AZ15" s="49">
        <v>9.1753572496441009</v>
      </c>
      <c r="BA15" s="49">
        <v>0</v>
      </c>
      <c r="BB15" s="49">
        <v>0</v>
      </c>
      <c r="BC15" s="49">
        <v>0</v>
      </c>
      <c r="BD15" s="49">
        <v>0</v>
      </c>
      <c r="BE15" s="49">
        <v>0</v>
      </c>
      <c r="BF15" s="49">
        <v>0.2244148777094</v>
      </c>
      <c r="BG15" s="49">
        <v>0.54201402845160007</v>
      </c>
      <c r="BH15" s="49">
        <v>0</v>
      </c>
      <c r="BI15" s="49">
        <v>0</v>
      </c>
      <c r="BJ15" s="49">
        <v>0.23250808245150001</v>
      </c>
      <c r="BK15" s="63">
        <f t="shared" si="3"/>
        <v>27.410301514032245</v>
      </c>
    </row>
    <row r="16" spans="1:104">
      <c r="A16" s="21"/>
      <c r="B16" s="35" t="s">
        <v>126</v>
      </c>
      <c r="C16" s="49">
        <v>0</v>
      </c>
      <c r="D16" s="49">
        <v>6.2056192786773998</v>
      </c>
      <c r="E16" s="49">
        <v>0</v>
      </c>
      <c r="F16" s="49">
        <v>0</v>
      </c>
      <c r="G16" s="49">
        <v>0</v>
      </c>
      <c r="H16" s="49">
        <v>0.1849650033545</v>
      </c>
      <c r="I16" s="49">
        <v>1.9843318709600002E-2</v>
      </c>
      <c r="J16" s="49">
        <v>0</v>
      </c>
      <c r="K16" s="49">
        <v>0</v>
      </c>
      <c r="L16" s="49">
        <v>0.1891316314515</v>
      </c>
      <c r="M16" s="49">
        <v>0</v>
      </c>
      <c r="N16" s="49">
        <v>0</v>
      </c>
      <c r="O16" s="49">
        <v>0</v>
      </c>
      <c r="P16" s="49">
        <v>0</v>
      </c>
      <c r="Q16" s="49">
        <v>0</v>
      </c>
      <c r="R16" s="49">
        <v>0</v>
      </c>
      <c r="S16" s="49">
        <v>0</v>
      </c>
      <c r="T16" s="49">
        <v>0</v>
      </c>
      <c r="U16" s="49">
        <v>0</v>
      </c>
      <c r="V16" s="49">
        <v>0.80613482258059999</v>
      </c>
      <c r="W16" s="49">
        <v>0</v>
      </c>
      <c r="X16" s="49">
        <v>0</v>
      </c>
      <c r="Y16" s="49">
        <v>0</v>
      </c>
      <c r="Z16" s="49">
        <v>0</v>
      </c>
      <c r="AA16" s="49">
        <v>0</v>
      </c>
      <c r="AB16" s="49">
        <v>5.2545019322300004E-2</v>
      </c>
      <c r="AC16" s="49">
        <v>0</v>
      </c>
      <c r="AD16" s="49">
        <v>0</v>
      </c>
      <c r="AE16" s="49">
        <v>0</v>
      </c>
      <c r="AF16" s="49">
        <v>0.10608346096769999</v>
      </c>
      <c r="AG16" s="49">
        <v>0</v>
      </c>
      <c r="AH16" s="49">
        <v>0</v>
      </c>
      <c r="AI16" s="49">
        <v>0</v>
      </c>
      <c r="AJ16" s="49">
        <v>0</v>
      </c>
      <c r="AK16" s="49">
        <v>0</v>
      </c>
      <c r="AL16" s="49">
        <v>0</v>
      </c>
      <c r="AM16" s="49">
        <v>0.307227016129</v>
      </c>
      <c r="AN16" s="49">
        <v>0</v>
      </c>
      <c r="AO16" s="49">
        <v>0</v>
      </c>
      <c r="AP16" s="49">
        <v>0</v>
      </c>
      <c r="AQ16" s="49">
        <v>0</v>
      </c>
      <c r="AR16" s="49">
        <v>0</v>
      </c>
      <c r="AS16" s="49">
        <v>0</v>
      </c>
      <c r="AT16" s="49">
        <v>0</v>
      </c>
      <c r="AU16" s="49">
        <v>0</v>
      </c>
      <c r="AV16" s="49">
        <v>0.35780069122510005</v>
      </c>
      <c r="AW16" s="49">
        <v>12.906479009163583</v>
      </c>
      <c r="AX16" s="49">
        <v>0</v>
      </c>
      <c r="AY16" s="49">
        <v>0</v>
      </c>
      <c r="AZ16" s="49">
        <v>3.8069930690642</v>
      </c>
      <c r="BA16" s="49">
        <v>0</v>
      </c>
      <c r="BB16" s="49">
        <v>0</v>
      </c>
      <c r="BC16" s="49">
        <v>0</v>
      </c>
      <c r="BD16" s="49">
        <v>0</v>
      </c>
      <c r="BE16" s="49">
        <v>0</v>
      </c>
      <c r="BF16" s="49">
        <v>0.10693951106419999</v>
      </c>
      <c r="BG16" s="49">
        <v>0</v>
      </c>
      <c r="BH16" s="49">
        <v>0</v>
      </c>
      <c r="BI16" s="49">
        <v>0</v>
      </c>
      <c r="BJ16" s="49">
        <v>0</v>
      </c>
      <c r="BK16" s="63">
        <f t="shared" si="3"/>
        <v>25.049761831709684</v>
      </c>
    </row>
    <row r="17" spans="1:63">
      <c r="A17" s="21"/>
      <c r="B17" s="35" t="s">
        <v>127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9">
        <v>4.0851647419199999E-2</v>
      </c>
      <c r="I17" s="49">
        <v>14.0485986548707</v>
      </c>
      <c r="J17" s="49">
        <v>0</v>
      </c>
      <c r="K17" s="49">
        <v>0</v>
      </c>
      <c r="L17" s="49">
        <v>2.6615467258062999</v>
      </c>
      <c r="M17" s="49">
        <v>0</v>
      </c>
      <c r="N17" s="49">
        <v>0</v>
      </c>
      <c r="O17" s="49">
        <v>0</v>
      </c>
      <c r="P17" s="49">
        <v>0</v>
      </c>
      <c r="Q17" s="49">
        <v>0</v>
      </c>
      <c r="R17" s="49">
        <v>2.7234431612799998E-2</v>
      </c>
      <c r="S17" s="49">
        <v>1.2379287096774001</v>
      </c>
      <c r="T17" s="49">
        <v>0</v>
      </c>
      <c r="U17" s="49">
        <v>0</v>
      </c>
      <c r="V17" s="49">
        <v>0.21044788064509998</v>
      </c>
      <c r="W17" s="49">
        <v>0</v>
      </c>
      <c r="X17" s="49">
        <v>0</v>
      </c>
      <c r="Y17" s="49">
        <v>0</v>
      </c>
      <c r="Z17" s="49">
        <v>0</v>
      </c>
      <c r="AA17" s="49">
        <v>0</v>
      </c>
      <c r="AB17" s="49">
        <v>0.1687835050641</v>
      </c>
      <c r="AC17" s="49">
        <v>0</v>
      </c>
      <c r="AD17" s="49">
        <v>0</v>
      </c>
      <c r="AE17" s="49">
        <v>0</v>
      </c>
      <c r="AF17" s="49">
        <v>6.13549838709E-2</v>
      </c>
      <c r="AG17" s="49">
        <v>0</v>
      </c>
      <c r="AH17" s="49">
        <v>0</v>
      </c>
      <c r="AI17" s="49">
        <v>0</v>
      </c>
      <c r="AJ17" s="49">
        <v>0</v>
      </c>
      <c r="AK17" s="49">
        <v>0</v>
      </c>
      <c r="AL17" s="49">
        <v>3.6783554548299999E-2</v>
      </c>
      <c r="AM17" s="49">
        <v>0.92032475806450009</v>
      </c>
      <c r="AN17" s="49">
        <v>0</v>
      </c>
      <c r="AO17" s="49">
        <v>0</v>
      </c>
      <c r="AP17" s="49">
        <v>6.13549838709E-2</v>
      </c>
      <c r="AQ17" s="49">
        <v>0</v>
      </c>
      <c r="AR17" s="49">
        <v>0</v>
      </c>
      <c r="AS17" s="49">
        <v>0</v>
      </c>
      <c r="AT17" s="49">
        <v>0</v>
      </c>
      <c r="AU17" s="49">
        <v>0</v>
      </c>
      <c r="AV17" s="49">
        <v>0.44576161935430003</v>
      </c>
      <c r="AW17" s="49">
        <v>2.6382643064515996</v>
      </c>
      <c r="AX17" s="49">
        <v>0</v>
      </c>
      <c r="AY17" s="49">
        <v>0</v>
      </c>
      <c r="AZ17" s="49">
        <v>0.94485448064480004</v>
      </c>
      <c r="BA17" s="49">
        <v>0</v>
      </c>
      <c r="BB17" s="49">
        <v>0</v>
      </c>
      <c r="BC17" s="49">
        <v>0</v>
      </c>
      <c r="BD17" s="49">
        <v>0</v>
      </c>
      <c r="BE17" s="49">
        <v>0</v>
      </c>
      <c r="BF17" s="49">
        <v>8.3418236128700002E-2</v>
      </c>
      <c r="BG17" s="49">
        <v>0</v>
      </c>
      <c r="BH17" s="49">
        <v>0</v>
      </c>
      <c r="BI17" s="49">
        <v>0</v>
      </c>
      <c r="BJ17" s="49">
        <v>1.1640292103574983</v>
      </c>
      <c r="BK17" s="63">
        <f t="shared" si="3"/>
        <v>24.751537688387096</v>
      </c>
    </row>
    <row r="18" spans="1:63">
      <c r="A18" s="21"/>
      <c r="B18" s="35" t="s">
        <v>141</v>
      </c>
      <c r="C18" s="49">
        <v>0</v>
      </c>
      <c r="D18" s="49">
        <v>0.92945806451609991</v>
      </c>
      <c r="E18" s="49">
        <v>0</v>
      </c>
      <c r="F18" s="49">
        <v>0</v>
      </c>
      <c r="G18" s="49">
        <v>0</v>
      </c>
      <c r="H18" s="49">
        <v>0.21919090419309997</v>
      </c>
      <c r="I18" s="49">
        <v>5.7626400000000002</v>
      </c>
      <c r="J18" s="49">
        <v>0.618011112457447</v>
      </c>
      <c r="K18" s="49">
        <v>0</v>
      </c>
      <c r="L18" s="49">
        <v>0.86749419354809998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2.7372978774099999E-2</v>
      </c>
      <c r="S18" s="49">
        <v>0.12392774193539999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49">
        <v>0</v>
      </c>
      <c r="AA18" s="49">
        <v>0</v>
      </c>
      <c r="AB18" s="49">
        <v>0.66659270232190004</v>
      </c>
      <c r="AC18" s="49">
        <v>0</v>
      </c>
      <c r="AD18" s="49">
        <v>0</v>
      </c>
      <c r="AE18" s="49">
        <v>0</v>
      </c>
      <c r="AF18" s="49">
        <v>0.70355614548370016</v>
      </c>
      <c r="AG18" s="49">
        <v>0</v>
      </c>
      <c r="AH18" s="49">
        <v>0</v>
      </c>
      <c r="AI18" s="49">
        <v>0</v>
      </c>
      <c r="AJ18" s="49">
        <v>0</v>
      </c>
      <c r="AK18" s="49">
        <v>0</v>
      </c>
      <c r="AL18" s="49">
        <v>0.15523910548339998</v>
      </c>
      <c r="AM18" s="49">
        <v>1.1754911472578999</v>
      </c>
      <c r="AN18" s="49">
        <v>0</v>
      </c>
      <c r="AO18" s="49">
        <v>0</v>
      </c>
      <c r="AP18" s="49">
        <v>0.42782430645149999</v>
      </c>
      <c r="AQ18" s="49">
        <v>0</v>
      </c>
      <c r="AR18" s="49">
        <v>0</v>
      </c>
      <c r="AS18" s="49">
        <v>0</v>
      </c>
      <c r="AT18" s="49">
        <v>0</v>
      </c>
      <c r="AU18" s="49">
        <v>0</v>
      </c>
      <c r="AV18" s="49">
        <v>1.1998299546753002</v>
      </c>
      <c r="AW18" s="49">
        <v>6.1117758064515</v>
      </c>
      <c r="AX18" s="49">
        <v>0</v>
      </c>
      <c r="AY18" s="49">
        <v>0</v>
      </c>
      <c r="AZ18" s="49">
        <v>2.9311519788703992</v>
      </c>
      <c r="BA18" s="49">
        <v>0</v>
      </c>
      <c r="BB18" s="49">
        <v>0</v>
      </c>
      <c r="BC18" s="49">
        <v>0</v>
      </c>
      <c r="BD18" s="49">
        <v>0</v>
      </c>
      <c r="BE18" s="49">
        <v>0</v>
      </c>
      <c r="BF18" s="49">
        <v>0.44770110803200003</v>
      </c>
      <c r="BG18" s="49">
        <v>3.6670654838700002E-2</v>
      </c>
      <c r="BH18" s="49">
        <v>0</v>
      </c>
      <c r="BI18" s="49">
        <v>0</v>
      </c>
      <c r="BJ18" s="49">
        <v>2.6024664810643001</v>
      </c>
      <c r="BK18" s="63">
        <f t="shared" si="3"/>
        <v>25.006394386354849</v>
      </c>
    </row>
    <row r="19" spans="1:63">
      <c r="A19" s="21"/>
      <c r="B19" s="35" t="s">
        <v>142</v>
      </c>
      <c r="C19" s="49">
        <v>0</v>
      </c>
      <c r="D19" s="49">
        <v>6.0616629032258</v>
      </c>
      <c r="E19" s="49">
        <v>0</v>
      </c>
      <c r="F19" s="49">
        <v>0</v>
      </c>
      <c r="G19" s="49">
        <v>0</v>
      </c>
      <c r="H19" s="49">
        <v>0</v>
      </c>
      <c r="I19" s="49">
        <v>4.8493303225804993</v>
      </c>
      <c r="J19" s="49">
        <v>0</v>
      </c>
      <c r="K19" s="49">
        <v>0</v>
      </c>
      <c r="L19" s="49">
        <v>0.11301137419349999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9">
        <v>0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49">
        <v>0</v>
      </c>
      <c r="AA19" s="49">
        <v>0</v>
      </c>
      <c r="AB19" s="49">
        <v>4.6599965322499992E-2</v>
      </c>
      <c r="AC19" s="49">
        <v>0</v>
      </c>
      <c r="AD19" s="49">
        <v>0</v>
      </c>
      <c r="AE19" s="49">
        <v>0</v>
      </c>
      <c r="AF19" s="49">
        <v>0</v>
      </c>
      <c r="AG19" s="49">
        <v>0</v>
      </c>
      <c r="AH19" s="49">
        <v>0</v>
      </c>
      <c r="AI19" s="49">
        <v>0</v>
      </c>
      <c r="AJ19" s="49">
        <v>0</v>
      </c>
      <c r="AK19" s="49">
        <v>0</v>
      </c>
      <c r="AL19" s="49">
        <v>6.6571379032199993E-2</v>
      </c>
      <c r="AM19" s="49">
        <v>1.0893498387095999</v>
      </c>
      <c r="AN19" s="49">
        <v>0</v>
      </c>
      <c r="AO19" s="49">
        <v>0</v>
      </c>
      <c r="AP19" s="49">
        <v>0</v>
      </c>
      <c r="AQ19" s="49">
        <v>0</v>
      </c>
      <c r="AR19" s="49">
        <v>0</v>
      </c>
      <c r="AS19" s="49">
        <v>0</v>
      </c>
      <c r="AT19" s="49">
        <v>0</v>
      </c>
      <c r="AU19" s="49">
        <v>0</v>
      </c>
      <c r="AV19" s="49">
        <v>0.2886777072576</v>
      </c>
      <c r="AW19" s="49">
        <v>1.7853233467741001</v>
      </c>
      <c r="AX19" s="49">
        <v>0</v>
      </c>
      <c r="AY19" s="49">
        <v>0</v>
      </c>
      <c r="AZ19" s="49">
        <v>10.272068725322301</v>
      </c>
      <c r="BA19" s="49">
        <v>0</v>
      </c>
      <c r="BB19" s="49">
        <v>0</v>
      </c>
      <c r="BC19" s="49">
        <v>0</v>
      </c>
      <c r="BD19" s="49">
        <v>0</v>
      </c>
      <c r="BE19" s="49">
        <v>0</v>
      </c>
      <c r="BF19" s="49">
        <v>1.2103887096699999E-2</v>
      </c>
      <c r="BG19" s="49">
        <v>0</v>
      </c>
      <c r="BH19" s="49">
        <v>0</v>
      </c>
      <c r="BI19" s="49">
        <v>0</v>
      </c>
      <c r="BJ19" s="49">
        <v>2.821194370259402</v>
      </c>
      <c r="BK19" s="63">
        <f t="shared" si="3"/>
        <v>27.405893819774203</v>
      </c>
    </row>
    <row r="20" spans="1:63">
      <c r="A20" s="21"/>
      <c r="B20" s="36" t="s">
        <v>92</v>
      </c>
      <c r="C20" s="51">
        <f t="shared" ref="C20:AH20" si="4">SUM(C14:C19)</f>
        <v>0</v>
      </c>
      <c r="D20" s="51">
        <f t="shared" si="4"/>
        <v>15.717036375451499</v>
      </c>
      <c r="E20" s="51">
        <f t="shared" si="4"/>
        <v>0</v>
      </c>
      <c r="F20" s="51">
        <f t="shared" si="4"/>
        <v>0</v>
      </c>
      <c r="G20" s="51">
        <f t="shared" si="4"/>
        <v>0</v>
      </c>
      <c r="H20" s="51">
        <f t="shared" si="4"/>
        <v>0.63276961657940001</v>
      </c>
      <c r="I20" s="51">
        <f t="shared" si="4"/>
        <v>34.060332903067049</v>
      </c>
      <c r="J20" s="51">
        <f t="shared" si="4"/>
        <v>0.618011112457447</v>
      </c>
      <c r="K20" s="51">
        <f t="shared" si="4"/>
        <v>0</v>
      </c>
      <c r="L20" s="51">
        <f t="shared" si="4"/>
        <v>4.5634296583863998</v>
      </c>
      <c r="M20" s="51">
        <f t="shared" si="4"/>
        <v>0</v>
      </c>
      <c r="N20" s="51">
        <f t="shared" si="4"/>
        <v>0</v>
      </c>
      <c r="O20" s="51">
        <f t="shared" si="4"/>
        <v>0</v>
      </c>
      <c r="P20" s="51">
        <f t="shared" si="4"/>
        <v>0</v>
      </c>
      <c r="Q20" s="51">
        <f t="shared" si="4"/>
        <v>0</v>
      </c>
      <c r="R20" s="51">
        <f t="shared" si="4"/>
        <v>7.8550223612700004E-2</v>
      </c>
      <c r="S20" s="51">
        <f t="shared" si="4"/>
        <v>1.3618564516128</v>
      </c>
      <c r="T20" s="51">
        <f t="shared" si="4"/>
        <v>0</v>
      </c>
      <c r="U20" s="51">
        <f t="shared" si="4"/>
        <v>0</v>
      </c>
      <c r="V20" s="51">
        <f t="shared" si="4"/>
        <v>1.1459636751933999</v>
      </c>
      <c r="W20" s="51">
        <f t="shared" si="4"/>
        <v>0</v>
      </c>
      <c r="X20" s="51">
        <f t="shared" si="4"/>
        <v>0</v>
      </c>
      <c r="Y20" s="51">
        <f t="shared" si="4"/>
        <v>0</v>
      </c>
      <c r="Z20" s="51">
        <f t="shared" si="4"/>
        <v>0</v>
      </c>
      <c r="AA20" s="51">
        <f t="shared" si="4"/>
        <v>0</v>
      </c>
      <c r="AB20" s="51">
        <f t="shared" si="4"/>
        <v>0.93452119203080009</v>
      </c>
      <c r="AC20" s="51">
        <f t="shared" si="4"/>
        <v>0</v>
      </c>
      <c r="AD20" s="51">
        <f t="shared" si="4"/>
        <v>0</v>
      </c>
      <c r="AE20" s="51">
        <f t="shared" si="4"/>
        <v>0</v>
      </c>
      <c r="AF20" s="51">
        <f t="shared" si="4"/>
        <v>0.92086871935450021</v>
      </c>
      <c r="AG20" s="51">
        <f t="shared" si="4"/>
        <v>0</v>
      </c>
      <c r="AH20" s="51">
        <f t="shared" si="4"/>
        <v>0</v>
      </c>
      <c r="AI20" s="51">
        <f t="shared" ref="AI20:BJ20" si="5">SUM(AI14:AI19)</f>
        <v>0</v>
      </c>
      <c r="AJ20" s="51">
        <f t="shared" si="5"/>
        <v>0</v>
      </c>
      <c r="AK20" s="51">
        <f t="shared" si="5"/>
        <v>0</v>
      </c>
      <c r="AL20" s="51">
        <f t="shared" si="5"/>
        <v>0.25859403906389999</v>
      </c>
      <c r="AM20" s="51">
        <f t="shared" si="5"/>
        <v>3.4923927601609996</v>
      </c>
      <c r="AN20" s="51">
        <f t="shared" si="5"/>
        <v>0</v>
      </c>
      <c r="AO20" s="51">
        <f t="shared" si="5"/>
        <v>0</v>
      </c>
      <c r="AP20" s="51">
        <f t="shared" si="5"/>
        <v>0.48917929032239998</v>
      </c>
      <c r="AQ20" s="51">
        <f t="shared" si="5"/>
        <v>0</v>
      </c>
      <c r="AR20" s="51">
        <f t="shared" si="5"/>
        <v>0</v>
      </c>
      <c r="AS20" s="51">
        <f t="shared" si="5"/>
        <v>0</v>
      </c>
      <c r="AT20" s="51">
        <f t="shared" si="5"/>
        <v>0</v>
      </c>
      <c r="AU20" s="51">
        <f t="shared" si="5"/>
        <v>0</v>
      </c>
      <c r="AV20" s="51">
        <f t="shared" si="5"/>
        <v>2.8389063192534003</v>
      </c>
      <c r="AW20" s="51">
        <f t="shared" si="5"/>
        <v>27.107590952711583</v>
      </c>
      <c r="AX20" s="51">
        <f t="shared" si="5"/>
        <v>0</v>
      </c>
      <c r="AY20" s="51">
        <f t="shared" si="5"/>
        <v>0</v>
      </c>
      <c r="AZ20" s="51">
        <f t="shared" si="5"/>
        <v>27.130425503545801</v>
      </c>
      <c r="BA20" s="51">
        <f t="shared" si="5"/>
        <v>0</v>
      </c>
      <c r="BB20" s="51">
        <f t="shared" si="5"/>
        <v>0</v>
      </c>
      <c r="BC20" s="51">
        <f t="shared" si="5"/>
        <v>0</v>
      </c>
      <c r="BD20" s="51">
        <f t="shared" si="5"/>
        <v>0</v>
      </c>
      <c r="BE20" s="51">
        <f t="shared" si="5"/>
        <v>0</v>
      </c>
      <c r="BF20" s="51">
        <f t="shared" si="5"/>
        <v>0.87457762003100004</v>
      </c>
      <c r="BG20" s="51">
        <f t="shared" si="5"/>
        <v>0.57868468329030009</v>
      </c>
      <c r="BH20" s="51">
        <f t="shared" si="5"/>
        <v>0</v>
      </c>
      <c r="BI20" s="51">
        <f t="shared" si="5"/>
        <v>0</v>
      </c>
      <c r="BJ20" s="51">
        <f t="shared" si="5"/>
        <v>6.8201981441327</v>
      </c>
      <c r="BK20" s="51">
        <f t="shared" si="3"/>
        <v>129.62388924025808</v>
      </c>
    </row>
    <row r="21" spans="1:63">
      <c r="A21" s="21" t="s">
        <v>78</v>
      </c>
      <c r="B21" s="35" t="s">
        <v>15</v>
      </c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</row>
    <row r="22" spans="1:63">
      <c r="A22" s="21"/>
      <c r="B22" s="35"/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49">
        <v>0</v>
      </c>
      <c r="AI22" s="49">
        <v>0</v>
      </c>
      <c r="AJ22" s="49">
        <v>0</v>
      </c>
      <c r="AK22" s="49">
        <v>0</v>
      </c>
      <c r="AL22" s="49">
        <v>0</v>
      </c>
      <c r="AM22" s="49">
        <v>0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  <c r="AS22" s="49">
        <v>0</v>
      </c>
      <c r="AT22" s="49">
        <v>0</v>
      </c>
      <c r="AU22" s="49">
        <v>0</v>
      </c>
      <c r="AV22" s="49">
        <v>0</v>
      </c>
      <c r="AW22" s="49">
        <v>0</v>
      </c>
      <c r="AX22" s="49">
        <v>0</v>
      </c>
      <c r="AY22" s="49">
        <v>0</v>
      </c>
      <c r="AZ22" s="49">
        <v>0</v>
      </c>
      <c r="BA22" s="49">
        <v>0</v>
      </c>
      <c r="BB22" s="49">
        <v>0</v>
      </c>
      <c r="BC22" s="49">
        <v>0</v>
      </c>
      <c r="BD22" s="49">
        <v>0</v>
      </c>
      <c r="BE22" s="49">
        <v>0</v>
      </c>
      <c r="BF22" s="49">
        <v>0</v>
      </c>
      <c r="BG22" s="49">
        <v>0</v>
      </c>
      <c r="BH22" s="49">
        <v>0</v>
      </c>
      <c r="BI22" s="49">
        <v>0</v>
      </c>
      <c r="BJ22" s="49">
        <v>0</v>
      </c>
      <c r="BK22" s="50">
        <f t="shared" ref="BK22:BK23" si="6">SUM(C22:BJ22)</f>
        <v>0</v>
      </c>
    </row>
    <row r="23" spans="1:63">
      <c r="A23" s="21"/>
      <c r="B23" s="36" t="s">
        <v>91</v>
      </c>
      <c r="C23" s="51">
        <f>SUM(C22)</f>
        <v>0</v>
      </c>
      <c r="D23" s="51">
        <f t="shared" ref="D23:BJ23" si="7">SUM(D22)</f>
        <v>0</v>
      </c>
      <c r="E23" s="51">
        <f t="shared" si="7"/>
        <v>0</v>
      </c>
      <c r="F23" s="51">
        <f t="shared" si="7"/>
        <v>0</v>
      </c>
      <c r="G23" s="51">
        <f t="shared" si="7"/>
        <v>0</v>
      </c>
      <c r="H23" s="51">
        <f t="shared" si="7"/>
        <v>0</v>
      </c>
      <c r="I23" s="51">
        <f t="shared" si="7"/>
        <v>0</v>
      </c>
      <c r="J23" s="51">
        <f t="shared" si="7"/>
        <v>0</v>
      </c>
      <c r="K23" s="51">
        <f t="shared" si="7"/>
        <v>0</v>
      </c>
      <c r="L23" s="51">
        <f t="shared" si="7"/>
        <v>0</v>
      </c>
      <c r="M23" s="51">
        <f t="shared" si="7"/>
        <v>0</v>
      </c>
      <c r="N23" s="51">
        <f t="shared" si="7"/>
        <v>0</v>
      </c>
      <c r="O23" s="51">
        <f t="shared" si="7"/>
        <v>0</v>
      </c>
      <c r="P23" s="51">
        <f t="shared" si="7"/>
        <v>0</v>
      </c>
      <c r="Q23" s="51">
        <f t="shared" si="7"/>
        <v>0</v>
      </c>
      <c r="R23" s="51">
        <f t="shared" si="7"/>
        <v>0</v>
      </c>
      <c r="S23" s="51">
        <f t="shared" si="7"/>
        <v>0</v>
      </c>
      <c r="T23" s="51">
        <f t="shared" si="7"/>
        <v>0</v>
      </c>
      <c r="U23" s="51">
        <f t="shared" si="7"/>
        <v>0</v>
      </c>
      <c r="V23" s="51">
        <f t="shared" si="7"/>
        <v>0</v>
      </c>
      <c r="W23" s="51">
        <f t="shared" si="7"/>
        <v>0</v>
      </c>
      <c r="X23" s="51">
        <f t="shared" si="7"/>
        <v>0</v>
      </c>
      <c r="Y23" s="51">
        <f t="shared" si="7"/>
        <v>0</v>
      </c>
      <c r="Z23" s="51">
        <f t="shared" si="7"/>
        <v>0</v>
      </c>
      <c r="AA23" s="51">
        <f t="shared" si="7"/>
        <v>0</v>
      </c>
      <c r="AB23" s="51">
        <f t="shared" si="7"/>
        <v>0</v>
      </c>
      <c r="AC23" s="51">
        <f t="shared" si="7"/>
        <v>0</v>
      </c>
      <c r="AD23" s="51">
        <f t="shared" si="7"/>
        <v>0</v>
      </c>
      <c r="AE23" s="51">
        <f t="shared" si="7"/>
        <v>0</v>
      </c>
      <c r="AF23" s="51">
        <f t="shared" si="7"/>
        <v>0</v>
      </c>
      <c r="AG23" s="51">
        <f t="shared" si="7"/>
        <v>0</v>
      </c>
      <c r="AH23" s="51">
        <f t="shared" si="7"/>
        <v>0</v>
      </c>
      <c r="AI23" s="51">
        <f t="shared" si="7"/>
        <v>0</v>
      </c>
      <c r="AJ23" s="51">
        <f t="shared" si="7"/>
        <v>0</v>
      </c>
      <c r="AK23" s="51">
        <f t="shared" si="7"/>
        <v>0</v>
      </c>
      <c r="AL23" s="51">
        <f t="shared" si="7"/>
        <v>0</v>
      </c>
      <c r="AM23" s="51">
        <f t="shared" si="7"/>
        <v>0</v>
      </c>
      <c r="AN23" s="51">
        <f t="shared" si="7"/>
        <v>0</v>
      </c>
      <c r="AO23" s="51">
        <f t="shared" si="7"/>
        <v>0</v>
      </c>
      <c r="AP23" s="51">
        <f t="shared" si="7"/>
        <v>0</v>
      </c>
      <c r="AQ23" s="51">
        <f t="shared" si="7"/>
        <v>0</v>
      </c>
      <c r="AR23" s="51">
        <f t="shared" si="7"/>
        <v>0</v>
      </c>
      <c r="AS23" s="51">
        <f t="shared" si="7"/>
        <v>0</v>
      </c>
      <c r="AT23" s="51">
        <f t="shared" si="7"/>
        <v>0</v>
      </c>
      <c r="AU23" s="51">
        <f t="shared" si="7"/>
        <v>0</v>
      </c>
      <c r="AV23" s="51">
        <f t="shared" si="7"/>
        <v>0</v>
      </c>
      <c r="AW23" s="51">
        <f t="shared" si="7"/>
        <v>0</v>
      </c>
      <c r="AX23" s="51">
        <f t="shared" si="7"/>
        <v>0</v>
      </c>
      <c r="AY23" s="51">
        <f t="shared" si="7"/>
        <v>0</v>
      </c>
      <c r="AZ23" s="51">
        <f t="shared" si="7"/>
        <v>0</v>
      </c>
      <c r="BA23" s="51">
        <f t="shared" si="7"/>
        <v>0</v>
      </c>
      <c r="BB23" s="51">
        <f t="shared" si="7"/>
        <v>0</v>
      </c>
      <c r="BC23" s="51">
        <f t="shared" si="7"/>
        <v>0</v>
      </c>
      <c r="BD23" s="51">
        <f t="shared" si="7"/>
        <v>0</v>
      </c>
      <c r="BE23" s="51">
        <f t="shared" si="7"/>
        <v>0</v>
      </c>
      <c r="BF23" s="51">
        <f t="shared" si="7"/>
        <v>0</v>
      </c>
      <c r="BG23" s="51">
        <f t="shared" si="7"/>
        <v>0</v>
      </c>
      <c r="BH23" s="51">
        <f t="shared" si="7"/>
        <v>0</v>
      </c>
      <c r="BI23" s="51">
        <f t="shared" si="7"/>
        <v>0</v>
      </c>
      <c r="BJ23" s="51">
        <f t="shared" si="7"/>
        <v>0</v>
      </c>
      <c r="BK23" s="51">
        <f t="shared" si="6"/>
        <v>0</v>
      </c>
    </row>
    <row r="24" spans="1:63">
      <c r="A24" s="21" t="s">
        <v>80</v>
      </c>
      <c r="B24" s="35" t="s">
        <v>96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84"/>
      <c r="BJ24" s="84"/>
      <c r="BK24" s="84"/>
    </row>
    <row r="25" spans="1:63">
      <c r="A25" s="21"/>
      <c r="B25" s="34"/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0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0</v>
      </c>
      <c r="AJ25" s="49">
        <v>0</v>
      </c>
      <c r="AK25" s="49">
        <v>0</v>
      </c>
      <c r="AL25" s="49">
        <v>0</v>
      </c>
      <c r="AM25" s="49">
        <v>0</v>
      </c>
      <c r="AN25" s="49">
        <v>0</v>
      </c>
      <c r="AO25" s="49">
        <v>0</v>
      </c>
      <c r="AP25" s="49">
        <v>0</v>
      </c>
      <c r="AQ25" s="49">
        <v>0</v>
      </c>
      <c r="AR25" s="49">
        <v>0</v>
      </c>
      <c r="AS25" s="49">
        <v>0</v>
      </c>
      <c r="AT25" s="49">
        <v>0</v>
      </c>
      <c r="AU25" s="49">
        <v>0</v>
      </c>
      <c r="AV25" s="49">
        <v>0</v>
      </c>
      <c r="AW25" s="49">
        <v>0</v>
      </c>
      <c r="AX25" s="49">
        <v>0</v>
      </c>
      <c r="AY25" s="49">
        <v>0</v>
      </c>
      <c r="AZ25" s="49">
        <v>0</v>
      </c>
      <c r="BA25" s="49">
        <v>0</v>
      </c>
      <c r="BB25" s="49">
        <v>0</v>
      </c>
      <c r="BC25" s="49">
        <v>0</v>
      </c>
      <c r="BD25" s="49">
        <v>0</v>
      </c>
      <c r="BE25" s="49">
        <v>0</v>
      </c>
      <c r="BF25" s="49">
        <v>0</v>
      </c>
      <c r="BG25" s="49">
        <v>0</v>
      </c>
      <c r="BH25" s="49">
        <v>0</v>
      </c>
      <c r="BI25" s="49">
        <v>0</v>
      </c>
      <c r="BJ25" s="49">
        <v>0</v>
      </c>
      <c r="BK25" s="50">
        <f t="shared" ref="BK25:BK26" si="8">SUM(C25:BJ25)</f>
        <v>0</v>
      </c>
    </row>
    <row r="26" spans="1:63">
      <c r="A26" s="21"/>
      <c r="B26" s="36" t="s">
        <v>90</v>
      </c>
      <c r="C26" s="51">
        <f>SUM(C25)</f>
        <v>0</v>
      </c>
      <c r="D26" s="51">
        <f t="shared" ref="D26:BJ26" si="9">SUM(D25)</f>
        <v>0</v>
      </c>
      <c r="E26" s="51">
        <f t="shared" si="9"/>
        <v>0</v>
      </c>
      <c r="F26" s="51">
        <f t="shared" si="9"/>
        <v>0</v>
      </c>
      <c r="G26" s="51">
        <f t="shared" si="9"/>
        <v>0</v>
      </c>
      <c r="H26" s="51">
        <f t="shared" si="9"/>
        <v>0</v>
      </c>
      <c r="I26" s="51">
        <f t="shared" si="9"/>
        <v>0</v>
      </c>
      <c r="J26" s="51">
        <f t="shared" si="9"/>
        <v>0</v>
      </c>
      <c r="K26" s="51">
        <f t="shared" si="9"/>
        <v>0</v>
      </c>
      <c r="L26" s="51">
        <f t="shared" si="9"/>
        <v>0</v>
      </c>
      <c r="M26" s="51">
        <f t="shared" si="9"/>
        <v>0</v>
      </c>
      <c r="N26" s="51">
        <f t="shared" si="9"/>
        <v>0</v>
      </c>
      <c r="O26" s="51">
        <f t="shared" si="9"/>
        <v>0</v>
      </c>
      <c r="P26" s="51">
        <f t="shared" si="9"/>
        <v>0</v>
      </c>
      <c r="Q26" s="51">
        <f t="shared" si="9"/>
        <v>0</v>
      </c>
      <c r="R26" s="51">
        <f t="shared" si="9"/>
        <v>0</v>
      </c>
      <c r="S26" s="51">
        <f t="shared" si="9"/>
        <v>0</v>
      </c>
      <c r="T26" s="51">
        <f t="shared" si="9"/>
        <v>0</v>
      </c>
      <c r="U26" s="51">
        <f t="shared" si="9"/>
        <v>0</v>
      </c>
      <c r="V26" s="51">
        <f t="shared" si="9"/>
        <v>0</v>
      </c>
      <c r="W26" s="51">
        <f t="shared" si="9"/>
        <v>0</v>
      </c>
      <c r="X26" s="51">
        <f t="shared" si="9"/>
        <v>0</v>
      </c>
      <c r="Y26" s="51">
        <f t="shared" si="9"/>
        <v>0</v>
      </c>
      <c r="Z26" s="51">
        <f t="shared" si="9"/>
        <v>0</v>
      </c>
      <c r="AA26" s="51">
        <f t="shared" si="9"/>
        <v>0</v>
      </c>
      <c r="AB26" s="51">
        <f t="shared" si="9"/>
        <v>0</v>
      </c>
      <c r="AC26" s="51">
        <f t="shared" si="9"/>
        <v>0</v>
      </c>
      <c r="AD26" s="51">
        <f t="shared" si="9"/>
        <v>0</v>
      </c>
      <c r="AE26" s="51">
        <f t="shared" si="9"/>
        <v>0</v>
      </c>
      <c r="AF26" s="51">
        <f t="shared" si="9"/>
        <v>0</v>
      </c>
      <c r="AG26" s="51">
        <f t="shared" si="9"/>
        <v>0</v>
      </c>
      <c r="AH26" s="51">
        <f t="shared" si="9"/>
        <v>0</v>
      </c>
      <c r="AI26" s="51">
        <f t="shared" si="9"/>
        <v>0</v>
      </c>
      <c r="AJ26" s="51">
        <f t="shared" si="9"/>
        <v>0</v>
      </c>
      <c r="AK26" s="51">
        <f t="shared" si="9"/>
        <v>0</v>
      </c>
      <c r="AL26" s="51">
        <f t="shared" si="9"/>
        <v>0</v>
      </c>
      <c r="AM26" s="51">
        <f t="shared" si="9"/>
        <v>0</v>
      </c>
      <c r="AN26" s="51">
        <f t="shared" si="9"/>
        <v>0</v>
      </c>
      <c r="AO26" s="51">
        <f t="shared" si="9"/>
        <v>0</v>
      </c>
      <c r="AP26" s="51">
        <f t="shared" si="9"/>
        <v>0</v>
      </c>
      <c r="AQ26" s="51">
        <f t="shared" si="9"/>
        <v>0</v>
      </c>
      <c r="AR26" s="51">
        <f t="shared" si="9"/>
        <v>0</v>
      </c>
      <c r="AS26" s="51">
        <f t="shared" si="9"/>
        <v>0</v>
      </c>
      <c r="AT26" s="51">
        <f t="shared" si="9"/>
        <v>0</v>
      </c>
      <c r="AU26" s="51">
        <f t="shared" si="9"/>
        <v>0</v>
      </c>
      <c r="AV26" s="51">
        <f t="shared" si="9"/>
        <v>0</v>
      </c>
      <c r="AW26" s="51">
        <f t="shared" si="9"/>
        <v>0</v>
      </c>
      <c r="AX26" s="51">
        <f t="shared" si="9"/>
        <v>0</v>
      </c>
      <c r="AY26" s="51">
        <f t="shared" si="9"/>
        <v>0</v>
      </c>
      <c r="AZ26" s="51">
        <f t="shared" si="9"/>
        <v>0</v>
      </c>
      <c r="BA26" s="51">
        <f t="shared" si="9"/>
        <v>0</v>
      </c>
      <c r="BB26" s="51">
        <f t="shared" si="9"/>
        <v>0</v>
      </c>
      <c r="BC26" s="51">
        <f t="shared" si="9"/>
        <v>0</v>
      </c>
      <c r="BD26" s="51">
        <f t="shared" si="9"/>
        <v>0</v>
      </c>
      <c r="BE26" s="51">
        <f t="shared" si="9"/>
        <v>0</v>
      </c>
      <c r="BF26" s="51">
        <f t="shared" si="9"/>
        <v>0</v>
      </c>
      <c r="BG26" s="51">
        <f t="shared" si="9"/>
        <v>0</v>
      </c>
      <c r="BH26" s="51">
        <f t="shared" si="9"/>
        <v>0</v>
      </c>
      <c r="BI26" s="51">
        <f t="shared" si="9"/>
        <v>0</v>
      </c>
      <c r="BJ26" s="51">
        <f t="shared" si="9"/>
        <v>0</v>
      </c>
      <c r="BK26" s="51">
        <f t="shared" si="8"/>
        <v>0</v>
      </c>
    </row>
    <row r="27" spans="1:63">
      <c r="A27" s="21" t="s">
        <v>81</v>
      </c>
      <c r="B27" s="35" t="s">
        <v>16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</row>
    <row r="28" spans="1:63">
      <c r="A28" s="21"/>
      <c r="B28" s="35" t="s">
        <v>155</v>
      </c>
      <c r="C28" s="49">
        <v>0</v>
      </c>
      <c r="D28" s="49">
        <v>25.830319741838601</v>
      </c>
      <c r="E28" s="49">
        <v>0</v>
      </c>
      <c r="F28" s="49">
        <v>0</v>
      </c>
      <c r="G28" s="49">
        <v>0</v>
      </c>
      <c r="H28" s="49">
        <v>1.9647753473413569</v>
      </c>
      <c r="I28" s="49">
        <v>180.74987247983719</v>
      </c>
      <c r="J28" s="49">
        <v>4.1015281704838005</v>
      </c>
      <c r="K28" s="49">
        <v>0</v>
      </c>
      <c r="L28" s="49">
        <v>27.708677029224695</v>
      </c>
      <c r="M28" s="49">
        <v>0</v>
      </c>
      <c r="N28" s="49">
        <v>0</v>
      </c>
      <c r="O28" s="49">
        <v>0</v>
      </c>
      <c r="P28" s="49">
        <v>0</v>
      </c>
      <c r="Q28" s="49">
        <v>0</v>
      </c>
      <c r="R28" s="49">
        <v>1.5078126201918993</v>
      </c>
      <c r="S28" s="49">
        <v>14.892712658483703</v>
      </c>
      <c r="T28" s="49">
        <v>9.6833114580599997E-2</v>
      </c>
      <c r="U28" s="49">
        <v>0</v>
      </c>
      <c r="V28" s="49">
        <v>2.6776245194830004</v>
      </c>
      <c r="W28" s="49">
        <v>0</v>
      </c>
      <c r="X28" s="49">
        <v>0</v>
      </c>
      <c r="Y28" s="49">
        <v>0</v>
      </c>
      <c r="Z28" s="49">
        <v>0</v>
      </c>
      <c r="AA28" s="49">
        <v>0</v>
      </c>
      <c r="AB28" s="49">
        <v>0.41536825261180005</v>
      </c>
      <c r="AC28" s="49">
        <v>14.0789834683868</v>
      </c>
      <c r="AD28" s="49">
        <v>0.1936229127096</v>
      </c>
      <c r="AE28" s="49">
        <v>0</v>
      </c>
      <c r="AF28" s="49">
        <v>0.36017488287059995</v>
      </c>
      <c r="AG28" s="49">
        <v>0</v>
      </c>
      <c r="AH28" s="49">
        <v>0</v>
      </c>
      <c r="AI28" s="49">
        <v>0</v>
      </c>
      <c r="AJ28" s="49">
        <v>0</v>
      </c>
      <c r="AK28" s="49">
        <v>0</v>
      </c>
      <c r="AL28" s="49">
        <v>0.2220000468694</v>
      </c>
      <c r="AM28" s="49">
        <v>22.162366015806199</v>
      </c>
      <c r="AN28" s="49">
        <v>9.2441243627096004</v>
      </c>
      <c r="AO28" s="49">
        <v>0</v>
      </c>
      <c r="AP28" s="49">
        <v>0.54195815141910009</v>
      </c>
      <c r="AQ28" s="49">
        <v>0</v>
      </c>
      <c r="AR28" s="49">
        <v>0</v>
      </c>
      <c r="AS28" s="49">
        <v>0</v>
      </c>
      <c r="AT28" s="49">
        <v>0</v>
      </c>
      <c r="AU28" s="49">
        <v>0</v>
      </c>
      <c r="AV28" s="49">
        <v>9.5096500411761919</v>
      </c>
      <c r="AW28" s="49">
        <v>169.74953898122178</v>
      </c>
      <c r="AX28" s="49">
        <v>1.0222343588064</v>
      </c>
      <c r="AY28" s="49">
        <v>17.357530843193501</v>
      </c>
      <c r="AZ28" s="49">
        <v>66.348573735702715</v>
      </c>
      <c r="BA28" s="49">
        <v>0</v>
      </c>
      <c r="BB28" s="49">
        <v>0</v>
      </c>
      <c r="BC28" s="49">
        <v>0</v>
      </c>
      <c r="BD28" s="49">
        <v>0</v>
      </c>
      <c r="BE28" s="49">
        <v>0</v>
      </c>
      <c r="BF28" s="49">
        <v>4.3679135793430026</v>
      </c>
      <c r="BG28" s="49">
        <v>5.1948402640311997</v>
      </c>
      <c r="BH28" s="49">
        <v>5.8627486084190998</v>
      </c>
      <c r="BI28" s="49">
        <v>0</v>
      </c>
      <c r="BJ28" s="49">
        <v>4.4058528837401001</v>
      </c>
      <c r="BK28" s="50">
        <f t="shared" ref="BK28:BK36" si="10">SUM(C28:BJ28)</f>
        <v>590.56763707048196</v>
      </c>
    </row>
    <row r="29" spans="1:63">
      <c r="A29" s="21"/>
      <c r="B29" s="35" t="s">
        <v>156</v>
      </c>
      <c r="C29" s="49">
        <v>0</v>
      </c>
      <c r="D29" s="49">
        <v>18.254384447193502</v>
      </c>
      <c r="E29" s="49">
        <v>0</v>
      </c>
      <c r="F29" s="49">
        <v>0</v>
      </c>
      <c r="G29" s="49">
        <v>0</v>
      </c>
      <c r="H29" s="49">
        <v>0.46290379248299995</v>
      </c>
      <c r="I29" s="49">
        <v>34.678193727917098</v>
      </c>
      <c r="J29" s="49">
        <v>0</v>
      </c>
      <c r="K29" s="49">
        <v>0</v>
      </c>
      <c r="L29" s="49">
        <v>6.1908636675801993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0.12567698145109998</v>
      </c>
      <c r="S29" s="49">
        <v>0</v>
      </c>
      <c r="T29" s="49">
        <v>8.7743926870899991E-2</v>
      </c>
      <c r="U29" s="49">
        <v>0</v>
      </c>
      <c r="V29" s="49">
        <v>8.9855652806299993E-2</v>
      </c>
      <c r="W29" s="49">
        <v>0</v>
      </c>
      <c r="X29" s="49">
        <v>0</v>
      </c>
      <c r="Y29" s="49">
        <v>0</v>
      </c>
      <c r="Z29" s="49">
        <v>0</v>
      </c>
      <c r="AA29" s="49">
        <v>0</v>
      </c>
      <c r="AB29" s="49">
        <v>2.6084501580199999E-2</v>
      </c>
      <c r="AC29" s="49">
        <v>2.59834014837E-2</v>
      </c>
      <c r="AD29" s="49">
        <v>0</v>
      </c>
      <c r="AE29" s="49">
        <v>0</v>
      </c>
      <c r="AF29" s="49">
        <v>0.37728030112890004</v>
      </c>
      <c r="AG29" s="49">
        <v>0</v>
      </c>
      <c r="AH29" s="49">
        <v>0</v>
      </c>
      <c r="AI29" s="49">
        <v>0</v>
      </c>
      <c r="AJ29" s="49">
        <v>0</v>
      </c>
      <c r="AK29" s="49">
        <v>0</v>
      </c>
      <c r="AL29" s="49">
        <v>1.4560920290099999E-2</v>
      </c>
      <c r="AM29" s="49">
        <v>0</v>
      </c>
      <c r="AN29" s="49">
        <v>0</v>
      </c>
      <c r="AO29" s="49">
        <v>0</v>
      </c>
      <c r="AP29" s="49">
        <v>1.3275741900000001E-5</v>
      </c>
      <c r="AQ29" s="49">
        <v>0</v>
      </c>
      <c r="AR29" s="49">
        <v>0</v>
      </c>
      <c r="AS29" s="49">
        <v>0</v>
      </c>
      <c r="AT29" s="49">
        <v>0</v>
      </c>
      <c r="AU29" s="49">
        <v>0</v>
      </c>
      <c r="AV29" s="49">
        <v>1.9566946635749003</v>
      </c>
      <c r="AW29" s="49">
        <v>5.783240685192899</v>
      </c>
      <c r="AX29" s="49">
        <v>0</v>
      </c>
      <c r="AY29" s="49">
        <v>0</v>
      </c>
      <c r="AZ29" s="49">
        <v>3.1333507719991993</v>
      </c>
      <c r="BA29" s="49">
        <v>0</v>
      </c>
      <c r="BB29" s="49">
        <v>0</v>
      </c>
      <c r="BC29" s="49">
        <v>0</v>
      </c>
      <c r="BD29" s="49">
        <v>0</v>
      </c>
      <c r="BE29" s="49">
        <v>0</v>
      </c>
      <c r="BF29" s="49">
        <v>0.53333085389980006</v>
      </c>
      <c r="BG29" s="49">
        <v>0.75418694890320004</v>
      </c>
      <c r="BH29" s="49">
        <v>1.9569938396450999</v>
      </c>
      <c r="BI29" s="49">
        <v>0</v>
      </c>
      <c r="BJ29" s="49">
        <v>0.41637892203210003</v>
      </c>
      <c r="BK29" s="63">
        <f t="shared" si="10"/>
        <v>74.867721281774081</v>
      </c>
    </row>
    <row r="30" spans="1:63">
      <c r="A30" s="21"/>
      <c r="B30" s="35" t="s">
        <v>153</v>
      </c>
      <c r="C30" s="49">
        <v>0</v>
      </c>
      <c r="D30" s="49">
        <v>17.220753279244811</v>
      </c>
      <c r="E30" s="49">
        <v>0</v>
      </c>
      <c r="F30" s="49">
        <v>0</v>
      </c>
      <c r="G30" s="49">
        <v>0</v>
      </c>
      <c r="H30" s="49">
        <v>1.0523825425146001</v>
      </c>
      <c r="I30" s="49">
        <v>8.7102829360964993</v>
      </c>
      <c r="J30" s="49">
        <v>0</v>
      </c>
      <c r="K30" s="49">
        <v>0</v>
      </c>
      <c r="L30" s="49">
        <v>0.99838034438680001</v>
      </c>
      <c r="M30" s="49">
        <v>0</v>
      </c>
      <c r="N30" s="49">
        <v>0</v>
      </c>
      <c r="O30" s="49">
        <v>0</v>
      </c>
      <c r="P30" s="49">
        <v>0</v>
      </c>
      <c r="Q30" s="49">
        <v>0</v>
      </c>
      <c r="R30" s="49">
        <v>0.4470094687726</v>
      </c>
      <c r="S30" s="49">
        <v>0</v>
      </c>
      <c r="T30" s="49">
        <v>0</v>
      </c>
      <c r="U30" s="49">
        <v>0</v>
      </c>
      <c r="V30" s="49">
        <v>0.3534649181933</v>
      </c>
      <c r="W30" s="49">
        <v>0</v>
      </c>
      <c r="X30" s="49">
        <v>0</v>
      </c>
      <c r="Y30" s="49">
        <v>0</v>
      </c>
      <c r="Z30" s="49">
        <v>0</v>
      </c>
      <c r="AA30" s="49">
        <v>0</v>
      </c>
      <c r="AB30" s="49">
        <v>1.2370413099341999</v>
      </c>
      <c r="AC30" s="49">
        <v>0.89999531641919994</v>
      </c>
      <c r="AD30" s="49">
        <v>0</v>
      </c>
      <c r="AE30" s="49">
        <v>0</v>
      </c>
      <c r="AF30" s="49">
        <v>3.5160049334836003</v>
      </c>
      <c r="AG30" s="49">
        <v>0</v>
      </c>
      <c r="AH30" s="49">
        <v>0</v>
      </c>
      <c r="AI30" s="49">
        <v>0</v>
      </c>
      <c r="AJ30" s="49">
        <v>0</v>
      </c>
      <c r="AK30" s="49">
        <v>0</v>
      </c>
      <c r="AL30" s="49">
        <v>0.63793763974109996</v>
      </c>
      <c r="AM30" s="49">
        <v>1.330852258E-4</v>
      </c>
      <c r="AN30" s="49">
        <v>10.808158277967701</v>
      </c>
      <c r="AO30" s="49">
        <v>0</v>
      </c>
      <c r="AP30" s="49">
        <v>0.2363697050321</v>
      </c>
      <c r="AQ30" s="49">
        <v>0</v>
      </c>
      <c r="AR30" s="49">
        <v>0</v>
      </c>
      <c r="AS30" s="49">
        <v>0</v>
      </c>
      <c r="AT30" s="49">
        <v>0</v>
      </c>
      <c r="AU30" s="49">
        <v>0</v>
      </c>
      <c r="AV30" s="49">
        <v>10.0016409427793</v>
      </c>
      <c r="AW30" s="49">
        <v>18.470325081900604</v>
      </c>
      <c r="AX30" s="49">
        <v>9.1080886630644002</v>
      </c>
      <c r="AY30" s="49">
        <v>0</v>
      </c>
      <c r="AZ30" s="49">
        <v>20.640779173190602</v>
      </c>
      <c r="BA30" s="49">
        <v>0</v>
      </c>
      <c r="BB30" s="49">
        <v>0</v>
      </c>
      <c r="BC30" s="49">
        <v>0</v>
      </c>
      <c r="BD30" s="49">
        <v>0</v>
      </c>
      <c r="BE30" s="49">
        <v>0</v>
      </c>
      <c r="BF30" s="49">
        <v>2.1354411267632991</v>
      </c>
      <c r="BG30" s="49">
        <v>7.4991559576447999</v>
      </c>
      <c r="BH30" s="49">
        <v>0</v>
      </c>
      <c r="BI30" s="49">
        <v>0</v>
      </c>
      <c r="BJ30" s="49">
        <v>1.5212355657092</v>
      </c>
      <c r="BK30" s="63">
        <f t="shared" si="10"/>
        <v>115.49458026806448</v>
      </c>
    </row>
    <row r="31" spans="1:63">
      <c r="A31" s="21"/>
      <c r="B31" s="35" t="s">
        <v>157</v>
      </c>
      <c r="C31" s="49">
        <v>0</v>
      </c>
      <c r="D31" s="49">
        <v>23.230236293870899</v>
      </c>
      <c r="E31" s="49">
        <v>0</v>
      </c>
      <c r="F31" s="49">
        <v>0</v>
      </c>
      <c r="G31" s="49">
        <v>0</v>
      </c>
      <c r="H31" s="49">
        <v>0.9325575868053001</v>
      </c>
      <c r="I31" s="49">
        <v>28.352476168547902</v>
      </c>
      <c r="J31" s="49">
        <v>5.3371800618709004</v>
      </c>
      <c r="K31" s="49">
        <v>0</v>
      </c>
      <c r="L31" s="49">
        <v>4.0011019893221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0.35940091083790005</v>
      </c>
      <c r="S31" s="49">
        <v>21.902969847322403</v>
      </c>
      <c r="T31" s="49">
        <v>0</v>
      </c>
      <c r="U31" s="49">
        <v>0</v>
      </c>
      <c r="V31" s="49">
        <v>0.1218675234192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2.3575551512239996</v>
      </c>
      <c r="AC31" s="49">
        <v>6.4240046733869001</v>
      </c>
      <c r="AD31" s="49">
        <v>0</v>
      </c>
      <c r="AE31" s="49">
        <v>0</v>
      </c>
      <c r="AF31" s="49">
        <v>3.7093123410316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0.92149567280520006</v>
      </c>
      <c r="AM31" s="49">
        <v>7.5329683183221992</v>
      </c>
      <c r="AN31" s="49">
        <v>13.566077719225701</v>
      </c>
      <c r="AO31" s="49">
        <v>0</v>
      </c>
      <c r="AP31" s="49">
        <v>3.0493973445481002</v>
      </c>
      <c r="AQ31" s="49">
        <v>0</v>
      </c>
      <c r="AR31" s="49">
        <v>0</v>
      </c>
      <c r="AS31" s="49">
        <v>0</v>
      </c>
      <c r="AT31" s="49">
        <v>0</v>
      </c>
      <c r="AU31" s="49">
        <v>0</v>
      </c>
      <c r="AV31" s="49">
        <v>4.8639329325697984</v>
      </c>
      <c r="AW31" s="49">
        <v>42.75119017144744</v>
      </c>
      <c r="AX31" s="49">
        <v>0</v>
      </c>
      <c r="AY31" s="49">
        <v>0</v>
      </c>
      <c r="AZ31" s="49">
        <v>20.951704856254608</v>
      </c>
      <c r="BA31" s="49">
        <v>0</v>
      </c>
      <c r="BB31" s="49">
        <v>0</v>
      </c>
      <c r="BC31" s="49">
        <v>0</v>
      </c>
      <c r="BD31" s="49">
        <v>0</v>
      </c>
      <c r="BE31" s="49">
        <v>0</v>
      </c>
      <c r="BF31" s="49">
        <v>2.0013352303497998</v>
      </c>
      <c r="BG31" s="49">
        <v>2.5167470153548002</v>
      </c>
      <c r="BH31" s="49">
        <v>3.0235501537096003</v>
      </c>
      <c r="BI31" s="49">
        <v>0</v>
      </c>
      <c r="BJ31" s="49">
        <v>2.6904483779026993</v>
      </c>
      <c r="BK31" s="63">
        <f t="shared" si="10"/>
        <v>200.59751034012908</v>
      </c>
    </row>
    <row r="32" spans="1:63">
      <c r="A32" s="21"/>
      <c r="B32" s="35" t="s">
        <v>128</v>
      </c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6.2016048758570044</v>
      </c>
      <c r="I32" s="49">
        <v>0.30339530061279996</v>
      </c>
      <c r="J32" s="49">
        <v>0</v>
      </c>
      <c r="K32" s="49">
        <v>0</v>
      </c>
      <c r="L32" s="49">
        <v>7.0261607832575006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2.0787929663536997</v>
      </c>
      <c r="S32" s="49">
        <v>0</v>
      </c>
      <c r="T32" s="49">
        <v>0</v>
      </c>
      <c r="U32" s="49">
        <v>0</v>
      </c>
      <c r="V32" s="49">
        <v>0.93834565183780017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0.64511808990249997</v>
      </c>
      <c r="AC32" s="49">
        <v>0</v>
      </c>
      <c r="AD32" s="49">
        <v>0</v>
      </c>
      <c r="AE32" s="49">
        <v>0</v>
      </c>
      <c r="AF32" s="49">
        <v>1.9227155841284</v>
      </c>
      <c r="AG32" s="49">
        <v>0</v>
      </c>
      <c r="AH32" s="49">
        <v>0</v>
      </c>
      <c r="AI32" s="49">
        <v>0</v>
      </c>
      <c r="AJ32" s="49">
        <v>0</v>
      </c>
      <c r="AK32" s="49">
        <v>0</v>
      </c>
      <c r="AL32" s="49">
        <v>0.19402784412829999</v>
      </c>
      <c r="AM32" s="49">
        <v>0</v>
      </c>
      <c r="AN32" s="49">
        <v>0</v>
      </c>
      <c r="AO32" s="49">
        <v>0</v>
      </c>
      <c r="AP32" s="49">
        <v>0.215878959516</v>
      </c>
      <c r="AQ32" s="49">
        <v>0</v>
      </c>
      <c r="AR32" s="49">
        <v>0</v>
      </c>
      <c r="AS32" s="49">
        <v>0</v>
      </c>
      <c r="AT32" s="49">
        <v>0</v>
      </c>
      <c r="AU32" s="49">
        <v>0</v>
      </c>
      <c r="AV32" s="49">
        <v>5.2023319939943997</v>
      </c>
      <c r="AW32" s="49">
        <v>2.5440226064399999E-2</v>
      </c>
      <c r="AX32" s="49">
        <v>0</v>
      </c>
      <c r="AY32" s="49">
        <v>0</v>
      </c>
      <c r="AZ32" s="49">
        <v>7.2687683453846992</v>
      </c>
      <c r="BA32" s="49">
        <v>0</v>
      </c>
      <c r="BB32" s="49">
        <v>0</v>
      </c>
      <c r="BC32" s="49">
        <v>0</v>
      </c>
      <c r="BD32" s="49">
        <v>0</v>
      </c>
      <c r="BE32" s="49">
        <v>0</v>
      </c>
      <c r="BF32" s="49">
        <v>1.7213474667697002</v>
      </c>
      <c r="BG32" s="49">
        <v>2.8730100321999997E-3</v>
      </c>
      <c r="BH32" s="49">
        <v>0</v>
      </c>
      <c r="BI32" s="49">
        <v>0</v>
      </c>
      <c r="BJ32" s="49">
        <v>2.0220871501605999</v>
      </c>
      <c r="BK32" s="63">
        <f t="shared" si="10"/>
        <v>35.768888248000003</v>
      </c>
    </row>
    <row r="33" spans="1:64">
      <c r="A33" s="21"/>
      <c r="B33" s="35" t="s">
        <v>129</v>
      </c>
      <c r="C33" s="49">
        <v>0</v>
      </c>
      <c r="D33" s="49">
        <v>0</v>
      </c>
      <c r="E33" s="49">
        <v>0</v>
      </c>
      <c r="F33" s="49">
        <v>0</v>
      </c>
      <c r="G33" s="49">
        <v>0</v>
      </c>
      <c r="H33" s="49">
        <v>0.75113653951469994</v>
      </c>
      <c r="I33" s="49">
        <v>0.29659018903209999</v>
      </c>
      <c r="J33" s="49">
        <v>0</v>
      </c>
      <c r="K33" s="49">
        <v>0</v>
      </c>
      <c r="L33" s="49">
        <v>1.6145967725737855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0.30740263096639991</v>
      </c>
      <c r="S33" s="49">
        <v>0</v>
      </c>
      <c r="T33" s="49">
        <v>0</v>
      </c>
      <c r="U33" s="49">
        <v>0</v>
      </c>
      <c r="V33" s="49">
        <v>0.31262993603209999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0.31124482067640002</v>
      </c>
      <c r="AC33" s="49">
        <v>0.18356204664510004</v>
      </c>
      <c r="AD33" s="49">
        <v>0</v>
      </c>
      <c r="AE33" s="49">
        <v>0</v>
      </c>
      <c r="AF33" s="49">
        <v>0.29318026348370002</v>
      </c>
      <c r="AG33" s="49">
        <v>0</v>
      </c>
      <c r="AH33" s="49">
        <v>0</v>
      </c>
      <c r="AI33" s="49">
        <v>0</v>
      </c>
      <c r="AJ33" s="49">
        <v>0</v>
      </c>
      <c r="AK33" s="49">
        <v>0</v>
      </c>
      <c r="AL33" s="49">
        <v>0.3413508721281</v>
      </c>
      <c r="AM33" s="49">
        <v>4.18706580967E-2</v>
      </c>
      <c r="AN33" s="49">
        <v>0</v>
      </c>
      <c r="AO33" s="49">
        <v>0</v>
      </c>
      <c r="AP33" s="49">
        <v>1.4834977183547</v>
      </c>
      <c r="AQ33" s="49">
        <v>0</v>
      </c>
      <c r="AR33" s="49">
        <v>0</v>
      </c>
      <c r="AS33" s="49">
        <v>0</v>
      </c>
      <c r="AT33" s="49">
        <v>0</v>
      </c>
      <c r="AU33" s="49">
        <v>0</v>
      </c>
      <c r="AV33" s="49">
        <v>6.9869195478383084</v>
      </c>
      <c r="AW33" s="49">
        <v>2.2026176036765004</v>
      </c>
      <c r="AX33" s="49">
        <v>0</v>
      </c>
      <c r="AY33" s="49">
        <v>0</v>
      </c>
      <c r="AZ33" s="49">
        <v>2.0943088331279007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2.7011077971118005</v>
      </c>
      <c r="BG33" s="49">
        <v>0.1033403344515</v>
      </c>
      <c r="BH33" s="49">
        <v>0</v>
      </c>
      <c r="BI33" s="49">
        <v>0</v>
      </c>
      <c r="BJ33" s="49">
        <v>6.3834983161199996E-2</v>
      </c>
      <c r="BK33" s="63">
        <f t="shared" si="10"/>
        <v>20.089191546870993</v>
      </c>
    </row>
    <row r="34" spans="1:64">
      <c r="A34" s="21"/>
      <c r="B34" s="35" t="s">
        <v>130</v>
      </c>
      <c r="C34" s="49">
        <v>0</v>
      </c>
      <c r="D34" s="49">
        <v>10.825924648999999</v>
      </c>
      <c r="E34" s="49">
        <v>0</v>
      </c>
      <c r="F34" s="49">
        <v>0</v>
      </c>
      <c r="G34" s="49">
        <v>0</v>
      </c>
      <c r="H34" s="49">
        <v>0.49001866264390004</v>
      </c>
      <c r="I34" s="49">
        <v>19.734507480386903</v>
      </c>
      <c r="J34" s="49">
        <v>0</v>
      </c>
      <c r="K34" s="49">
        <v>0</v>
      </c>
      <c r="L34" s="49">
        <v>5.9359923304511995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0.20199213809640001</v>
      </c>
      <c r="S34" s="49">
        <v>12.316309113129</v>
      </c>
      <c r="T34" s="49">
        <v>0</v>
      </c>
      <c r="U34" s="49">
        <v>0</v>
      </c>
      <c r="V34" s="49">
        <v>0.30618841696749999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0.27329049728999999</v>
      </c>
      <c r="AC34" s="49">
        <v>0</v>
      </c>
      <c r="AD34" s="49">
        <v>0</v>
      </c>
      <c r="AE34" s="49">
        <v>0</v>
      </c>
      <c r="AF34" s="49">
        <v>0.46703299361290002</v>
      </c>
      <c r="AG34" s="49">
        <v>0</v>
      </c>
      <c r="AH34" s="49">
        <v>0</v>
      </c>
      <c r="AI34" s="49">
        <v>0</v>
      </c>
      <c r="AJ34" s="49">
        <v>0</v>
      </c>
      <c r="AK34" s="49">
        <v>0</v>
      </c>
      <c r="AL34" s="49">
        <v>4.9356552032100001E-2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  <c r="AS34" s="49">
        <v>0</v>
      </c>
      <c r="AT34" s="49">
        <v>0</v>
      </c>
      <c r="AU34" s="49">
        <v>0</v>
      </c>
      <c r="AV34" s="49">
        <v>3.0969111207030999</v>
      </c>
      <c r="AW34" s="49">
        <v>5.6096917352414293</v>
      </c>
      <c r="AX34" s="49">
        <v>0</v>
      </c>
      <c r="AY34" s="49">
        <v>0</v>
      </c>
      <c r="AZ34" s="49">
        <v>15.321470262256701</v>
      </c>
      <c r="BA34" s="49">
        <v>0</v>
      </c>
      <c r="BB34" s="49">
        <v>0</v>
      </c>
      <c r="BC34" s="49">
        <v>0</v>
      </c>
      <c r="BD34" s="49">
        <v>0</v>
      </c>
      <c r="BE34" s="49">
        <v>0</v>
      </c>
      <c r="BF34" s="49">
        <v>1.3368116979311002</v>
      </c>
      <c r="BG34" s="49">
        <v>0.18647190225800001</v>
      </c>
      <c r="BH34" s="49">
        <v>0</v>
      </c>
      <c r="BI34" s="49">
        <v>0</v>
      </c>
      <c r="BJ34" s="49">
        <v>0.15428662709660002</v>
      </c>
      <c r="BK34" s="63">
        <f t="shared" si="10"/>
        <v>76.30625617909682</v>
      </c>
    </row>
    <row r="35" spans="1:64">
      <c r="A35" s="21"/>
      <c r="B35" s="36" t="s">
        <v>89</v>
      </c>
      <c r="C35" s="51">
        <f>SUM(C28:C34)</f>
        <v>0</v>
      </c>
      <c r="D35" s="51">
        <f t="shared" ref="D35:BJ35" si="11">SUM(D28:D34)</f>
        <v>95.361618411147816</v>
      </c>
      <c r="E35" s="51">
        <f t="shared" si="11"/>
        <v>0</v>
      </c>
      <c r="F35" s="51">
        <f t="shared" si="11"/>
        <v>0</v>
      </c>
      <c r="G35" s="51">
        <f t="shared" si="11"/>
        <v>0</v>
      </c>
      <c r="H35" s="51">
        <f t="shared" si="11"/>
        <v>11.855379347159863</v>
      </c>
      <c r="I35" s="51">
        <f t="shared" si="11"/>
        <v>272.82531828243049</v>
      </c>
      <c r="J35" s="51">
        <f t="shared" si="11"/>
        <v>9.4387082323547009</v>
      </c>
      <c r="K35" s="51">
        <f t="shared" si="11"/>
        <v>0</v>
      </c>
      <c r="L35" s="51">
        <f t="shared" si="11"/>
        <v>53.475772916796281</v>
      </c>
      <c r="M35" s="51">
        <f t="shared" si="11"/>
        <v>0</v>
      </c>
      <c r="N35" s="51">
        <f t="shared" si="11"/>
        <v>0</v>
      </c>
      <c r="O35" s="51">
        <f t="shared" si="11"/>
        <v>0</v>
      </c>
      <c r="P35" s="51">
        <f t="shared" si="11"/>
        <v>0</v>
      </c>
      <c r="Q35" s="51">
        <f t="shared" si="11"/>
        <v>0</v>
      </c>
      <c r="R35" s="51">
        <f t="shared" si="11"/>
        <v>5.0280877166699991</v>
      </c>
      <c r="S35" s="51">
        <f t="shared" si="11"/>
        <v>49.111991618935107</v>
      </c>
      <c r="T35" s="51">
        <f t="shared" si="11"/>
        <v>0.1845770414515</v>
      </c>
      <c r="U35" s="51">
        <f t="shared" si="11"/>
        <v>0</v>
      </c>
      <c r="V35" s="51">
        <f t="shared" si="11"/>
        <v>4.7999766187392012</v>
      </c>
      <c r="W35" s="51">
        <f t="shared" si="11"/>
        <v>0</v>
      </c>
      <c r="X35" s="51">
        <f t="shared" si="11"/>
        <v>0</v>
      </c>
      <c r="Y35" s="51">
        <f t="shared" si="11"/>
        <v>0</v>
      </c>
      <c r="Z35" s="51">
        <f t="shared" si="11"/>
        <v>0</v>
      </c>
      <c r="AA35" s="51">
        <f t="shared" si="11"/>
        <v>0</v>
      </c>
      <c r="AB35" s="51">
        <f t="shared" si="11"/>
        <v>5.2657026232190995</v>
      </c>
      <c r="AC35" s="51">
        <f t="shared" si="11"/>
        <v>21.6125289063217</v>
      </c>
      <c r="AD35" s="51">
        <f t="shared" si="11"/>
        <v>0.1936229127096</v>
      </c>
      <c r="AE35" s="51">
        <f t="shared" si="11"/>
        <v>0</v>
      </c>
      <c r="AF35" s="51">
        <f t="shared" si="11"/>
        <v>10.6457012997397</v>
      </c>
      <c r="AG35" s="51">
        <f t="shared" si="11"/>
        <v>0</v>
      </c>
      <c r="AH35" s="51">
        <f t="shared" si="11"/>
        <v>0</v>
      </c>
      <c r="AI35" s="51">
        <f t="shared" si="11"/>
        <v>0</v>
      </c>
      <c r="AJ35" s="51">
        <f t="shared" si="11"/>
        <v>0</v>
      </c>
      <c r="AK35" s="51">
        <f t="shared" si="11"/>
        <v>0</v>
      </c>
      <c r="AL35" s="51">
        <f t="shared" si="11"/>
        <v>2.3807295479942998</v>
      </c>
      <c r="AM35" s="51">
        <f t="shared" si="11"/>
        <v>29.7373380774509</v>
      </c>
      <c r="AN35" s="51">
        <f t="shared" si="11"/>
        <v>33.618360359903001</v>
      </c>
      <c r="AO35" s="51">
        <f t="shared" si="11"/>
        <v>0</v>
      </c>
      <c r="AP35" s="51">
        <f t="shared" si="11"/>
        <v>5.5271151546119004</v>
      </c>
      <c r="AQ35" s="51">
        <f t="shared" si="11"/>
        <v>0</v>
      </c>
      <c r="AR35" s="51">
        <f t="shared" si="11"/>
        <v>0</v>
      </c>
      <c r="AS35" s="51">
        <f t="shared" si="11"/>
        <v>0</v>
      </c>
      <c r="AT35" s="51">
        <f t="shared" si="11"/>
        <v>0</v>
      </c>
      <c r="AU35" s="51">
        <f t="shared" si="11"/>
        <v>0</v>
      </c>
      <c r="AV35" s="51">
        <f t="shared" si="11"/>
        <v>41.618081242635995</v>
      </c>
      <c r="AW35" s="51">
        <f t="shared" si="11"/>
        <v>244.59204448474503</v>
      </c>
      <c r="AX35" s="51">
        <f t="shared" si="11"/>
        <v>10.130323021870801</v>
      </c>
      <c r="AY35" s="51">
        <f t="shared" si="11"/>
        <v>17.357530843193501</v>
      </c>
      <c r="AZ35" s="51">
        <f t="shared" si="11"/>
        <v>135.75895597791643</v>
      </c>
      <c r="BA35" s="51">
        <f t="shared" si="11"/>
        <v>0</v>
      </c>
      <c r="BB35" s="51">
        <f t="shared" si="11"/>
        <v>0</v>
      </c>
      <c r="BC35" s="51">
        <f t="shared" si="11"/>
        <v>0</v>
      </c>
      <c r="BD35" s="51">
        <f t="shared" si="11"/>
        <v>0</v>
      </c>
      <c r="BE35" s="51">
        <f t="shared" si="11"/>
        <v>0</v>
      </c>
      <c r="BF35" s="51">
        <f t="shared" si="11"/>
        <v>14.797287752168502</v>
      </c>
      <c r="BG35" s="51">
        <f t="shared" si="11"/>
        <v>16.257615432675699</v>
      </c>
      <c r="BH35" s="51">
        <f t="shared" si="11"/>
        <v>10.8432926017738</v>
      </c>
      <c r="BI35" s="51">
        <f t="shared" si="11"/>
        <v>0</v>
      </c>
      <c r="BJ35" s="51">
        <f t="shared" si="11"/>
        <v>11.274124509802499</v>
      </c>
      <c r="BK35" s="51">
        <f t="shared" si="10"/>
        <v>1113.6917849344177</v>
      </c>
      <c r="BL35" s="42"/>
    </row>
    <row r="36" spans="1:64">
      <c r="A36" s="21"/>
      <c r="B36" s="36" t="s">
        <v>79</v>
      </c>
      <c r="C36" s="51">
        <f t="shared" ref="C36:AH36" si="12">C9+C12+C20+C23+C26+C35</f>
        <v>0</v>
      </c>
      <c r="D36" s="51">
        <f t="shared" si="12"/>
        <v>143.21306819756691</v>
      </c>
      <c r="E36" s="51">
        <f t="shared" si="12"/>
        <v>25.235677928387002</v>
      </c>
      <c r="F36" s="51">
        <f t="shared" si="12"/>
        <v>0</v>
      </c>
      <c r="G36" s="51">
        <f t="shared" si="12"/>
        <v>0</v>
      </c>
      <c r="H36" s="51">
        <f t="shared" si="12"/>
        <v>14.618353649253363</v>
      </c>
      <c r="I36" s="51">
        <f t="shared" si="12"/>
        <v>679.52573983610478</v>
      </c>
      <c r="J36" s="51">
        <f t="shared" si="12"/>
        <v>352.17476652139237</v>
      </c>
      <c r="K36" s="51">
        <f t="shared" si="12"/>
        <v>0</v>
      </c>
      <c r="L36" s="51">
        <f t="shared" si="12"/>
        <v>75.077813678503873</v>
      </c>
      <c r="M36" s="51">
        <f t="shared" si="12"/>
        <v>0</v>
      </c>
      <c r="N36" s="51">
        <f t="shared" si="12"/>
        <v>0</v>
      </c>
      <c r="O36" s="51">
        <f t="shared" si="12"/>
        <v>0</v>
      </c>
      <c r="P36" s="51">
        <f t="shared" si="12"/>
        <v>0</v>
      </c>
      <c r="Q36" s="51">
        <f t="shared" si="12"/>
        <v>0</v>
      </c>
      <c r="R36" s="51">
        <f t="shared" si="12"/>
        <v>5.7919407606998989</v>
      </c>
      <c r="S36" s="51">
        <f t="shared" si="12"/>
        <v>70.794741061941252</v>
      </c>
      <c r="T36" s="51">
        <f t="shared" si="12"/>
        <v>0.95144888248369996</v>
      </c>
      <c r="U36" s="51">
        <f t="shared" si="12"/>
        <v>0</v>
      </c>
      <c r="V36" s="51">
        <f t="shared" si="12"/>
        <v>6.542864805577401</v>
      </c>
      <c r="W36" s="51">
        <f t="shared" si="12"/>
        <v>0</v>
      </c>
      <c r="X36" s="51">
        <f t="shared" si="12"/>
        <v>0</v>
      </c>
      <c r="Y36" s="51">
        <f t="shared" si="12"/>
        <v>0</v>
      </c>
      <c r="Z36" s="51">
        <f t="shared" si="12"/>
        <v>0</v>
      </c>
      <c r="AA36" s="51">
        <f t="shared" si="12"/>
        <v>0</v>
      </c>
      <c r="AB36" s="51">
        <f t="shared" si="12"/>
        <v>6.6499191119905996</v>
      </c>
      <c r="AC36" s="51">
        <f t="shared" si="12"/>
        <v>147.2590236289661</v>
      </c>
      <c r="AD36" s="51">
        <f t="shared" si="12"/>
        <v>5.8475528072901994</v>
      </c>
      <c r="AE36" s="51">
        <f t="shared" si="12"/>
        <v>0</v>
      </c>
      <c r="AF36" s="51">
        <f t="shared" si="12"/>
        <v>14.835091686384001</v>
      </c>
      <c r="AG36" s="51">
        <f t="shared" si="12"/>
        <v>0</v>
      </c>
      <c r="AH36" s="51">
        <f t="shared" si="12"/>
        <v>0</v>
      </c>
      <c r="AI36" s="51">
        <f t="shared" ref="AI36:BJ36" si="13">AI9+AI12+AI20+AI23+AI26+AI35</f>
        <v>0</v>
      </c>
      <c r="AJ36" s="51">
        <f t="shared" si="13"/>
        <v>0</v>
      </c>
      <c r="AK36" s="51">
        <f t="shared" si="13"/>
        <v>0</v>
      </c>
      <c r="AL36" s="51">
        <f t="shared" si="13"/>
        <v>2.7825204533800996</v>
      </c>
      <c r="AM36" s="51">
        <f t="shared" si="13"/>
        <v>76.238141681450301</v>
      </c>
      <c r="AN36" s="51">
        <f t="shared" si="13"/>
        <v>51.150511206354395</v>
      </c>
      <c r="AO36" s="51">
        <f t="shared" si="13"/>
        <v>0</v>
      </c>
      <c r="AP36" s="51">
        <f t="shared" si="13"/>
        <v>7.2561631040949006</v>
      </c>
      <c r="AQ36" s="51">
        <f t="shared" si="13"/>
        <v>0</v>
      </c>
      <c r="AR36" s="51">
        <f t="shared" si="13"/>
        <v>0</v>
      </c>
      <c r="AS36" s="51">
        <f t="shared" si="13"/>
        <v>0</v>
      </c>
      <c r="AT36" s="51">
        <f t="shared" si="13"/>
        <v>0</v>
      </c>
      <c r="AU36" s="51">
        <f t="shared" si="13"/>
        <v>0</v>
      </c>
      <c r="AV36" s="51">
        <f t="shared" si="13"/>
        <v>51.276829656547093</v>
      </c>
      <c r="AW36" s="51">
        <f t="shared" si="13"/>
        <v>731.97652528648405</v>
      </c>
      <c r="AX36" s="51">
        <f t="shared" si="13"/>
        <v>61.598689422902801</v>
      </c>
      <c r="AY36" s="51">
        <f t="shared" si="13"/>
        <v>17.357530843193501</v>
      </c>
      <c r="AZ36" s="51">
        <f t="shared" si="13"/>
        <v>187.00397298503862</v>
      </c>
      <c r="BA36" s="51">
        <f t="shared" si="13"/>
        <v>0</v>
      </c>
      <c r="BB36" s="51">
        <f t="shared" si="13"/>
        <v>0</v>
      </c>
      <c r="BC36" s="51">
        <f t="shared" si="13"/>
        <v>0</v>
      </c>
      <c r="BD36" s="51">
        <f t="shared" si="13"/>
        <v>0</v>
      </c>
      <c r="BE36" s="51">
        <f t="shared" si="13"/>
        <v>0</v>
      </c>
      <c r="BF36" s="51">
        <f t="shared" si="13"/>
        <v>18.209452074767803</v>
      </c>
      <c r="BG36" s="51">
        <f t="shared" si="13"/>
        <v>39.533734165803907</v>
      </c>
      <c r="BH36" s="51">
        <f t="shared" si="13"/>
        <v>10.8964799328705</v>
      </c>
      <c r="BI36" s="51">
        <f t="shared" si="13"/>
        <v>0</v>
      </c>
      <c r="BJ36" s="51">
        <f t="shared" si="13"/>
        <v>22.348624854353297</v>
      </c>
      <c r="BK36" s="51">
        <f t="shared" si="10"/>
        <v>2826.1471782237822</v>
      </c>
    </row>
    <row r="37" spans="1:64" ht="3.75" customHeight="1">
      <c r="A37" s="21"/>
      <c r="B37" s="37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84"/>
      <c r="BG37" s="84"/>
      <c r="BH37" s="84"/>
      <c r="BI37" s="84"/>
      <c r="BJ37" s="84"/>
      <c r="BK37" s="84"/>
    </row>
    <row r="38" spans="1:64">
      <c r="A38" s="21" t="s">
        <v>1</v>
      </c>
      <c r="B38" s="38" t="s">
        <v>7</v>
      </c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84"/>
      <c r="BG38" s="84"/>
      <c r="BH38" s="84"/>
      <c r="BI38" s="84"/>
      <c r="BJ38" s="84"/>
      <c r="BK38" s="84"/>
    </row>
    <row r="39" spans="1:64" s="25" customFormat="1">
      <c r="A39" s="21" t="s">
        <v>75</v>
      </c>
      <c r="B39" s="35" t="s">
        <v>2</v>
      </c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</row>
    <row r="40" spans="1:64" s="25" customFormat="1">
      <c r="A40" s="21"/>
      <c r="B40" s="35" t="s">
        <v>131</v>
      </c>
      <c r="C40" s="49">
        <v>0</v>
      </c>
      <c r="D40" s="49">
        <v>0</v>
      </c>
      <c r="E40" s="49">
        <v>0</v>
      </c>
      <c r="F40" s="49">
        <v>0</v>
      </c>
      <c r="G40" s="49">
        <v>0</v>
      </c>
      <c r="H40" s="49">
        <v>20.3061919669329</v>
      </c>
      <c r="I40" s="49">
        <v>0.61754750938690006</v>
      </c>
      <c r="J40" s="49">
        <v>0</v>
      </c>
      <c r="K40" s="49">
        <v>0</v>
      </c>
      <c r="L40" s="49">
        <v>2.9159744483599998E-2</v>
      </c>
      <c r="M40" s="49">
        <v>0</v>
      </c>
      <c r="N40" s="49">
        <v>0</v>
      </c>
      <c r="O40" s="49">
        <v>0</v>
      </c>
      <c r="P40" s="49">
        <v>0</v>
      </c>
      <c r="Q40" s="49">
        <v>0</v>
      </c>
      <c r="R40" s="49">
        <v>9.5746510521895001</v>
      </c>
      <c r="S40" s="49">
        <v>2.9984562161200001E-2</v>
      </c>
      <c r="T40" s="49">
        <v>0</v>
      </c>
      <c r="U40" s="49">
        <v>0</v>
      </c>
      <c r="V40" s="49">
        <v>4.484759987039999E-2</v>
      </c>
      <c r="W40" s="49">
        <v>0</v>
      </c>
      <c r="X40" s="49">
        <v>0</v>
      </c>
      <c r="Y40" s="49">
        <v>0</v>
      </c>
      <c r="Z40" s="49">
        <v>0</v>
      </c>
      <c r="AA40" s="49">
        <v>0</v>
      </c>
      <c r="AB40" s="49">
        <v>7.8487155921260028</v>
      </c>
      <c r="AC40" s="49">
        <v>3.05442320966E-2</v>
      </c>
      <c r="AD40" s="49">
        <v>0</v>
      </c>
      <c r="AE40" s="49">
        <v>0</v>
      </c>
      <c r="AF40" s="49">
        <v>0.18861656964490003</v>
      </c>
      <c r="AG40" s="49">
        <v>0</v>
      </c>
      <c r="AH40" s="49">
        <v>0</v>
      </c>
      <c r="AI40" s="49">
        <v>0</v>
      </c>
      <c r="AJ40" s="49">
        <v>0</v>
      </c>
      <c r="AK40" s="49">
        <v>0</v>
      </c>
      <c r="AL40" s="49">
        <v>7.2477023302545005</v>
      </c>
      <c r="AM40" s="49">
        <v>2.61478428061E-2</v>
      </c>
      <c r="AN40" s="49">
        <v>0</v>
      </c>
      <c r="AO40" s="49">
        <v>0</v>
      </c>
      <c r="AP40" s="49">
        <v>3.65717750322E-2</v>
      </c>
      <c r="AQ40" s="49">
        <v>0</v>
      </c>
      <c r="AR40" s="49">
        <v>0</v>
      </c>
      <c r="AS40" s="49">
        <v>0</v>
      </c>
      <c r="AT40" s="49">
        <v>0</v>
      </c>
      <c r="AU40" s="49">
        <v>0</v>
      </c>
      <c r="AV40" s="49">
        <v>179.89477384927642</v>
      </c>
      <c r="AW40" s="49">
        <v>0.57591067483680025</v>
      </c>
      <c r="AX40" s="49">
        <v>0</v>
      </c>
      <c r="AY40" s="49">
        <v>0</v>
      </c>
      <c r="AZ40" s="49">
        <v>2.0444387105460997</v>
      </c>
      <c r="BA40" s="49">
        <v>0</v>
      </c>
      <c r="BB40" s="49">
        <v>0</v>
      </c>
      <c r="BC40" s="49">
        <v>0</v>
      </c>
      <c r="BD40" s="49">
        <v>0</v>
      </c>
      <c r="BE40" s="49">
        <v>0</v>
      </c>
      <c r="BF40" s="49">
        <v>90.696842513649699</v>
      </c>
      <c r="BG40" s="49">
        <v>8.445570756644301</v>
      </c>
      <c r="BH40" s="49">
        <v>0</v>
      </c>
      <c r="BI40" s="49">
        <v>0</v>
      </c>
      <c r="BJ40" s="49">
        <v>0.13716407177379997</v>
      </c>
      <c r="BK40" s="50">
        <f t="shared" ref="BK40:BK42" si="14">SUM(C40:BJ40)</f>
        <v>327.77538135371191</v>
      </c>
    </row>
    <row r="41" spans="1:64" s="25" customFormat="1">
      <c r="A41" s="21"/>
      <c r="B41" s="33" t="s">
        <v>132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70.476426886814224</v>
      </c>
      <c r="I41" s="49">
        <v>0.57054787099990001</v>
      </c>
      <c r="J41" s="49">
        <v>0</v>
      </c>
      <c r="K41" s="49">
        <v>0</v>
      </c>
      <c r="L41" s="49">
        <v>0.12451769435439999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60.161143205576586</v>
      </c>
      <c r="S41" s="49">
        <v>2.89273835482E-2</v>
      </c>
      <c r="T41" s="49">
        <v>0</v>
      </c>
      <c r="U41" s="49">
        <v>0</v>
      </c>
      <c r="V41" s="49">
        <v>8.3987410676599983E-2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10.735471970126198</v>
      </c>
      <c r="AC41" s="49">
        <v>0.84776178345129993</v>
      </c>
      <c r="AD41" s="49">
        <v>0</v>
      </c>
      <c r="AE41" s="49">
        <v>0</v>
      </c>
      <c r="AF41" s="49">
        <v>1.1913783147092001</v>
      </c>
      <c r="AG41" s="49">
        <v>0</v>
      </c>
      <c r="AH41" s="49">
        <v>0</v>
      </c>
      <c r="AI41" s="49">
        <v>0</v>
      </c>
      <c r="AJ41" s="49">
        <v>0</v>
      </c>
      <c r="AK41" s="49">
        <v>0</v>
      </c>
      <c r="AL41" s="49">
        <v>12.116753819028496</v>
      </c>
      <c r="AM41" s="49">
        <v>0.11162868022570001</v>
      </c>
      <c r="AN41" s="49">
        <v>0</v>
      </c>
      <c r="AO41" s="49">
        <v>0</v>
      </c>
      <c r="AP41" s="49">
        <v>0.25811537783850003</v>
      </c>
      <c r="AQ41" s="49">
        <v>0</v>
      </c>
      <c r="AR41" s="49">
        <v>0</v>
      </c>
      <c r="AS41" s="49">
        <v>0</v>
      </c>
      <c r="AT41" s="49">
        <v>0</v>
      </c>
      <c r="AU41" s="49">
        <v>0</v>
      </c>
      <c r="AV41" s="49">
        <v>73.563077027986736</v>
      </c>
      <c r="AW41" s="49">
        <v>1.3217566293221001</v>
      </c>
      <c r="AX41" s="49">
        <v>0</v>
      </c>
      <c r="AY41" s="49">
        <v>0</v>
      </c>
      <c r="AZ41" s="49">
        <v>5.2247088715783017</v>
      </c>
      <c r="BA41" s="49">
        <v>0</v>
      </c>
      <c r="BB41" s="49">
        <v>0</v>
      </c>
      <c r="BC41" s="49">
        <v>0</v>
      </c>
      <c r="BD41" s="49">
        <v>0</v>
      </c>
      <c r="BE41" s="49">
        <v>0</v>
      </c>
      <c r="BF41" s="49">
        <v>39.981172447537539</v>
      </c>
      <c r="BG41" s="49">
        <v>0.29241925399980001</v>
      </c>
      <c r="BH41" s="49">
        <v>0</v>
      </c>
      <c r="BI41" s="49">
        <v>0</v>
      </c>
      <c r="BJ41" s="49">
        <v>0.18556148093499999</v>
      </c>
      <c r="BK41" s="50">
        <f t="shared" si="14"/>
        <v>277.27535610870876</v>
      </c>
    </row>
    <row r="42" spans="1:64" s="25" customFormat="1">
      <c r="A42" s="21"/>
      <c r="B42" s="36" t="s">
        <v>84</v>
      </c>
      <c r="C42" s="52">
        <f>SUM(C40:C41)</f>
        <v>0</v>
      </c>
      <c r="D42" s="52">
        <f t="shared" ref="D42:BJ42" si="15">SUM(D40:D41)</f>
        <v>0</v>
      </c>
      <c r="E42" s="52">
        <f t="shared" si="15"/>
        <v>0</v>
      </c>
      <c r="F42" s="52">
        <f t="shared" si="15"/>
        <v>0</v>
      </c>
      <c r="G42" s="52">
        <f t="shared" si="15"/>
        <v>0</v>
      </c>
      <c r="H42" s="52">
        <f t="shared" si="15"/>
        <v>90.782618853747124</v>
      </c>
      <c r="I42" s="52">
        <f t="shared" si="15"/>
        <v>1.1880953803868</v>
      </c>
      <c r="J42" s="52">
        <f t="shared" si="15"/>
        <v>0</v>
      </c>
      <c r="K42" s="52">
        <f t="shared" si="15"/>
        <v>0</v>
      </c>
      <c r="L42" s="52">
        <f t="shared" si="15"/>
        <v>0.153677438838</v>
      </c>
      <c r="M42" s="52">
        <f t="shared" si="15"/>
        <v>0</v>
      </c>
      <c r="N42" s="52">
        <f t="shared" si="15"/>
        <v>0</v>
      </c>
      <c r="O42" s="52">
        <f t="shared" si="15"/>
        <v>0</v>
      </c>
      <c r="P42" s="52">
        <f t="shared" si="15"/>
        <v>0</v>
      </c>
      <c r="Q42" s="52">
        <f t="shared" si="15"/>
        <v>0</v>
      </c>
      <c r="R42" s="52">
        <f t="shared" si="15"/>
        <v>69.735794257766088</v>
      </c>
      <c r="S42" s="52">
        <f t="shared" si="15"/>
        <v>5.8911945709400004E-2</v>
      </c>
      <c r="T42" s="52">
        <f t="shared" si="15"/>
        <v>0</v>
      </c>
      <c r="U42" s="52">
        <f t="shared" si="15"/>
        <v>0</v>
      </c>
      <c r="V42" s="52">
        <f t="shared" si="15"/>
        <v>0.12883501054699997</v>
      </c>
      <c r="W42" s="52">
        <f t="shared" si="15"/>
        <v>0</v>
      </c>
      <c r="X42" s="52">
        <f t="shared" si="15"/>
        <v>0</v>
      </c>
      <c r="Y42" s="52">
        <f t="shared" si="15"/>
        <v>0</v>
      </c>
      <c r="Z42" s="52">
        <f t="shared" si="15"/>
        <v>0</v>
      </c>
      <c r="AA42" s="52">
        <f t="shared" si="15"/>
        <v>0</v>
      </c>
      <c r="AB42" s="52">
        <f t="shared" si="15"/>
        <v>18.5841875622522</v>
      </c>
      <c r="AC42" s="52">
        <f t="shared" si="15"/>
        <v>0.87830601554789989</v>
      </c>
      <c r="AD42" s="52">
        <f t="shared" si="15"/>
        <v>0</v>
      </c>
      <c r="AE42" s="52">
        <f t="shared" si="15"/>
        <v>0</v>
      </c>
      <c r="AF42" s="52">
        <f t="shared" si="15"/>
        <v>1.3799948843541001</v>
      </c>
      <c r="AG42" s="52">
        <f t="shared" si="15"/>
        <v>0</v>
      </c>
      <c r="AH42" s="52">
        <f t="shared" si="15"/>
        <v>0</v>
      </c>
      <c r="AI42" s="52">
        <f t="shared" si="15"/>
        <v>0</v>
      </c>
      <c r="AJ42" s="52">
        <f t="shared" si="15"/>
        <v>0</v>
      </c>
      <c r="AK42" s="52">
        <f t="shared" si="15"/>
        <v>0</v>
      </c>
      <c r="AL42" s="52">
        <f t="shared" si="15"/>
        <v>19.364456149282997</v>
      </c>
      <c r="AM42" s="52">
        <f t="shared" si="15"/>
        <v>0.13777652303180002</v>
      </c>
      <c r="AN42" s="52">
        <f t="shared" si="15"/>
        <v>0</v>
      </c>
      <c r="AO42" s="52">
        <f t="shared" si="15"/>
        <v>0</v>
      </c>
      <c r="AP42" s="52">
        <f t="shared" si="15"/>
        <v>0.29468715287070002</v>
      </c>
      <c r="AQ42" s="52">
        <f t="shared" si="15"/>
        <v>0</v>
      </c>
      <c r="AR42" s="52">
        <f t="shared" si="15"/>
        <v>0</v>
      </c>
      <c r="AS42" s="52">
        <f t="shared" si="15"/>
        <v>0</v>
      </c>
      <c r="AT42" s="52">
        <f t="shared" si="15"/>
        <v>0</v>
      </c>
      <c r="AU42" s="52">
        <f t="shared" si="15"/>
        <v>0</v>
      </c>
      <c r="AV42" s="52">
        <f t="shared" si="15"/>
        <v>253.45785087726316</v>
      </c>
      <c r="AW42" s="52">
        <f t="shared" si="15"/>
        <v>1.8976673041589005</v>
      </c>
      <c r="AX42" s="52">
        <f t="shared" si="15"/>
        <v>0</v>
      </c>
      <c r="AY42" s="52">
        <f t="shared" si="15"/>
        <v>0</v>
      </c>
      <c r="AZ42" s="52">
        <f t="shared" si="15"/>
        <v>7.2691475821244014</v>
      </c>
      <c r="BA42" s="52">
        <f t="shared" si="15"/>
        <v>0</v>
      </c>
      <c r="BB42" s="52">
        <f t="shared" si="15"/>
        <v>0</v>
      </c>
      <c r="BC42" s="52">
        <f t="shared" si="15"/>
        <v>0</v>
      </c>
      <c r="BD42" s="52">
        <f t="shared" si="15"/>
        <v>0</v>
      </c>
      <c r="BE42" s="52">
        <f t="shared" si="15"/>
        <v>0</v>
      </c>
      <c r="BF42" s="52">
        <f t="shared" si="15"/>
        <v>130.67801496118724</v>
      </c>
      <c r="BG42" s="52">
        <f t="shared" si="15"/>
        <v>8.7379900106441006</v>
      </c>
      <c r="BH42" s="52">
        <f t="shared" si="15"/>
        <v>0</v>
      </c>
      <c r="BI42" s="52">
        <f t="shared" si="15"/>
        <v>0</v>
      </c>
      <c r="BJ42" s="52">
        <f t="shared" si="15"/>
        <v>0.32272555270879999</v>
      </c>
      <c r="BK42" s="51">
        <f t="shared" si="14"/>
        <v>605.05073746242067</v>
      </c>
    </row>
    <row r="43" spans="1:64">
      <c r="A43" s="21" t="s">
        <v>76</v>
      </c>
      <c r="B43" s="35" t="s">
        <v>17</v>
      </c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4"/>
      <c r="BH43" s="84"/>
      <c r="BI43" s="84"/>
      <c r="BJ43" s="84"/>
      <c r="BK43" s="84"/>
    </row>
    <row r="44" spans="1:64">
      <c r="A44" s="21"/>
      <c r="B44" s="35" t="s">
        <v>133</v>
      </c>
      <c r="C44" s="49">
        <v>0</v>
      </c>
      <c r="D44" s="49">
        <v>0</v>
      </c>
      <c r="E44" s="49">
        <v>0</v>
      </c>
      <c r="F44" s="49">
        <v>0</v>
      </c>
      <c r="G44" s="49">
        <v>0</v>
      </c>
      <c r="H44" s="49">
        <v>44.521262905411184</v>
      </c>
      <c r="I44" s="49">
        <v>4.2570542204189001</v>
      </c>
      <c r="J44" s="49">
        <v>6.4521000644999996E-3</v>
      </c>
      <c r="K44" s="49">
        <v>0</v>
      </c>
      <c r="L44" s="49">
        <v>0.91113753567720002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29.103315875512898</v>
      </c>
      <c r="S44" s="49">
        <v>0.22544683254820003</v>
      </c>
      <c r="T44" s="49">
        <v>0</v>
      </c>
      <c r="U44" s="49">
        <v>0</v>
      </c>
      <c r="V44" s="49">
        <v>0.88799440596750001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5.1383130174484979</v>
      </c>
      <c r="AC44" s="49">
        <v>0.53008543825740007</v>
      </c>
      <c r="AD44" s="49">
        <v>0</v>
      </c>
      <c r="AE44" s="49">
        <v>0</v>
      </c>
      <c r="AF44" s="49">
        <v>5.8503064500000005E-5</v>
      </c>
      <c r="AG44" s="49">
        <v>0</v>
      </c>
      <c r="AH44" s="49">
        <v>0</v>
      </c>
      <c r="AI44" s="49">
        <v>0</v>
      </c>
      <c r="AJ44" s="49">
        <v>0</v>
      </c>
      <c r="AK44" s="49">
        <v>0</v>
      </c>
      <c r="AL44" s="49">
        <v>1.6809290789973002</v>
      </c>
      <c r="AM44" s="49">
        <v>8.7662278935100008E-2</v>
      </c>
      <c r="AN44" s="49">
        <v>0</v>
      </c>
      <c r="AO44" s="49">
        <v>0</v>
      </c>
      <c r="AP44" s="49">
        <v>0.1649803556451</v>
      </c>
      <c r="AQ44" s="49">
        <v>0</v>
      </c>
      <c r="AR44" s="49">
        <v>0</v>
      </c>
      <c r="AS44" s="49">
        <v>0</v>
      </c>
      <c r="AT44" s="49">
        <v>0</v>
      </c>
      <c r="AU44" s="49">
        <v>0</v>
      </c>
      <c r="AV44" s="49">
        <v>15.923835516597389</v>
      </c>
      <c r="AW44" s="49">
        <v>0.94875975474020002</v>
      </c>
      <c r="AX44" s="49">
        <v>0</v>
      </c>
      <c r="AY44" s="49">
        <v>0</v>
      </c>
      <c r="AZ44" s="49">
        <v>2.4259755006119001</v>
      </c>
      <c r="BA44" s="49">
        <v>0</v>
      </c>
      <c r="BB44" s="49">
        <v>0</v>
      </c>
      <c r="BC44" s="49">
        <v>0</v>
      </c>
      <c r="BD44" s="49">
        <v>0</v>
      </c>
      <c r="BE44" s="49">
        <v>0</v>
      </c>
      <c r="BF44" s="49">
        <v>8.1926398500705009</v>
      </c>
      <c r="BG44" s="49">
        <v>0.21276982077359996</v>
      </c>
      <c r="BH44" s="49">
        <v>0</v>
      </c>
      <c r="BI44" s="49">
        <v>0</v>
      </c>
      <c r="BJ44" s="49">
        <v>1.3024285419300001E-2</v>
      </c>
      <c r="BK44" s="50">
        <f t="shared" ref="BK44:BK54" si="16">SUM(C44:BJ44)</f>
        <v>115.23169727616117</v>
      </c>
    </row>
    <row r="45" spans="1:64">
      <c r="A45" s="21"/>
      <c r="B45" s="35" t="s">
        <v>134</v>
      </c>
      <c r="C45" s="49">
        <v>0</v>
      </c>
      <c r="D45" s="49">
        <v>1.3697387561612</v>
      </c>
      <c r="E45" s="49">
        <v>0</v>
      </c>
      <c r="F45" s="49">
        <v>0</v>
      </c>
      <c r="G45" s="49">
        <v>0</v>
      </c>
      <c r="H45" s="49">
        <v>16.366045529252208</v>
      </c>
      <c r="I45" s="49">
        <v>4.0283551193219012</v>
      </c>
      <c r="J45" s="49">
        <v>1.0111142482902999</v>
      </c>
      <c r="K45" s="49">
        <v>0</v>
      </c>
      <c r="L45" s="49">
        <v>6.0784884563859993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8.2879106859614993</v>
      </c>
      <c r="S45" s="49">
        <v>0.49534481764490002</v>
      </c>
      <c r="T45" s="49">
        <v>0</v>
      </c>
      <c r="U45" s="49">
        <v>0</v>
      </c>
      <c r="V45" s="49">
        <v>2.3082658022894997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46.425424308058901</v>
      </c>
      <c r="AC45" s="49">
        <v>7.2012982073203</v>
      </c>
      <c r="AD45" s="49">
        <v>0</v>
      </c>
      <c r="AE45" s="49">
        <v>0</v>
      </c>
      <c r="AF45" s="49">
        <v>7.2434205759020003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42.52331957412283</v>
      </c>
      <c r="AM45" s="49">
        <v>4.1322548708045996</v>
      </c>
      <c r="AN45" s="49">
        <v>0</v>
      </c>
      <c r="AO45" s="49">
        <v>0</v>
      </c>
      <c r="AP45" s="49">
        <v>3.4226131333539001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  <c r="AV45" s="49">
        <v>183.69008207013545</v>
      </c>
      <c r="AW45" s="49">
        <v>30.339508051541209</v>
      </c>
      <c r="AX45" s="49">
        <v>0</v>
      </c>
      <c r="AY45" s="49">
        <v>0</v>
      </c>
      <c r="AZ45" s="49">
        <v>100.43803724638354</v>
      </c>
      <c r="BA45" s="49">
        <v>0</v>
      </c>
      <c r="BB45" s="49">
        <v>0</v>
      </c>
      <c r="BC45" s="49">
        <v>0</v>
      </c>
      <c r="BD45" s="49">
        <v>0</v>
      </c>
      <c r="BE45" s="49">
        <v>0</v>
      </c>
      <c r="BF45" s="49">
        <v>110.67047034610439</v>
      </c>
      <c r="BG45" s="49">
        <v>6.2241789027713006</v>
      </c>
      <c r="BH45" s="49">
        <v>6.1496896064499998E-2</v>
      </c>
      <c r="BI45" s="49">
        <v>0</v>
      </c>
      <c r="BJ45" s="49">
        <v>11.920741082996596</v>
      </c>
      <c r="BK45" s="63">
        <f t="shared" si="16"/>
        <v>594.23810868086707</v>
      </c>
    </row>
    <row r="46" spans="1:64">
      <c r="A46" s="21"/>
      <c r="B46" s="35" t="s">
        <v>135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12.981983495446499</v>
      </c>
      <c r="I46" s="49">
        <v>7.4556902691609999</v>
      </c>
      <c r="J46" s="49">
        <v>0</v>
      </c>
      <c r="K46" s="49">
        <v>0</v>
      </c>
      <c r="L46" s="49">
        <v>2.4067136079668998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8.292148959445198</v>
      </c>
      <c r="S46" s="49">
        <v>2.0980391386899999E-2</v>
      </c>
      <c r="T46" s="49">
        <v>0</v>
      </c>
      <c r="U46" s="49">
        <v>0</v>
      </c>
      <c r="V46" s="49">
        <v>0.54424509361169993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20.245413273768104</v>
      </c>
      <c r="AC46" s="49">
        <v>1.5004288365787999</v>
      </c>
      <c r="AD46" s="49">
        <v>0</v>
      </c>
      <c r="AE46" s="49">
        <v>0</v>
      </c>
      <c r="AF46" s="49">
        <v>1.7681297152573003</v>
      </c>
      <c r="AG46" s="49">
        <v>0</v>
      </c>
      <c r="AH46" s="49">
        <v>0</v>
      </c>
      <c r="AI46" s="49">
        <v>0</v>
      </c>
      <c r="AJ46" s="49">
        <v>0</v>
      </c>
      <c r="AK46" s="49">
        <v>0</v>
      </c>
      <c r="AL46" s="49">
        <v>12.006812495091499</v>
      </c>
      <c r="AM46" s="49">
        <v>0.37371566532139999</v>
      </c>
      <c r="AN46" s="49">
        <v>0</v>
      </c>
      <c r="AO46" s="49">
        <v>0</v>
      </c>
      <c r="AP46" s="49">
        <v>0.76186699861239993</v>
      </c>
      <c r="AQ46" s="49">
        <v>0</v>
      </c>
      <c r="AR46" s="49">
        <v>0</v>
      </c>
      <c r="AS46" s="49">
        <v>0</v>
      </c>
      <c r="AT46" s="49">
        <v>0</v>
      </c>
      <c r="AU46" s="49">
        <v>0</v>
      </c>
      <c r="AV46" s="49">
        <v>150.59296831417385</v>
      </c>
      <c r="AW46" s="49">
        <v>48.08586471970024</v>
      </c>
      <c r="AX46" s="49">
        <v>2.9197317599032</v>
      </c>
      <c r="AY46" s="49">
        <v>0</v>
      </c>
      <c r="AZ46" s="49">
        <v>26.478316963414009</v>
      </c>
      <c r="BA46" s="49">
        <v>0</v>
      </c>
      <c r="BB46" s="49">
        <v>0</v>
      </c>
      <c r="BC46" s="49">
        <v>0</v>
      </c>
      <c r="BD46" s="49">
        <v>0</v>
      </c>
      <c r="BE46" s="49">
        <v>0</v>
      </c>
      <c r="BF46" s="49">
        <v>84.106149830552127</v>
      </c>
      <c r="BG46" s="49">
        <v>12.943945102900404</v>
      </c>
      <c r="BH46" s="49">
        <v>0</v>
      </c>
      <c r="BI46" s="49">
        <v>0</v>
      </c>
      <c r="BJ46" s="49">
        <v>2.4655187779991001</v>
      </c>
      <c r="BK46" s="63">
        <f t="shared" si="16"/>
        <v>395.95062427029052</v>
      </c>
    </row>
    <row r="47" spans="1:64">
      <c r="A47" s="21"/>
      <c r="B47" s="35" t="s">
        <v>136</v>
      </c>
      <c r="C47" s="49">
        <v>0</v>
      </c>
      <c r="D47" s="49">
        <v>3.0684823319032</v>
      </c>
      <c r="E47" s="49">
        <v>0</v>
      </c>
      <c r="F47" s="49">
        <v>0</v>
      </c>
      <c r="G47" s="49">
        <v>0</v>
      </c>
      <c r="H47" s="49">
        <v>5.1777274310929977</v>
      </c>
      <c r="I47" s="49">
        <v>36.897999524961854</v>
      </c>
      <c r="J47" s="49">
        <v>0</v>
      </c>
      <c r="K47" s="49">
        <v>0</v>
      </c>
      <c r="L47" s="49">
        <v>2.5116399656765993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3.0436893648009993</v>
      </c>
      <c r="S47" s="49">
        <v>0.40558190919330001</v>
      </c>
      <c r="T47" s="49">
        <v>0</v>
      </c>
      <c r="U47" s="49">
        <v>0</v>
      </c>
      <c r="V47" s="49">
        <v>0.27662385157969999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21.023180430673008</v>
      </c>
      <c r="AC47" s="49">
        <v>1.2611204217405998</v>
      </c>
      <c r="AD47" s="49">
        <v>0</v>
      </c>
      <c r="AE47" s="49">
        <v>0</v>
      </c>
      <c r="AF47" s="49">
        <v>1.8283564649346002</v>
      </c>
      <c r="AG47" s="49">
        <v>0</v>
      </c>
      <c r="AH47" s="49">
        <v>0</v>
      </c>
      <c r="AI47" s="49">
        <v>0</v>
      </c>
      <c r="AJ47" s="49">
        <v>0</v>
      </c>
      <c r="AK47" s="49">
        <v>0</v>
      </c>
      <c r="AL47" s="49">
        <v>29.194419893220289</v>
      </c>
      <c r="AM47" s="49">
        <v>2.8188991292562005</v>
      </c>
      <c r="AN47" s="49">
        <v>0</v>
      </c>
      <c r="AO47" s="49">
        <v>0</v>
      </c>
      <c r="AP47" s="49">
        <v>1.3618355018058002</v>
      </c>
      <c r="AQ47" s="49">
        <v>0</v>
      </c>
      <c r="AR47" s="49">
        <v>0</v>
      </c>
      <c r="AS47" s="49">
        <v>0</v>
      </c>
      <c r="AT47" s="49">
        <v>0</v>
      </c>
      <c r="AU47" s="49">
        <v>0</v>
      </c>
      <c r="AV47" s="49">
        <v>89.321365529168517</v>
      </c>
      <c r="AW47" s="49">
        <v>13.839806118512701</v>
      </c>
      <c r="AX47" s="49">
        <v>0</v>
      </c>
      <c r="AY47" s="49">
        <v>0</v>
      </c>
      <c r="AZ47" s="49">
        <v>28.919549654606701</v>
      </c>
      <c r="BA47" s="49">
        <v>0</v>
      </c>
      <c r="BB47" s="49">
        <v>0</v>
      </c>
      <c r="BC47" s="49">
        <v>0</v>
      </c>
      <c r="BD47" s="49">
        <v>0</v>
      </c>
      <c r="BE47" s="49">
        <v>0</v>
      </c>
      <c r="BF47" s="49">
        <v>57.682189001747673</v>
      </c>
      <c r="BG47" s="49">
        <v>3.7045532316429997</v>
      </c>
      <c r="BH47" s="49">
        <v>0</v>
      </c>
      <c r="BI47" s="49">
        <v>0</v>
      </c>
      <c r="BJ47" s="49">
        <v>3.5389370637079001</v>
      </c>
      <c r="BK47" s="63">
        <f t="shared" si="16"/>
        <v>305.87595682022567</v>
      </c>
    </row>
    <row r="48" spans="1:64">
      <c r="A48" s="21"/>
      <c r="B48" s="35" t="s">
        <v>137</v>
      </c>
      <c r="C48" s="49">
        <v>0</v>
      </c>
      <c r="D48" s="49">
        <v>0</v>
      </c>
      <c r="E48" s="49">
        <v>0</v>
      </c>
      <c r="F48" s="49">
        <v>0</v>
      </c>
      <c r="G48" s="49">
        <v>0</v>
      </c>
      <c r="H48" s="49">
        <v>0.87988961590140002</v>
      </c>
      <c r="I48" s="49">
        <v>0.56501250461279995</v>
      </c>
      <c r="J48" s="49">
        <v>0</v>
      </c>
      <c r="K48" s="49">
        <v>0</v>
      </c>
      <c r="L48" s="49">
        <v>1.4266516899349999</v>
      </c>
      <c r="M48" s="49">
        <v>0</v>
      </c>
      <c r="N48" s="49">
        <v>0</v>
      </c>
      <c r="O48" s="49">
        <v>0</v>
      </c>
      <c r="P48" s="49">
        <v>0</v>
      </c>
      <c r="Q48" s="49">
        <v>0</v>
      </c>
      <c r="R48" s="49">
        <v>0.40877421074030001</v>
      </c>
      <c r="S48" s="49">
        <v>0</v>
      </c>
      <c r="T48" s="49">
        <v>0</v>
      </c>
      <c r="U48" s="49">
        <v>0</v>
      </c>
      <c r="V48" s="49">
        <v>0.34999732354820001</v>
      </c>
      <c r="W48" s="49">
        <v>0</v>
      </c>
      <c r="X48" s="49">
        <v>0</v>
      </c>
      <c r="Y48" s="49">
        <v>0</v>
      </c>
      <c r="Z48" s="49">
        <v>0</v>
      </c>
      <c r="AA48" s="49">
        <v>0</v>
      </c>
      <c r="AB48" s="49">
        <v>3.3415017060301992</v>
      </c>
      <c r="AC48" s="49">
        <v>1.2148191887736999</v>
      </c>
      <c r="AD48" s="49">
        <v>0</v>
      </c>
      <c r="AE48" s="49">
        <v>0</v>
      </c>
      <c r="AF48" s="49">
        <v>0.79352016841879991</v>
      </c>
      <c r="AG48" s="49">
        <v>0</v>
      </c>
      <c r="AH48" s="49">
        <v>0</v>
      </c>
      <c r="AI48" s="49">
        <v>0</v>
      </c>
      <c r="AJ48" s="49">
        <v>0</v>
      </c>
      <c r="AK48" s="49">
        <v>0</v>
      </c>
      <c r="AL48" s="49">
        <v>2.3678866049011997</v>
      </c>
      <c r="AM48" s="49">
        <v>2.1068138502578999</v>
      </c>
      <c r="AN48" s="49">
        <v>0</v>
      </c>
      <c r="AO48" s="49">
        <v>0</v>
      </c>
      <c r="AP48" s="49">
        <v>1.8154056711286</v>
      </c>
      <c r="AQ48" s="49">
        <v>0</v>
      </c>
      <c r="AR48" s="49">
        <v>0</v>
      </c>
      <c r="AS48" s="49">
        <v>0</v>
      </c>
      <c r="AT48" s="49">
        <v>0</v>
      </c>
      <c r="AU48" s="49">
        <v>0</v>
      </c>
      <c r="AV48" s="49">
        <v>31.111539475632839</v>
      </c>
      <c r="AW48" s="49">
        <v>12.310843613030702</v>
      </c>
      <c r="AX48" s="49">
        <v>0</v>
      </c>
      <c r="AY48" s="49">
        <v>0</v>
      </c>
      <c r="AZ48" s="49">
        <v>54.743162272651396</v>
      </c>
      <c r="BA48" s="49">
        <v>0</v>
      </c>
      <c r="BB48" s="49">
        <v>0</v>
      </c>
      <c r="BC48" s="49">
        <v>0</v>
      </c>
      <c r="BD48" s="49">
        <v>0</v>
      </c>
      <c r="BE48" s="49">
        <v>0</v>
      </c>
      <c r="BF48" s="49">
        <v>13.135298760600609</v>
      </c>
      <c r="BG48" s="49">
        <v>4.1036699553538991</v>
      </c>
      <c r="BH48" s="49">
        <v>0</v>
      </c>
      <c r="BI48" s="49">
        <v>0</v>
      </c>
      <c r="BJ48" s="49">
        <v>7.4949477116439001</v>
      </c>
      <c r="BK48" s="63">
        <f t="shared" si="16"/>
        <v>138.16973432316146</v>
      </c>
    </row>
    <row r="49" spans="1:63">
      <c r="A49" s="21"/>
      <c r="B49" s="35" t="s">
        <v>138</v>
      </c>
      <c r="C49" s="49">
        <v>0</v>
      </c>
      <c r="D49" s="49">
        <v>0</v>
      </c>
      <c r="E49" s="49">
        <v>0</v>
      </c>
      <c r="F49" s="49">
        <v>0</v>
      </c>
      <c r="G49" s="49">
        <v>0</v>
      </c>
      <c r="H49" s="49">
        <v>0.85571439319190001</v>
      </c>
      <c r="I49" s="49">
        <v>7.1373914712901003</v>
      </c>
      <c r="J49" s="49">
        <v>0</v>
      </c>
      <c r="K49" s="49">
        <v>0</v>
      </c>
      <c r="L49" s="49">
        <v>10.363851380761194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0.18184548167649997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49">
        <v>0</v>
      </c>
      <c r="AA49" s="49">
        <v>0</v>
      </c>
      <c r="AB49" s="49">
        <v>4.8294974547700008E-2</v>
      </c>
      <c r="AC49" s="49">
        <v>1.4217219999999998E-3</v>
      </c>
      <c r="AD49" s="49">
        <v>0</v>
      </c>
      <c r="AE49" s="49">
        <v>0</v>
      </c>
      <c r="AF49" s="49">
        <v>0</v>
      </c>
      <c r="AG49" s="49">
        <v>0</v>
      </c>
      <c r="AH49" s="49">
        <v>0</v>
      </c>
      <c r="AI49" s="49">
        <v>0</v>
      </c>
      <c r="AJ49" s="49">
        <v>0</v>
      </c>
      <c r="AK49" s="49">
        <v>0</v>
      </c>
      <c r="AL49" s="49">
        <v>2.8702290193299999E-2</v>
      </c>
      <c r="AM49" s="49">
        <v>0</v>
      </c>
      <c r="AN49" s="49">
        <v>0</v>
      </c>
      <c r="AO49" s="49">
        <v>0</v>
      </c>
      <c r="AP49" s="49">
        <v>0</v>
      </c>
      <c r="AQ49" s="49">
        <v>0</v>
      </c>
      <c r="AR49" s="49">
        <v>0</v>
      </c>
      <c r="AS49" s="49">
        <v>0</v>
      </c>
      <c r="AT49" s="49">
        <v>0</v>
      </c>
      <c r="AU49" s="49">
        <v>0</v>
      </c>
      <c r="AV49" s="49">
        <v>5.0030493625375012</v>
      </c>
      <c r="AW49" s="49">
        <v>0.4023894004836</v>
      </c>
      <c r="AX49" s="49">
        <v>0</v>
      </c>
      <c r="AY49" s="49">
        <v>0</v>
      </c>
      <c r="AZ49" s="49">
        <v>6.51914689031E-2</v>
      </c>
      <c r="BA49" s="49">
        <v>0</v>
      </c>
      <c r="BB49" s="49">
        <v>0</v>
      </c>
      <c r="BC49" s="49">
        <v>0</v>
      </c>
      <c r="BD49" s="49">
        <v>0</v>
      </c>
      <c r="BE49" s="49">
        <v>0</v>
      </c>
      <c r="BF49" s="49">
        <v>0.68035088728609983</v>
      </c>
      <c r="BG49" s="49">
        <v>0</v>
      </c>
      <c r="BH49" s="49">
        <v>0</v>
      </c>
      <c r="BI49" s="49">
        <v>0</v>
      </c>
      <c r="BJ49" s="49">
        <v>5.9139008419299997E-2</v>
      </c>
      <c r="BK49" s="63">
        <f t="shared" si="16"/>
        <v>24.827341841290302</v>
      </c>
    </row>
    <row r="50" spans="1:63">
      <c r="A50" s="21"/>
      <c r="B50" s="35" t="s">
        <v>143</v>
      </c>
      <c r="C50" s="49">
        <v>0</v>
      </c>
      <c r="D50" s="49">
        <v>0</v>
      </c>
      <c r="E50" s="49">
        <v>0</v>
      </c>
      <c r="F50" s="49">
        <v>0</v>
      </c>
      <c r="G50" s="49">
        <v>0</v>
      </c>
      <c r="H50" s="49">
        <v>0.33098185128959995</v>
      </c>
      <c r="I50" s="49">
        <v>0.57550133664499992</v>
      </c>
      <c r="J50" s="49">
        <v>0</v>
      </c>
      <c r="K50" s="49">
        <v>0</v>
      </c>
      <c r="L50" s="49">
        <v>0.1999025563937662</v>
      </c>
      <c r="M50" s="49">
        <v>0</v>
      </c>
      <c r="N50" s="49">
        <v>0</v>
      </c>
      <c r="O50" s="49">
        <v>0</v>
      </c>
      <c r="P50" s="49">
        <v>0</v>
      </c>
      <c r="Q50" s="49">
        <v>0</v>
      </c>
      <c r="R50" s="49">
        <v>0.26795895032200001</v>
      </c>
      <c r="S50" s="49">
        <v>0.32378249093540001</v>
      </c>
      <c r="T50" s="49">
        <v>0</v>
      </c>
      <c r="U50" s="49">
        <v>0</v>
      </c>
      <c r="V50" s="49">
        <v>0.12627601138699998</v>
      </c>
      <c r="W50" s="49">
        <v>0</v>
      </c>
      <c r="X50" s="49">
        <v>0</v>
      </c>
      <c r="Y50" s="49">
        <v>0</v>
      </c>
      <c r="Z50" s="49">
        <v>0</v>
      </c>
      <c r="AA50" s="49">
        <v>0</v>
      </c>
      <c r="AB50" s="49">
        <v>7.4627035677000006E-2</v>
      </c>
      <c r="AC50" s="49">
        <v>0</v>
      </c>
      <c r="AD50" s="49">
        <v>0</v>
      </c>
      <c r="AE50" s="49">
        <v>0</v>
      </c>
      <c r="AF50" s="49">
        <v>5.6810500644000001E-3</v>
      </c>
      <c r="AG50" s="49">
        <v>0</v>
      </c>
      <c r="AH50" s="49">
        <v>0</v>
      </c>
      <c r="AI50" s="49">
        <v>0</v>
      </c>
      <c r="AJ50" s="49">
        <v>0</v>
      </c>
      <c r="AK50" s="49">
        <v>0</v>
      </c>
      <c r="AL50" s="49">
        <v>2.7589285482999999E-3</v>
      </c>
      <c r="AM50" s="49">
        <v>0</v>
      </c>
      <c r="AN50" s="49">
        <v>0</v>
      </c>
      <c r="AO50" s="49">
        <v>0</v>
      </c>
      <c r="AP50" s="49">
        <v>0</v>
      </c>
      <c r="AQ50" s="49">
        <v>0</v>
      </c>
      <c r="AR50" s="49">
        <v>0</v>
      </c>
      <c r="AS50" s="49">
        <v>0</v>
      </c>
      <c r="AT50" s="49">
        <v>0</v>
      </c>
      <c r="AU50" s="49">
        <v>0</v>
      </c>
      <c r="AV50" s="49">
        <v>0.78595826419119996</v>
      </c>
      <c r="AW50" s="49">
        <v>3.5103649677299995E-2</v>
      </c>
      <c r="AX50" s="49">
        <v>0</v>
      </c>
      <c r="AY50" s="49">
        <v>0</v>
      </c>
      <c r="AZ50" s="49">
        <v>0.35932615638679999</v>
      </c>
      <c r="BA50" s="49">
        <v>0</v>
      </c>
      <c r="BB50" s="49">
        <v>0</v>
      </c>
      <c r="BC50" s="49">
        <v>0</v>
      </c>
      <c r="BD50" s="49">
        <v>0</v>
      </c>
      <c r="BE50" s="49">
        <v>0</v>
      </c>
      <c r="BF50" s="49">
        <v>0.22913251815969998</v>
      </c>
      <c r="BG50" s="49">
        <v>0</v>
      </c>
      <c r="BH50" s="49">
        <v>0</v>
      </c>
      <c r="BI50" s="49">
        <v>0</v>
      </c>
      <c r="BJ50" s="49">
        <v>0.12112792919350002</v>
      </c>
      <c r="BK50" s="63">
        <f t="shared" si="16"/>
        <v>3.4381187288709651</v>
      </c>
    </row>
    <row r="51" spans="1:63">
      <c r="A51" s="21"/>
      <c r="B51" s="35" t="s">
        <v>154</v>
      </c>
      <c r="C51" s="49">
        <v>0</v>
      </c>
      <c r="D51" s="49">
        <v>0</v>
      </c>
      <c r="E51" s="49">
        <v>0</v>
      </c>
      <c r="F51" s="49">
        <v>0</v>
      </c>
      <c r="G51" s="49">
        <v>0</v>
      </c>
      <c r="H51" s="49">
        <v>9.2819316096300009E-2</v>
      </c>
      <c r="I51" s="49">
        <v>28.440390292612701</v>
      </c>
      <c r="J51" s="49">
        <v>0</v>
      </c>
      <c r="K51" s="49">
        <v>0</v>
      </c>
      <c r="L51" s="49">
        <v>1.9065226578063998</v>
      </c>
      <c r="M51" s="49">
        <v>0</v>
      </c>
      <c r="N51" s="49">
        <v>0</v>
      </c>
      <c r="O51" s="49">
        <v>0</v>
      </c>
      <c r="P51" s="49">
        <v>0</v>
      </c>
      <c r="Q51" s="49">
        <v>0</v>
      </c>
      <c r="R51" s="49">
        <v>7.3012289128699989E-2</v>
      </c>
      <c r="S51" s="49">
        <v>5.1225758064516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49">
        <v>0</v>
      </c>
      <c r="AA51" s="49">
        <v>0</v>
      </c>
      <c r="AB51" s="49">
        <v>0.22605833751560001</v>
      </c>
      <c r="AC51" s="49">
        <v>1.2878603478385</v>
      </c>
      <c r="AD51" s="49">
        <v>0</v>
      </c>
      <c r="AE51" s="49">
        <v>0</v>
      </c>
      <c r="AF51" s="49">
        <v>1.2913037201286999</v>
      </c>
      <c r="AG51" s="49">
        <v>0</v>
      </c>
      <c r="AH51" s="49">
        <v>0</v>
      </c>
      <c r="AI51" s="49">
        <v>0</v>
      </c>
      <c r="AJ51" s="49">
        <v>0</v>
      </c>
      <c r="AK51" s="49">
        <v>0</v>
      </c>
      <c r="AL51" s="49">
        <v>0.19298116645119998</v>
      </c>
      <c r="AM51" s="49">
        <v>0.43092320848370003</v>
      </c>
      <c r="AN51" s="49">
        <v>0.2044489677419</v>
      </c>
      <c r="AO51" s="49">
        <v>0</v>
      </c>
      <c r="AP51" s="49">
        <v>0.39180110935470003</v>
      </c>
      <c r="AQ51" s="49">
        <v>0</v>
      </c>
      <c r="AR51" s="49">
        <v>0</v>
      </c>
      <c r="AS51" s="49">
        <v>0</v>
      </c>
      <c r="AT51" s="49">
        <v>0</v>
      </c>
      <c r="AU51" s="49">
        <v>0</v>
      </c>
      <c r="AV51" s="49">
        <v>0.78949947919070007</v>
      </c>
      <c r="AW51" s="49">
        <v>27.539264049169613</v>
      </c>
      <c r="AX51" s="49">
        <v>0</v>
      </c>
      <c r="AY51" s="49">
        <v>0</v>
      </c>
      <c r="AZ51" s="49">
        <v>6.9905382545150019</v>
      </c>
      <c r="BA51" s="49">
        <v>0</v>
      </c>
      <c r="BB51" s="49">
        <v>0</v>
      </c>
      <c r="BC51" s="49">
        <v>0</v>
      </c>
      <c r="BD51" s="49">
        <v>0</v>
      </c>
      <c r="BE51" s="49">
        <v>0</v>
      </c>
      <c r="BF51" s="49">
        <v>0.19548431251489998</v>
      </c>
      <c r="BG51" s="49">
        <v>0.2044489677419</v>
      </c>
      <c r="BH51" s="49">
        <v>0</v>
      </c>
      <c r="BI51" s="49">
        <v>0</v>
      </c>
      <c r="BJ51" s="49">
        <v>0.42496600425789999</v>
      </c>
      <c r="BK51" s="63">
        <f t="shared" si="16"/>
        <v>75.804898287000015</v>
      </c>
    </row>
    <row r="52" spans="1:63">
      <c r="A52" s="21"/>
      <c r="B52" s="35" t="s">
        <v>158</v>
      </c>
      <c r="C52" s="49">
        <v>0</v>
      </c>
      <c r="D52" s="49">
        <v>0</v>
      </c>
      <c r="E52" s="49">
        <v>0</v>
      </c>
      <c r="F52" s="49">
        <v>0</v>
      </c>
      <c r="G52" s="49">
        <v>0</v>
      </c>
      <c r="H52" s="49">
        <v>0.37172413457919989</v>
      </c>
      <c r="I52" s="49">
        <v>0.35779540777390001</v>
      </c>
      <c r="J52" s="49">
        <v>0</v>
      </c>
      <c r="K52" s="49">
        <v>0</v>
      </c>
      <c r="L52" s="49">
        <v>0.35070267254830001</v>
      </c>
      <c r="M52" s="49">
        <v>0</v>
      </c>
      <c r="N52" s="49">
        <v>0</v>
      </c>
      <c r="O52" s="49">
        <v>0</v>
      </c>
      <c r="P52" s="49">
        <v>0</v>
      </c>
      <c r="Q52" s="49">
        <v>0</v>
      </c>
      <c r="R52" s="49">
        <v>7.9520082805999981E-2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49">
        <v>0</v>
      </c>
      <c r="AA52" s="49">
        <v>0</v>
      </c>
      <c r="AB52" s="49">
        <v>0.60026469770810009</v>
      </c>
      <c r="AC52" s="49">
        <v>1.3585279048060002</v>
      </c>
      <c r="AD52" s="49">
        <v>0</v>
      </c>
      <c r="AE52" s="49">
        <v>0</v>
      </c>
      <c r="AF52" s="49">
        <v>0.85116553135460005</v>
      </c>
      <c r="AG52" s="49">
        <v>0</v>
      </c>
      <c r="AH52" s="49">
        <v>0</v>
      </c>
      <c r="AI52" s="49">
        <v>0</v>
      </c>
      <c r="AJ52" s="49">
        <v>0</v>
      </c>
      <c r="AK52" s="49">
        <v>0</v>
      </c>
      <c r="AL52" s="49">
        <v>0.37505289690190008</v>
      </c>
      <c r="AM52" s="49">
        <v>0.14559240967709999</v>
      </c>
      <c r="AN52" s="49">
        <v>0</v>
      </c>
      <c r="AO52" s="49">
        <v>0</v>
      </c>
      <c r="AP52" s="49">
        <v>6.6102223257999998E-2</v>
      </c>
      <c r="AQ52" s="49">
        <v>0</v>
      </c>
      <c r="AR52" s="49">
        <v>0</v>
      </c>
      <c r="AS52" s="49">
        <v>0</v>
      </c>
      <c r="AT52" s="49">
        <v>0</v>
      </c>
      <c r="AU52" s="49">
        <v>0</v>
      </c>
      <c r="AV52" s="49">
        <v>6.089978756767227</v>
      </c>
      <c r="AW52" s="49">
        <v>3.0362742316116003</v>
      </c>
      <c r="AX52" s="49">
        <v>0</v>
      </c>
      <c r="AY52" s="49">
        <v>0</v>
      </c>
      <c r="AZ52" s="49">
        <v>2.5522689734179007</v>
      </c>
      <c r="BA52" s="49">
        <v>0</v>
      </c>
      <c r="BB52" s="49">
        <v>0</v>
      </c>
      <c r="BC52" s="49">
        <v>0</v>
      </c>
      <c r="BD52" s="49">
        <v>0</v>
      </c>
      <c r="BE52" s="49">
        <v>0</v>
      </c>
      <c r="BF52" s="49">
        <v>2.6519798632100025</v>
      </c>
      <c r="BG52" s="49">
        <v>0.72255435970949988</v>
      </c>
      <c r="BH52" s="49">
        <v>1.5140748708999999E-3</v>
      </c>
      <c r="BI52" s="49">
        <v>0</v>
      </c>
      <c r="BJ52" s="49">
        <v>0.52937150596750004</v>
      </c>
      <c r="BK52" s="63">
        <f t="shared" si="16"/>
        <v>20.140389726967729</v>
      </c>
    </row>
    <row r="53" spans="1:63">
      <c r="A53" s="21"/>
      <c r="B53" s="36" t="s">
        <v>85</v>
      </c>
      <c r="C53" s="51">
        <f>SUM(C44:C52)</f>
        <v>0</v>
      </c>
      <c r="D53" s="51">
        <f t="shared" ref="D53:BJ53" si="17">SUM(D44:D52)</f>
        <v>4.4382210880643997</v>
      </c>
      <c r="E53" s="51">
        <f t="shared" si="17"/>
        <v>0</v>
      </c>
      <c r="F53" s="51">
        <f t="shared" si="17"/>
        <v>0</v>
      </c>
      <c r="G53" s="51">
        <f t="shared" si="17"/>
        <v>0</v>
      </c>
      <c r="H53" s="51">
        <f t="shared" si="17"/>
        <v>81.578148672261293</v>
      </c>
      <c r="I53" s="51">
        <f t="shared" si="17"/>
        <v>89.715190146798165</v>
      </c>
      <c r="J53" s="51">
        <f t="shared" si="17"/>
        <v>1.0175663483547999</v>
      </c>
      <c r="K53" s="51">
        <f t="shared" si="17"/>
        <v>0</v>
      </c>
      <c r="L53" s="51">
        <f t="shared" si="17"/>
        <v>26.15561052315136</v>
      </c>
      <c r="M53" s="51">
        <f t="shared" si="17"/>
        <v>0</v>
      </c>
      <c r="N53" s="51">
        <f t="shared" si="17"/>
        <v>0</v>
      </c>
      <c r="O53" s="51">
        <f t="shared" si="17"/>
        <v>0</v>
      </c>
      <c r="P53" s="51">
        <f t="shared" si="17"/>
        <v>0</v>
      </c>
      <c r="Q53" s="51">
        <f t="shared" si="17"/>
        <v>0</v>
      </c>
      <c r="R53" s="51">
        <f t="shared" si="17"/>
        <v>49.738175900394083</v>
      </c>
      <c r="S53" s="51">
        <f t="shared" si="17"/>
        <v>6.5937122481602994</v>
      </c>
      <c r="T53" s="51">
        <f t="shared" si="17"/>
        <v>0</v>
      </c>
      <c r="U53" s="51">
        <f t="shared" si="17"/>
        <v>0</v>
      </c>
      <c r="V53" s="51">
        <f t="shared" si="17"/>
        <v>4.493402488383599</v>
      </c>
      <c r="W53" s="51">
        <f t="shared" si="17"/>
        <v>0</v>
      </c>
      <c r="X53" s="51">
        <f t="shared" si="17"/>
        <v>0</v>
      </c>
      <c r="Y53" s="51">
        <f t="shared" si="17"/>
        <v>0</v>
      </c>
      <c r="Z53" s="51">
        <f t="shared" si="17"/>
        <v>0</v>
      </c>
      <c r="AA53" s="51">
        <f t="shared" si="17"/>
        <v>0</v>
      </c>
      <c r="AB53" s="51">
        <f t="shared" si="17"/>
        <v>97.123077781427099</v>
      </c>
      <c r="AC53" s="51">
        <f t="shared" si="17"/>
        <v>14.355562067315297</v>
      </c>
      <c r="AD53" s="51">
        <f t="shared" si="17"/>
        <v>0</v>
      </c>
      <c r="AE53" s="51">
        <f t="shared" si="17"/>
        <v>0</v>
      </c>
      <c r="AF53" s="51">
        <f t="shared" si="17"/>
        <v>13.781635729124901</v>
      </c>
      <c r="AG53" s="51">
        <f t="shared" si="17"/>
        <v>0</v>
      </c>
      <c r="AH53" s="51">
        <f t="shared" si="17"/>
        <v>0</v>
      </c>
      <c r="AI53" s="51">
        <f t="shared" si="17"/>
        <v>0</v>
      </c>
      <c r="AJ53" s="51">
        <f t="shared" si="17"/>
        <v>0</v>
      </c>
      <c r="AK53" s="51">
        <f t="shared" si="17"/>
        <v>0</v>
      </c>
      <c r="AL53" s="51">
        <f t="shared" si="17"/>
        <v>88.372862928427821</v>
      </c>
      <c r="AM53" s="51">
        <f t="shared" si="17"/>
        <v>10.095861412735999</v>
      </c>
      <c r="AN53" s="51">
        <f t="shared" si="17"/>
        <v>0.2044489677419</v>
      </c>
      <c r="AO53" s="51">
        <f t="shared" si="17"/>
        <v>0</v>
      </c>
      <c r="AP53" s="51">
        <f t="shared" si="17"/>
        <v>7.9846049931585013</v>
      </c>
      <c r="AQ53" s="51">
        <f t="shared" si="17"/>
        <v>0</v>
      </c>
      <c r="AR53" s="51">
        <f t="shared" si="17"/>
        <v>0</v>
      </c>
      <c r="AS53" s="51">
        <f t="shared" si="17"/>
        <v>0</v>
      </c>
      <c r="AT53" s="51">
        <f t="shared" si="17"/>
        <v>0</v>
      </c>
      <c r="AU53" s="51">
        <f t="shared" si="17"/>
        <v>0</v>
      </c>
      <c r="AV53" s="51">
        <f t="shared" si="17"/>
        <v>483.30827676839471</v>
      </c>
      <c r="AW53" s="51">
        <f t="shared" si="17"/>
        <v>136.53781358846715</v>
      </c>
      <c r="AX53" s="51">
        <f t="shared" si="17"/>
        <v>2.9197317599032</v>
      </c>
      <c r="AY53" s="51">
        <f t="shared" si="17"/>
        <v>0</v>
      </c>
      <c r="AZ53" s="51">
        <f t="shared" si="17"/>
        <v>222.97236649089035</v>
      </c>
      <c r="BA53" s="51">
        <f t="shared" si="17"/>
        <v>0</v>
      </c>
      <c r="BB53" s="51">
        <f t="shared" si="17"/>
        <v>0</v>
      </c>
      <c r="BC53" s="51">
        <f t="shared" si="17"/>
        <v>0</v>
      </c>
      <c r="BD53" s="51">
        <f t="shared" si="17"/>
        <v>0</v>
      </c>
      <c r="BE53" s="51">
        <f t="shared" si="17"/>
        <v>0</v>
      </c>
      <c r="BF53" s="51">
        <f t="shared" si="17"/>
        <v>277.54369537024604</v>
      </c>
      <c r="BG53" s="51">
        <f t="shared" si="17"/>
        <v>28.116120340893605</v>
      </c>
      <c r="BH53" s="51">
        <f t="shared" si="17"/>
        <v>6.3010970935399993E-2</v>
      </c>
      <c r="BI53" s="51">
        <f t="shared" si="17"/>
        <v>0</v>
      </c>
      <c r="BJ53" s="51">
        <f t="shared" si="17"/>
        <v>26.567773369604996</v>
      </c>
      <c r="BK53" s="51">
        <f t="shared" si="16"/>
        <v>1673.676869954835</v>
      </c>
    </row>
    <row r="54" spans="1:63">
      <c r="A54" s="21"/>
      <c r="B54" s="36" t="s">
        <v>83</v>
      </c>
      <c r="C54" s="51">
        <f>C42+C53</f>
        <v>0</v>
      </c>
      <c r="D54" s="51">
        <f t="shared" ref="D54:BJ54" si="18">D42+D53</f>
        <v>4.4382210880643997</v>
      </c>
      <c r="E54" s="51">
        <f t="shared" si="18"/>
        <v>0</v>
      </c>
      <c r="F54" s="51">
        <f t="shared" si="18"/>
        <v>0</v>
      </c>
      <c r="G54" s="51">
        <f t="shared" si="18"/>
        <v>0</v>
      </c>
      <c r="H54" s="51">
        <f t="shared" si="18"/>
        <v>172.36076752600843</v>
      </c>
      <c r="I54" s="51">
        <f t="shared" si="18"/>
        <v>90.903285527184963</v>
      </c>
      <c r="J54" s="51">
        <f t="shared" si="18"/>
        <v>1.0175663483547999</v>
      </c>
      <c r="K54" s="51">
        <f t="shared" si="18"/>
        <v>0</v>
      </c>
      <c r="L54" s="51">
        <f t="shared" si="18"/>
        <v>26.309287961989359</v>
      </c>
      <c r="M54" s="51">
        <f t="shared" si="18"/>
        <v>0</v>
      </c>
      <c r="N54" s="51">
        <f t="shared" si="18"/>
        <v>0</v>
      </c>
      <c r="O54" s="51">
        <f t="shared" si="18"/>
        <v>0</v>
      </c>
      <c r="P54" s="51">
        <f t="shared" si="18"/>
        <v>0</v>
      </c>
      <c r="Q54" s="51">
        <f t="shared" si="18"/>
        <v>0</v>
      </c>
      <c r="R54" s="51">
        <f t="shared" si="18"/>
        <v>119.47397015816017</v>
      </c>
      <c r="S54" s="51">
        <f t="shared" si="18"/>
        <v>6.6526241938696993</v>
      </c>
      <c r="T54" s="51">
        <f t="shared" si="18"/>
        <v>0</v>
      </c>
      <c r="U54" s="51">
        <f t="shared" si="18"/>
        <v>0</v>
      </c>
      <c r="V54" s="51">
        <f t="shared" si="18"/>
        <v>4.6222374989305992</v>
      </c>
      <c r="W54" s="51">
        <f t="shared" si="18"/>
        <v>0</v>
      </c>
      <c r="X54" s="51">
        <f t="shared" si="18"/>
        <v>0</v>
      </c>
      <c r="Y54" s="51">
        <f t="shared" si="18"/>
        <v>0</v>
      </c>
      <c r="Z54" s="51">
        <f t="shared" si="18"/>
        <v>0</v>
      </c>
      <c r="AA54" s="51">
        <f t="shared" si="18"/>
        <v>0</v>
      </c>
      <c r="AB54" s="51">
        <f t="shared" si="18"/>
        <v>115.7072653436793</v>
      </c>
      <c r="AC54" s="51">
        <f t="shared" si="18"/>
        <v>15.233868082863196</v>
      </c>
      <c r="AD54" s="51">
        <f t="shared" si="18"/>
        <v>0</v>
      </c>
      <c r="AE54" s="51">
        <f t="shared" si="18"/>
        <v>0</v>
      </c>
      <c r="AF54" s="51">
        <f t="shared" si="18"/>
        <v>15.161630613479002</v>
      </c>
      <c r="AG54" s="51">
        <f t="shared" si="18"/>
        <v>0</v>
      </c>
      <c r="AH54" s="51">
        <f t="shared" si="18"/>
        <v>0</v>
      </c>
      <c r="AI54" s="51">
        <f t="shared" si="18"/>
        <v>0</v>
      </c>
      <c r="AJ54" s="51">
        <f t="shared" si="18"/>
        <v>0</v>
      </c>
      <c r="AK54" s="51">
        <f t="shared" si="18"/>
        <v>0</v>
      </c>
      <c r="AL54" s="51">
        <f t="shared" si="18"/>
        <v>107.73731907771082</v>
      </c>
      <c r="AM54" s="51">
        <f t="shared" si="18"/>
        <v>10.233637935767799</v>
      </c>
      <c r="AN54" s="51">
        <f t="shared" si="18"/>
        <v>0.2044489677419</v>
      </c>
      <c r="AO54" s="51">
        <f t="shared" si="18"/>
        <v>0</v>
      </c>
      <c r="AP54" s="51">
        <f t="shared" si="18"/>
        <v>8.279292146029201</v>
      </c>
      <c r="AQ54" s="51">
        <f t="shared" si="18"/>
        <v>0</v>
      </c>
      <c r="AR54" s="51">
        <f t="shared" si="18"/>
        <v>0</v>
      </c>
      <c r="AS54" s="51">
        <f t="shared" si="18"/>
        <v>0</v>
      </c>
      <c r="AT54" s="51">
        <f t="shared" si="18"/>
        <v>0</v>
      </c>
      <c r="AU54" s="51">
        <f t="shared" si="18"/>
        <v>0</v>
      </c>
      <c r="AV54" s="51">
        <f t="shared" si="18"/>
        <v>736.76612764565789</v>
      </c>
      <c r="AW54" s="51">
        <f t="shared" si="18"/>
        <v>138.43548089262603</v>
      </c>
      <c r="AX54" s="51">
        <f t="shared" si="18"/>
        <v>2.9197317599032</v>
      </c>
      <c r="AY54" s="51">
        <f t="shared" si="18"/>
        <v>0</v>
      </c>
      <c r="AZ54" s="51">
        <f t="shared" si="18"/>
        <v>230.24151407301474</v>
      </c>
      <c r="BA54" s="51">
        <f t="shared" si="18"/>
        <v>0</v>
      </c>
      <c r="BB54" s="51">
        <f t="shared" si="18"/>
        <v>0</v>
      </c>
      <c r="BC54" s="51">
        <f t="shared" si="18"/>
        <v>0</v>
      </c>
      <c r="BD54" s="51">
        <f t="shared" si="18"/>
        <v>0</v>
      </c>
      <c r="BE54" s="51">
        <f t="shared" si="18"/>
        <v>0</v>
      </c>
      <c r="BF54" s="51">
        <f t="shared" si="18"/>
        <v>408.22171033143331</v>
      </c>
      <c r="BG54" s="51">
        <f t="shared" si="18"/>
        <v>36.854110351537706</v>
      </c>
      <c r="BH54" s="51">
        <f t="shared" si="18"/>
        <v>6.3010970935399993E-2</v>
      </c>
      <c r="BI54" s="51">
        <f t="shared" si="18"/>
        <v>0</v>
      </c>
      <c r="BJ54" s="51">
        <f t="shared" si="18"/>
        <v>26.890498922313796</v>
      </c>
      <c r="BK54" s="51">
        <f t="shared" si="16"/>
        <v>2278.7276074172555</v>
      </c>
    </row>
    <row r="55" spans="1:63" ht="3" customHeight="1">
      <c r="A55" s="21"/>
      <c r="B55" s="35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</row>
    <row r="56" spans="1:63">
      <c r="A56" s="21" t="s">
        <v>18</v>
      </c>
      <c r="B56" s="38" t="s">
        <v>8</v>
      </c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</row>
    <row r="57" spans="1:63">
      <c r="A57" s="21" t="s">
        <v>75</v>
      </c>
      <c r="B57" s="35" t="s">
        <v>19</v>
      </c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</row>
    <row r="58" spans="1:63">
      <c r="A58" s="21"/>
      <c r="B58" s="33" t="s">
        <v>139</v>
      </c>
      <c r="C58" s="49">
        <v>0</v>
      </c>
      <c r="D58" s="49">
        <v>0</v>
      </c>
      <c r="E58" s="49">
        <v>0</v>
      </c>
      <c r="F58" s="49">
        <v>0</v>
      </c>
      <c r="G58" s="49">
        <v>0</v>
      </c>
      <c r="H58" s="49">
        <v>0.77243188538540009</v>
      </c>
      <c r="I58" s="49">
        <v>0.60521490641910003</v>
      </c>
      <c r="J58" s="49">
        <v>0</v>
      </c>
      <c r="K58" s="49">
        <v>0</v>
      </c>
      <c r="L58" s="49">
        <v>0.15448193374180003</v>
      </c>
      <c r="M58" s="49">
        <v>0</v>
      </c>
      <c r="N58" s="49">
        <v>0</v>
      </c>
      <c r="O58" s="49">
        <v>0</v>
      </c>
      <c r="P58" s="49">
        <v>0</v>
      </c>
      <c r="Q58" s="49">
        <v>0</v>
      </c>
      <c r="R58" s="49">
        <v>0.20393420380540001</v>
      </c>
      <c r="S58" s="49">
        <v>5.3598385612899993E-2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49">
        <v>0</v>
      </c>
      <c r="AA58" s="49">
        <v>0</v>
      </c>
      <c r="AB58" s="49">
        <v>0.33914882245069988</v>
      </c>
      <c r="AC58" s="49">
        <v>0.1469883294515</v>
      </c>
      <c r="AD58" s="49">
        <v>0</v>
      </c>
      <c r="AE58" s="49">
        <v>0</v>
      </c>
      <c r="AF58" s="49">
        <v>6.0149541290000002E-3</v>
      </c>
      <c r="AG58" s="49">
        <v>0</v>
      </c>
      <c r="AH58" s="49">
        <v>0</v>
      </c>
      <c r="AI58" s="49">
        <v>0</v>
      </c>
      <c r="AJ58" s="49">
        <v>0</v>
      </c>
      <c r="AK58" s="49">
        <v>0</v>
      </c>
      <c r="AL58" s="49">
        <v>0.18952645764420001</v>
      </c>
      <c r="AM58" s="49">
        <v>3.5919156449999998E-3</v>
      </c>
      <c r="AN58" s="49">
        <v>0</v>
      </c>
      <c r="AO58" s="49">
        <v>0</v>
      </c>
      <c r="AP58" s="49">
        <v>1.17759879354E-2</v>
      </c>
      <c r="AQ58" s="49">
        <v>0</v>
      </c>
      <c r="AR58" s="49">
        <v>0</v>
      </c>
      <c r="AS58" s="49">
        <v>0</v>
      </c>
      <c r="AT58" s="49">
        <v>0</v>
      </c>
      <c r="AU58" s="49">
        <v>0</v>
      </c>
      <c r="AV58" s="49">
        <v>13.895326198898006</v>
      </c>
      <c r="AW58" s="49">
        <v>1.8192254764181994</v>
      </c>
      <c r="AX58" s="49">
        <v>0</v>
      </c>
      <c r="AY58" s="49">
        <v>0</v>
      </c>
      <c r="AZ58" s="49">
        <v>9.4412801495155261</v>
      </c>
      <c r="BA58" s="49">
        <v>0</v>
      </c>
      <c r="BB58" s="49">
        <v>0</v>
      </c>
      <c r="BC58" s="49">
        <v>0</v>
      </c>
      <c r="BD58" s="49">
        <v>0</v>
      </c>
      <c r="BE58" s="49">
        <v>0</v>
      </c>
      <c r="BF58" s="49">
        <v>4.1406371870776049</v>
      </c>
      <c r="BG58" s="49">
        <v>1.8984154524510999</v>
      </c>
      <c r="BH58" s="49">
        <v>0</v>
      </c>
      <c r="BI58" s="49">
        <v>0</v>
      </c>
      <c r="BJ58" s="49">
        <v>0.33385158235460005</v>
      </c>
      <c r="BK58" s="50">
        <f t="shared" ref="BK58:BK59" si="19">SUM(C58:BJ58)</f>
        <v>34.015443828935439</v>
      </c>
    </row>
    <row r="59" spans="1:63">
      <c r="A59" s="21"/>
      <c r="B59" s="36" t="s">
        <v>82</v>
      </c>
      <c r="C59" s="51">
        <f>SUM(C58)</f>
        <v>0</v>
      </c>
      <c r="D59" s="51">
        <f t="shared" ref="D59:BJ59" si="20">SUM(D58)</f>
        <v>0</v>
      </c>
      <c r="E59" s="51">
        <f t="shared" si="20"/>
        <v>0</v>
      </c>
      <c r="F59" s="51">
        <f t="shared" si="20"/>
        <v>0</v>
      </c>
      <c r="G59" s="51">
        <f t="shared" si="20"/>
        <v>0</v>
      </c>
      <c r="H59" s="51">
        <f t="shared" si="20"/>
        <v>0.77243188538540009</v>
      </c>
      <c r="I59" s="51">
        <f t="shared" si="20"/>
        <v>0.60521490641910003</v>
      </c>
      <c r="J59" s="51">
        <f t="shared" si="20"/>
        <v>0</v>
      </c>
      <c r="K59" s="51">
        <f t="shared" si="20"/>
        <v>0</v>
      </c>
      <c r="L59" s="51">
        <f t="shared" si="20"/>
        <v>0.15448193374180003</v>
      </c>
      <c r="M59" s="51">
        <f t="shared" si="20"/>
        <v>0</v>
      </c>
      <c r="N59" s="51">
        <f t="shared" si="20"/>
        <v>0</v>
      </c>
      <c r="O59" s="51">
        <f t="shared" si="20"/>
        <v>0</v>
      </c>
      <c r="P59" s="51">
        <f t="shared" si="20"/>
        <v>0</v>
      </c>
      <c r="Q59" s="51">
        <f t="shared" si="20"/>
        <v>0</v>
      </c>
      <c r="R59" s="51">
        <f t="shared" si="20"/>
        <v>0.20393420380540001</v>
      </c>
      <c r="S59" s="51">
        <f t="shared" si="20"/>
        <v>5.3598385612899993E-2</v>
      </c>
      <c r="T59" s="51">
        <f t="shared" si="20"/>
        <v>0</v>
      </c>
      <c r="U59" s="51">
        <f t="shared" si="20"/>
        <v>0</v>
      </c>
      <c r="V59" s="51">
        <f t="shared" si="20"/>
        <v>0</v>
      </c>
      <c r="W59" s="51">
        <f t="shared" si="20"/>
        <v>0</v>
      </c>
      <c r="X59" s="51">
        <f t="shared" si="20"/>
        <v>0</v>
      </c>
      <c r="Y59" s="51">
        <f t="shared" si="20"/>
        <v>0</v>
      </c>
      <c r="Z59" s="51">
        <f t="shared" si="20"/>
        <v>0</v>
      </c>
      <c r="AA59" s="51">
        <f t="shared" si="20"/>
        <v>0</v>
      </c>
      <c r="AB59" s="51">
        <f t="shared" si="20"/>
        <v>0.33914882245069988</v>
      </c>
      <c r="AC59" s="51">
        <f t="shared" si="20"/>
        <v>0.1469883294515</v>
      </c>
      <c r="AD59" s="51">
        <f t="shared" si="20"/>
        <v>0</v>
      </c>
      <c r="AE59" s="51">
        <f t="shared" si="20"/>
        <v>0</v>
      </c>
      <c r="AF59" s="51">
        <f t="shared" si="20"/>
        <v>6.0149541290000002E-3</v>
      </c>
      <c r="AG59" s="51">
        <f t="shared" si="20"/>
        <v>0</v>
      </c>
      <c r="AH59" s="51">
        <f t="shared" si="20"/>
        <v>0</v>
      </c>
      <c r="AI59" s="51">
        <f t="shared" si="20"/>
        <v>0</v>
      </c>
      <c r="AJ59" s="51">
        <f t="shared" si="20"/>
        <v>0</v>
      </c>
      <c r="AK59" s="51">
        <f t="shared" si="20"/>
        <v>0</v>
      </c>
      <c r="AL59" s="51">
        <f t="shared" si="20"/>
        <v>0.18952645764420001</v>
      </c>
      <c r="AM59" s="51">
        <f t="shared" si="20"/>
        <v>3.5919156449999998E-3</v>
      </c>
      <c r="AN59" s="51">
        <f t="shared" si="20"/>
        <v>0</v>
      </c>
      <c r="AO59" s="51">
        <f t="shared" si="20"/>
        <v>0</v>
      </c>
      <c r="AP59" s="51">
        <f t="shared" si="20"/>
        <v>1.17759879354E-2</v>
      </c>
      <c r="AQ59" s="51">
        <f t="shared" si="20"/>
        <v>0</v>
      </c>
      <c r="AR59" s="51">
        <f t="shared" si="20"/>
        <v>0</v>
      </c>
      <c r="AS59" s="51">
        <f t="shared" si="20"/>
        <v>0</v>
      </c>
      <c r="AT59" s="51">
        <f t="shared" si="20"/>
        <v>0</v>
      </c>
      <c r="AU59" s="51">
        <f t="shared" si="20"/>
        <v>0</v>
      </c>
      <c r="AV59" s="51">
        <f t="shared" si="20"/>
        <v>13.895326198898006</v>
      </c>
      <c r="AW59" s="51">
        <f t="shared" si="20"/>
        <v>1.8192254764181994</v>
      </c>
      <c r="AX59" s="51">
        <f t="shared" si="20"/>
        <v>0</v>
      </c>
      <c r="AY59" s="51">
        <f t="shared" si="20"/>
        <v>0</v>
      </c>
      <c r="AZ59" s="51">
        <f t="shared" si="20"/>
        <v>9.4412801495155261</v>
      </c>
      <c r="BA59" s="51">
        <f t="shared" si="20"/>
        <v>0</v>
      </c>
      <c r="BB59" s="51">
        <f t="shared" si="20"/>
        <v>0</v>
      </c>
      <c r="BC59" s="51">
        <f t="shared" si="20"/>
        <v>0</v>
      </c>
      <c r="BD59" s="51">
        <f t="shared" si="20"/>
        <v>0</v>
      </c>
      <c r="BE59" s="51">
        <f t="shared" si="20"/>
        <v>0</v>
      </c>
      <c r="BF59" s="51">
        <f t="shared" si="20"/>
        <v>4.1406371870776049</v>
      </c>
      <c r="BG59" s="51">
        <f t="shared" si="20"/>
        <v>1.8984154524510999</v>
      </c>
      <c r="BH59" s="51">
        <f t="shared" si="20"/>
        <v>0</v>
      </c>
      <c r="BI59" s="51">
        <f t="shared" si="20"/>
        <v>0</v>
      </c>
      <c r="BJ59" s="51">
        <f t="shared" si="20"/>
        <v>0.33385158235460005</v>
      </c>
      <c r="BK59" s="51">
        <f t="shared" si="19"/>
        <v>34.015443828935439</v>
      </c>
    </row>
    <row r="60" spans="1:63" ht="2.25" customHeight="1">
      <c r="A60" s="21"/>
      <c r="B60" s="35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4"/>
      <c r="BG60" s="84"/>
      <c r="BH60" s="84"/>
      <c r="BI60" s="84"/>
      <c r="BJ60" s="84"/>
      <c r="BK60" s="84"/>
    </row>
    <row r="61" spans="1:63">
      <c r="A61" s="21" t="s">
        <v>4</v>
      </c>
      <c r="B61" s="38" t="s">
        <v>9</v>
      </c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84"/>
      <c r="BJ61" s="84"/>
      <c r="BK61" s="84"/>
    </row>
    <row r="62" spans="1:63">
      <c r="A62" s="21" t="s">
        <v>75</v>
      </c>
      <c r="B62" s="35" t="s">
        <v>20</v>
      </c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84"/>
      <c r="BG62" s="84"/>
      <c r="BH62" s="84"/>
      <c r="BI62" s="84"/>
      <c r="BJ62" s="84"/>
      <c r="BK62" s="84"/>
    </row>
    <row r="63" spans="1:63">
      <c r="A63" s="21"/>
      <c r="B63" s="34"/>
      <c r="C63" s="49">
        <v>0</v>
      </c>
      <c r="D63" s="49">
        <v>0</v>
      </c>
      <c r="E63" s="49">
        <v>0</v>
      </c>
      <c r="F63" s="49">
        <v>0</v>
      </c>
      <c r="G63" s="49"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49">
        <v>0</v>
      </c>
      <c r="AA63" s="49">
        <v>0</v>
      </c>
      <c r="AB63" s="49">
        <v>0</v>
      </c>
      <c r="AC63" s="49">
        <v>0</v>
      </c>
      <c r="AD63" s="49">
        <v>0</v>
      </c>
      <c r="AE63" s="49">
        <v>0</v>
      </c>
      <c r="AF63" s="49">
        <v>0</v>
      </c>
      <c r="AG63" s="49">
        <v>0</v>
      </c>
      <c r="AH63" s="49">
        <v>0</v>
      </c>
      <c r="AI63" s="49">
        <v>0</v>
      </c>
      <c r="AJ63" s="49">
        <v>0</v>
      </c>
      <c r="AK63" s="49">
        <v>0</v>
      </c>
      <c r="AL63" s="49">
        <v>0</v>
      </c>
      <c r="AM63" s="49">
        <v>0</v>
      </c>
      <c r="AN63" s="49">
        <v>0</v>
      </c>
      <c r="AO63" s="49">
        <v>0</v>
      </c>
      <c r="AP63" s="49">
        <v>0</v>
      </c>
      <c r="AQ63" s="49">
        <v>0</v>
      </c>
      <c r="AR63" s="49">
        <v>0</v>
      </c>
      <c r="AS63" s="49">
        <v>0</v>
      </c>
      <c r="AT63" s="49">
        <v>0</v>
      </c>
      <c r="AU63" s="49">
        <v>0</v>
      </c>
      <c r="AV63" s="49">
        <v>0</v>
      </c>
      <c r="AW63" s="49">
        <v>0</v>
      </c>
      <c r="AX63" s="49">
        <v>0</v>
      </c>
      <c r="AY63" s="49">
        <v>0</v>
      </c>
      <c r="AZ63" s="49">
        <v>0</v>
      </c>
      <c r="BA63" s="49">
        <v>0</v>
      </c>
      <c r="BB63" s="49">
        <v>0</v>
      </c>
      <c r="BC63" s="49">
        <v>0</v>
      </c>
      <c r="BD63" s="49">
        <v>0</v>
      </c>
      <c r="BE63" s="49">
        <v>0</v>
      </c>
      <c r="BF63" s="49">
        <v>0</v>
      </c>
      <c r="BG63" s="49">
        <v>0</v>
      </c>
      <c r="BH63" s="49">
        <v>0</v>
      </c>
      <c r="BI63" s="49">
        <v>0</v>
      </c>
      <c r="BJ63" s="49">
        <v>0</v>
      </c>
      <c r="BK63" s="50">
        <f t="shared" ref="BK63:BK64" si="21">SUM(C63:BJ63)</f>
        <v>0</v>
      </c>
    </row>
    <row r="64" spans="1:63">
      <c r="A64" s="21"/>
      <c r="B64" s="36" t="s">
        <v>84</v>
      </c>
      <c r="C64" s="51">
        <f>SUM(C63)</f>
        <v>0</v>
      </c>
      <c r="D64" s="51">
        <f t="shared" ref="D64:BJ64" si="22">SUM(D63)</f>
        <v>0</v>
      </c>
      <c r="E64" s="51">
        <f t="shared" si="22"/>
        <v>0</v>
      </c>
      <c r="F64" s="51">
        <f t="shared" si="22"/>
        <v>0</v>
      </c>
      <c r="G64" s="51">
        <f t="shared" si="22"/>
        <v>0</v>
      </c>
      <c r="H64" s="51">
        <f t="shared" si="22"/>
        <v>0</v>
      </c>
      <c r="I64" s="51">
        <f t="shared" si="22"/>
        <v>0</v>
      </c>
      <c r="J64" s="51">
        <f t="shared" si="22"/>
        <v>0</v>
      </c>
      <c r="K64" s="51">
        <f t="shared" si="22"/>
        <v>0</v>
      </c>
      <c r="L64" s="51">
        <f t="shared" si="22"/>
        <v>0</v>
      </c>
      <c r="M64" s="51">
        <f t="shared" si="22"/>
        <v>0</v>
      </c>
      <c r="N64" s="51">
        <f t="shared" si="22"/>
        <v>0</v>
      </c>
      <c r="O64" s="51">
        <f t="shared" si="22"/>
        <v>0</v>
      </c>
      <c r="P64" s="51">
        <f t="shared" si="22"/>
        <v>0</v>
      </c>
      <c r="Q64" s="51">
        <f t="shared" si="22"/>
        <v>0</v>
      </c>
      <c r="R64" s="51">
        <f t="shared" si="22"/>
        <v>0</v>
      </c>
      <c r="S64" s="51">
        <f t="shared" si="22"/>
        <v>0</v>
      </c>
      <c r="T64" s="51">
        <f t="shared" si="22"/>
        <v>0</v>
      </c>
      <c r="U64" s="51">
        <f t="shared" si="22"/>
        <v>0</v>
      </c>
      <c r="V64" s="51">
        <f t="shared" si="22"/>
        <v>0</v>
      </c>
      <c r="W64" s="51">
        <f t="shared" si="22"/>
        <v>0</v>
      </c>
      <c r="X64" s="51">
        <f t="shared" si="22"/>
        <v>0</v>
      </c>
      <c r="Y64" s="51">
        <f t="shared" si="22"/>
        <v>0</v>
      </c>
      <c r="Z64" s="51">
        <f t="shared" si="22"/>
        <v>0</v>
      </c>
      <c r="AA64" s="51">
        <f t="shared" si="22"/>
        <v>0</v>
      </c>
      <c r="AB64" s="51">
        <f t="shared" si="22"/>
        <v>0</v>
      </c>
      <c r="AC64" s="51">
        <f t="shared" si="22"/>
        <v>0</v>
      </c>
      <c r="AD64" s="51">
        <f t="shared" si="22"/>
        <v>0</v>
      </c>
      <c r="AE64" s="51">
        <f t="shared" si="22"/>
        <v>0</v>
      </c>
      <c r="AF64" s="51">
        <f t="shared" si="22"/>
        <v>0</v>
      </c>
      <c r="AG64" s="51">
        <f t="shared" si="22"/>
        <v>0</v>
      </c>
      <c r="AH64" s="51">
        <f t="shared" si="22"/>
        <v>0</v>
      </c>
      <c r="AI64" s="51">
        <f t="shared" si="22"/>
        <v>0</v>
      </c>
      <c r="AJ64" s="51">
        <f t="shared" si="22"/>
        <v>0</v>
      </c>
      <c r="AK64" s="51">
        <f t="shared" si="22"/>
        <v>0</v>
      </c>
      <c r="AL64" s="51">
        <f t="shared" si="22"/>
        <v>0</v>
      </c>
      <c r="AM64" s="51">
        <f t="shared" si="22"/>
        <v>0</v>
      </c>
      <c r="AN64" s="51">
        <f t="shared" si="22"/>
        <v>0</v>
      </c>
      <c r="AO64" s="51">
        <f t="shared" si="22"/>
        <v>0</v>
      </c>
      <c r="AP64" s="51">
        <f t="shared" si="22"/>
        <v>0</v>
      </c>
      <c r="AQ64" s="51">
        <f t="shared" si="22"/>
        <v>0</v>
      </c>
      <c r="AR64" s="51">
        <f t="shared" si="22"/>
        <v>0</v>
      </c>
      <c r="AS64" s="51">
        <f t="shared" si="22"/>
        <v>0</v>
      </c>
      <c r="AT64" s="51">
        <f t="shared" si="22"/>
        <v>0</v>
      </c>
      <c r="AU64" s="51">
        <f t="shared" si="22"/>
        <v>0</v>
      </c>
      <c r="AV64" s="51">
        <f t="shared" si="22"/>
        <v>0</v>
      </c>
      <c r="AW64" s="51">
        <f t="shared" si="22"/>
        <v>0</v>
      </c>
      <c r="AX64" s="51">
        <f t="shared" si="22"/>
        <v>0</v>
      </c>
      <c r="AY64" s="51">
        <f t="shared" si="22"/>
        <v>0</v>
      </c>
      <c r="AZ64" s="51">
        <f t="shared" si="22"/>
        <v>0</v>
      </c>
      <c r="BA64" s="51">
        <f t="shared" si="22"/>
        <v>0</v>
      </c>
      <c r="BB64" s="51">
        <f t="shared" si="22"/>
        <v>0</v>
      </c>
      <c r="BC64" s="51">
        <f t="shared" si="22"/>
        <v>0</v>
      </c>
      <c r="BD64" s="51">
        <f t="shared" si="22"/>
        <v>0</v>
      </c>
      <c r="BE64" s="51">
        <f t="shared" si="22"/>
        <v>0</v>
      </c>
      <c r="BF64" s="51">
        <f t="shared" si="22"/>
        <v>0</v>
      </c>
      <c r="BG64" s="51">
        <f t="shared" si="22"/>
        <v>0</v>
      </c>
      <c r="BH64" s="51">
        <f t="shared" si="22"/>
        <v>0</v>
      </c>
      <c r="BI64" s="51">
        <f t="shared" si="22"/>
        <v>0</v>
      </c>
      <c r="BJ64" s="51">
        <f t="shared" si="22"/>
        <v>0</v>
      </c>
      <c r="BK64" s="51">
        <f t="shared" si="21"/>
        <v>0</v>
      </c>
    </row>
    <row r="65" spans="1:63">
      <c r="A65" s="21" t="s">
        <v>76</v>
      </c>
      <c r="B65" s="35" t="s">
        <v>21</v>
      </c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</row>
    <row r="66" spans="1:63">
      <c r="A66" s="21"/>
      <c r="B66" s="34"/>
      <c r="C66" s="49">
        <v>0</v>
      </c>
      <c r="D66" s="49">
        <v>0</v>
      </c>
      <c r="E66" s="49">
        <v>0</v>
      </c>
      <c r="F66" s="49">
        <v>0</v>
      </c>
      <c r="G66" s="49">
        <v>0</v>
      </c>
      <c r="H66" s="49">
        <v>0</v>
      </c>
      <c r="I66" s="49">
        <v>0</v>
      </c>
      <c r="J66" s="49">
        <v>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49">
        <v>0</v>
      </c>
      <c r="Q66" s="49">
        <v>0</v>
      </c>
      <c r="R66" s="49">
        <v>0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49">
        <v>0</v>
      </c>
      <c r="AA66" s="49">
        <v>0</v>
      </c>
      <c r="AB66" s="49">
        <v>0</v>
      </c>
      <c r="AC66" s="49">
        <v>0</v>
      </c>
      <c r="AD66" s="49">
        <v>0</v>
      </c>
      <c r="AE66" s="49">
        <v>0</v>
      </c>
      <c r="AF66" s="49">
        <v>0</v>
      </c>
      <c r="AG66" s="49">
        <v>0</v>
      </c>
      <c r="AH66" s="49">
        <v>0</v>
      </c>
      <c r="AI66" s="49">
        <v>0</v>
      </c>
      <c r="AJ66" s="49">
        <v>0</v>
      </c>
      <c r="AK66" s="49">
        <v>0</v>
      </c>
      <c r="AL66" s="49">
        <v>0</v>
      </c>
      <c r="AM66" s="49">
        <v>0</v>
      </c>
      <c r="AN66" s="49">
        <v>0</v>
      </c>
      <c r="AO66" s="49">
        <v>0</v>
      </c>
      <c r="AP66" s="49">
        <v>0</v>
      </c>
      <c r="AQ66" s="49">
        <v>0</v>
      </c>
      <c r="AR66" s="49">
        <v>0</v>
      </c>
      <c r="AS66" s="49">
        <v>0</v>
      </c>
      <c r="AT66" s="49">
        <v>0</v>
      </c>
      <c r="AU66" s="49">
        <v>0</v>
      </c>
      <c r="AV66" s="49">
        <v>0</v>
      </c>
      <c r="AW66" s="49">
        <v>0</v>
      </c>
      <c r="AX66" s="49">
        <v>0</v>
      </c>
      <c r="AY66" s="49">
        <v>0</v>
      </c>
      <c r="AZ66" s="49">
        <v>0</v>
      </c>
      <c r="BA66" s="49">
        <v>0</v>
      </c>
      <c r="BB66" s="49">
        <v>0</v>
      </c>
      <c r="BC66" s="49">
        <v>0</v>
      </c>
      <c r="BD66" s="49">
        <v>0</v>
      </c>
      <c r="BE66" s="49">
        <v>0</v>
      </c>
      <c r="BF66" s="49">
        <v>0</v>
      </c>
      <c r="BG66" s="49">
        <v>0</v>
      </c>
      <c r="BH66" s="49">
        <v>0</v>
      </c>
      <c r="BI66" s="49">
        <v>0</v>
      </c>
      <c r="BJ66" s="49">
        <v>0</v>
      </c>
      <c r="BK66" s="50">
        <f t="shared" ref="BK66:BK68" si="23">SUM(C66:BJ66)</f>
        <v>0</v>
      </c>
    </row>
    <row r="67" spans="1:63">
      <c r="A67" s="21"/>
      <c r="B67" s="36" t="s">
        <v>85</v>
      </c>
      <c r="C67" s="51">
        <f>SUM(C66)</f>
        <v>0</v>
      </c>
      <c r="D67" s="51">
        <f t="shared" ref="D67:BJ67" si="24">SUM(D66)</f>
        <v>0</v>
      </c>
      <c r="E67" s="51">
        <f t="shared" si="24"/>
        <v>0</v>
      </c>
      <c r="F67" s="51">
        <f t="shared" si="24"/>
        <v>0</v>
      </c>
      <c r="G67" s="51">
        <f t="shared" si="24"/>
        <v>0</v>
      </c>
      <c r="H67" s="51">
        <f t="shared" si="24"/>
        <v>0</v>
      </c>
      <c r="I67" s="51">
        <f t="shared" si="24"/>
        <v>0</v>
      </c>
      <c r="J67" s="51">
        <f t="shared" si="24"/>
        <v>0</v>
      </c>
      <c r="K67" s="51">
        <f t="shared" si="24"/>
        <v>0</v>
      </c>
      <c r="L67" s="51">
        <f t="shared" si="24"/>
        <v>0</v>
      </c>
      <c r="M67" s="51">
        <f t="shared" si="24"/>
        <v>0</v>
      </c>
      <c r="N67" s="51">
        <f t="shared" si="24"/>
        <v>0</v>
      </c>
      <c r="O67" s="51">
        <f t="shared" si="24"/>
        <v>0</v>
      </c>
      <c r="P67" s="51">
        <f t="shared" si="24"/>
        <v>0</v>
      </c>
      <c r="Q67" s="51">
        <f t="shared" si="24"/>
        <v>0</v>
      </c>
      <c r="R67" s="51">
        <f t="shared" si="24"/>
        <v>0</v>
      </c>
      <c r="S67" s="51">
        <f t="shared" si="24"/>
        <v>0</v>
      </c>
      <c r="T67" s="51">
        <f t="shared" si="24"/>
        <v>0</v>
      </c>
      <c r="U67" s="51">
        <f t="shared" si="24"/>
        <v>0</v>
      </c>
      <c r="V67" s="51">
        <f t="shared" si="24"/>
        <v>0</v>
      </c>
      <c r="W67" s="51">
        <f t="shared" si="24"/>
        <v>0</v>
      </c>
      <c r="X67" s="51">
        <f t="shared" si="24"/>
        <v>0</v>
      </c>
      <c r="Y67" s="51">
        <f t="shared" si="24"/>
        <v>0</v>
      </c>
      <c r="Z67" s="51">
        <f t="shared" si="24"/>
        <v>0</v>
      </c>
      <c r="AA67" s="51">
        <f t="shared" si="24"/>
        <v>0</v>
      </c>
      <c r="AB67" s="51">
        <f t="shared" si="24"/>
        <v>0</v>
      </c>
      <c r="AC67" s="51">
        <f t="shared" si="24"/>
        <v>0</v>
      </c>
      <c r="AD67" s="51">
        <f t="shared" si="24"/>
        <v>0</v>
      </c>
      <c r="AE67" s="51">
        <f t="shared" si="24"/>
        <v>0</v>
      </c>
      <c r="AF67" s="51">
        <f t="shared" si="24"/>
        <v>0</v>
      </c>
      <c r="AG67" s="51">
        <f t="shared" si="24"/>
        <v>0</v>
      </c>
      <c r="AH67" s="51">
        <f t="shared" si="24"/>
        <v>0</v>
      </c>
      <c r="AI67" s="51">
        <f t="shared" si="24"/>
        <v>0</v>
      </c>
      <c r="AJ67" s="51">
        <f t="shared" si="24"/>
        <v>0</v>
      </c>
      <c r="AK67" s="51">
        <f t="shared" si="24"/>
        <v>0</v>
      </c>
      <c r="AL67" s="51">
        <f t="shared" si="24"/>
        <v>0</v>
      </c>
      <c r="AM67" s="51">
        <f t="shared" si="24"/>
        <v>0</v>
      </c>
      <c r="AN67" s="51">
        <f t="shared" si="24"/>
        <v>0</v>
      </c>
      <c r="AO67" s="51">
        <f t="shared" si="24"/>
        <v>0</v>
      </c>
      <c r="AP67" s="51">
        <f t="shared" si="24"/>
        <v>0</v>
      </c>
      <c r="AQ67" s="51">
        <f t="shared" si="24"/>
        <v>0</v>
      </c>
      <c r="AR67" s="51">
        <f t="shared" si="24"/>
        <v>0</v>
      </c>
      <c r="AS67" s="51">
        <f t="shared" si="24"/>
        <v>0</v>
      </c>
      <c r="AT67" s="51">
        <f t="shared" si="24"/>
        <v>0</v>
      </c>
      <c r="AU67" s="51">
        <f t="shared" si="24"/>
        <v>0</v>
      </c>
      <c r="AV67" s="51">
        <f t="shared" si="24"/>
        <v>0</v>
      </c>
      <c r="AW67" s="51">
        <f t="shared" si="24"/>
        <v>0</v>
      </c>
      <c r="AX67" s="51">
        <f t="shared" si="24"/>
        <v>0</v>
      </c>
      <c r="AY67" s="51">
        <f t="shared" si="24"/>
        <v>0</v>
      </c>
      <c r="AZ67" s="51">
        <f t="shared" si="24"/>
        <v>0</v>
      </c>
      <c r="BA67" s="51">
        <f t="shared" si="24"/>
        <v>0</v>
      </c>
      <c r="BB67" s="51">
        <f t="shared" si="24"/>
        <v>0</v>
      </c>
      <c r="BC67" s="51">
        <f t="shared" si="24"/>
        <v>0</v>
      </c>
      <c r="BD67" s="51">
        <f t="shared" si="24"/>
        <v>0</v>
      </c>
      <c r="BE67" s="51">
        <f t="shared" si="24"/>
        <v>0</v>
      </c>
      <c r="BF67" s="51">
        <f t="shared" si="24"/>
        <v>0</v>
      </c>
      <c r="BG67" s="51">
        <f t="shared" si="24"/>
        <v>0</v>
      </c>
      <c r="BH67" s="51">
        <f t="shared" si="24"/>
        <v>0</v>
      </c>
      <c r="BI67" s="51">
        <f t="shared" si="24"/>
        <v>0</v>
      </c>
      <c r="BJ67" s="51">
        <f t="shared" si="24"/>
        <v>0</v>
      </c>
      <c r="BK67" s="51">
        <f t="shared" si="23"/>
        <v>0</v>
      </c>
    </row>
    <row r="68" spans="1:63">
      <c r="A68" s="21"/>
      <c r="B68" s="36" t="s">
        <v>83</v>
      </c>
      <c r="C68" s="51">
        <f>C64+C67</f>
        <v>0</v>
      </c>
      <c r="D68" s="51">
        <f t="shared" ref="D68:BJ68" si="25">D64+D67</f>
        <v>0</v>
      </c>
      <c r="E68" s="51">
        <f t="shared" si="25"/>
        <v>0</v>
      </c>
      <c r="F68" s="51">
        <f t="shared" si="25"/>
        <v>0</v>
      </c>
      <c r="G68" s="51">
        <f t="shared" si="25"/>
        <v>0</v>
      </c>
      <c r="H68" s="51">
        <f t="shared" si="25"/>
        <v>0</v>
      </c>
      <c r="I68" s="51">
        <f t="shared" si="25"/>
        <v>0</v>
      </c>
      <c r="J68" s="51">
        <f t="shared" si="25"/>
        <v>0</v>
      </c>
      <c r="K68" s="51">
        <f t="shared" si="25"/>
        <v>0</v>
      </c>
      <c r="L68" s="51">
        <f t="shared" si="25"/>
        <v>0</v>
      </c>
      <c r="M68" s="51">
        <f t="shared" si="25"/>
        <v>0</v>
      </c>
      <c r="N68" s="51">
        <f t="shared" si="25"/>
        <v>0</v>
      </c>
      <c r="O68" s="51">
        <f t="shared" si="25"/>
        <v>0</v>
      </c>
      <c r="P68" s="51">
        <f t="shared" si="25"/>
        <v>0</v>
      </c>
      <c r="Q68" s="51">
        <f t="shared" si="25"/>
        <v>0</v>
      </c>
      <c r="R68" s="51">
        <f t="shared" si="25"/>
        <v>0</v>
      </c>
      <c r="S68" s="51">
        <f t="shared" si="25"/>
        <v>0</v>
      </c>
      <c r="T68" s="51">
        <f t="shared" si="25"/>
        <v>0</v>
      </c>
      <c r="U68" s="51">
        <f t="shared" si="25"/>
        <v>0</v>
      </c>
      <c r="V68" s="51">
        <f t="shared" si="25"/>
        <v>0</v>
      </c>
      <c r="W68" s="51">
        <f t="shared" si="25"/>
        <v>0</v>
      </c>
      <c r="X68" s="51">
        <f t="shared" si="25"/>
        <v>0</v>
      </c>
      <c r="Y68" s="51">
        <f t="shared" si="25"/>
        <v>0</v>
      </c>
      <c r="Z68" s="51">
        <f t="shared" si="25"/>
        <v>0</v>
      </c>
      <c r="AA68" s="51">
        <f t="shared" si="25"/>
        <v>0</v>
      </c>
      <c r="AB68" s="51">
        <f t="shared" si="25"/>
        <v>0</v>
      </c>
      <c r="AC68" s="51">
        <f t="shared" si="25"/>
        <v>0</v>
      </c>
      <c r="AD68" s="51">
        <f t="shared" si="25"/>
        <v>0</v>
      </c>
      <c r="AE68" s="51">
        <f t="shared" si="25"/>
        <v>0</v>
      </c>
      <c r="AF68" s="51">
        <f t="shared" si="25"/>
        <v>0</v>
      </c>
      <c r="AG68" s="51">
        <f t="shared" si="25"/>
        <v>0</v>
      </c>
      <c r="AH68" s="51">
        <f t="shared" si="25"/>
        <v>0</v>
      </c>
      <c r="AI68" s="51">
        <f t="shared" si="25"/>
        <v>0</v>
      </c>
      <c r="AJ68" s="51">
        <f t="shared" si="25"/>
        <v>0</v>
      </c>
      <c r="AK68" s="51">
        <f t="shared" si="25"/>
        <v>0</v>
      </c>
      <c r="AL68" s="51">
        <f t="shared" si="25"/>
        <v>0</v>
      </c>
      <c r="AM68" s="51">
        <f t="shared" si="25"/>
        <v>0</v>
      </c>
      <c r="AN68" s="51">
        <f t="shared" si="25"/>
        <v>0</v>
      </c>
      <c r="AO68" s="51">
        <f t="shared" si="25"/>
        <v>0</v>
      </c>
      <c r="AP68" s="51">
        <f t="shared" si="25"/>
        <v>0</v>
      </c>
      <c r="AQ68" s="51">
        <f t="shared" si="25"/>
        <v>0</v>
      </c>
      <c r="AR68" s="51">
        <f t="shared" si="25"/>
        <v>0</v>
      </c>
      <c r="AS68" s="51">
        <f t="shared" si="25"/>
        <v>0</v>
      </c>
      <c r="AT68" s="51">
        <f t="shared" si="25"/>
        <v>0</v>
      </c>
      <c r="AU68" s="51">
        <f t="shared" si="25"/>
        <v>0</v>
      </c>
      <c r="AV68" s="51">
        <f t="shared" si="25"/>
        <v>0</v>
      </c>
      <c r="AW68" s="51">
        <f t="shared" si="25"/>
        <v>0</v>
      </c>
      <c r="AX68" s="51">
        <f t="shared" si="25"/>
        <v>0</v>
      </c>
      <c r="AY68" s="51">
        <f t="shared" si="25"/>
        <v>0</v>
      </c>
      <c r="AZ68" s="51">
        <f t="shared" si="25"/>
        <v>0</v>
      </c>
      <c r="BA68" s="51">
        <f t="shared" si="25"/>
        <v>0</v>
      </c>
      <c r="BB68" s="51">
        <f t="shared" si="25"/>
        <v>0</v>
      </c>
      <c r="BC68" s="51">
        <f t="shared" si="25"/>
        <v>0</v>
      </c>
      <c r="BD68" s="51">
        <f t="shared" si="25"/>
        <v>0</v>
      </c>
      <c r="BE68" s="51">
        <f t="shared" si="25"/>
        <v>0</v>
      </c>
      <c r="BF68" s="51">
        <f t="shared" si="25"/>
        <v>0</v>
      </c>
      <c r="BG68" s="51">
        <f t="shared" si="25"/>
        <v>0</v>
      </c>
      <c r="BH68" s="51">
        <f t="shared" si="25"/>
        <v>0</v>
      </c>
      <c r="BI68" s="51">
        <f t="shared" si="25"/>
        <v>0</v>
      </c>
      <c r="BJ68" s="51">
        <f t="shared" si="25"/>
        <v>0</v>
      </c>
      <c r="BK68" s="51">
        <f t="shared" si="23"/>
        <v>0</v>
      </c>
    </row>
    <row r="69" spans="1:63" ht="4.5" customHeight="1">
      <c r="A69" s="21"/>
      <c r="B69" s="35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</row>
    <row r="70" spans="1:63">
      <c r="A70" s="21" t="s">
        <v>22</v>
      </c>
      <c r="B70" s="38" t="s">
        <v>23</v>
      </c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</row>
    <row r="71" spans="1:63">
      <c r="A71" s="21" t="s">
        <v>75</v>
      </c>
      <c r="B71" s="35" t="s">
        <v>24</v>
      </c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</row>
    <row r="72" spans="1:63">
      <c r="A72" s="21"/>
      <c r="B72" s="33" t="s">
        <v>140</v>
      </c>
      <c r="C72" s="49">
        <v>0</v>
      </c>
      <c r="D72" s="49">
        <v>0</v>
      </c>
      <c r="E72" s="49">
        <v>0</v>
      </c>
      <c r="F72" s="49">
        <v>0</v>
      </c>
      <c r="G72" s="49">
        <v>0</v>
      </c>
      <c r="H72" s="49">
        <v>0.5978327498049999</v>
      </c>
      <c r="I72" s="49">
        <v>0.24915402529019998</v>
      </c>
      <c r="J72" s="49">
        <v>0</v>
      </c>
      <c r="K72" s="49">
        <v>0</v>
      </c>
      <c r="L72" s="49">
        <v>6.7716048387000006E-3</v>
      </c>
      <c r="M72" s="49">
        <v>0</v>
      </c>
      <c r="N72" s="49">
        <v>0</v>
      </c>
      <c r="O72" s="49">
        <v>0</v>
      </c>
      <c r="P72" s="49">
        <v>0</v>
      </c>
      <c r="Q72" s="49">
        <v>0</v>
      </c>
      <c r="R72" s="49">
        <v>9.4557768450400023E-2</v>
      </c>
      <c r="S72" s="49">
        <v>0</v>
      </c>
      <c r="T72" s="49">
        <v>0</v>
      </c>
      <c r="U72" s="49">
        <v>0</v>
      </c>
      <c r="V72" s="49">
        <v>4.5673255805000002E-3</v>
      </c>
      <c r="W72" s="49">
        <v>0</v>
      </c>
      <c r="X72" s="49">
        <v>0</v>
      </c>
      <c r="Y72" s="49">
        <v>0</v>
      </c>
      <c r="Z72" s="49">
        <v>0</v>
      </c>
      <c r="AA72" s="49">
        <v>0</v>
      </c>
      <c r="AB72" s="49">
        <v>0.36508700677290001</v>
      </c>
      <c r="AC72" s="49">
        <v>1.6803782902999999E-3</v>
      </c>
      <c r="AD72" s="49">
        <v>0</v>
      </c>
      <c r="AE72" s="49">
        <v>0</v>
      </c>
      <c r="AF72" s="49">
        <v>0</v>
      </c>
      <c r="AG72" s="49">
        <v>0</v>
      </c>
      <c r="AH72" s="49">
        <v>0</v>
      </c>
      <c r="AI72" s="49">
        <v>0</v>
      </c>
      <c r="AJ72" s="49">
        <v>0</v>
      </c>
      <c r="AK72" s="49">
        <v>0</v>
      </c>
      <c r="AL72" s="49">
        <v>0.28409095409540003</v>
      </c>
      <c r="AM72" s="49">
        <v>9.3418059676999999E-3</v>
      </c>
      <c r="AN72" s="49">
        <v>0</v>
      </c>
      <c r="AO72" s="49">
        <v>0</v>
      </c>
      <c r="AP72" s="49">
        <v>0</v>
      </c>
      <c r="AQ72" s="49">
        <v>0</v>
      </c>
      <c r="AR72" s="49">
        <v>0</v>
      </c>
      <c r="AS72" s="49">
        <v>0</v>
      </c>
      <c r="AT72" s="49">
        <v>0</v>
      </c>
      <c r="AU72" s="49">
        <v>0</v>
      </c>
      <c r="AV72" s="49">
        <v>8.5362693870858486</v>
      </c>
      <c r="AW72" s="49">
        <v>0.84293462287060006</v>
      </c>
      <c r="AX72" s="49">
        <v>0</v>
      </c>
      <c r="AY72" s="49">
        <v>0</v>
      </c>
      <c r="AZ72" s="49">
        <v>3.1098414975797004</v>
      </c>
      <c r="BA72" s="49">
        <v>0</v>
      </c>
      <c r="BB72" s="49">
        <v>0</v>
      </c>
      <c r="BC72" s="49">
        <v>0</v>
      </c>
      <c r="BD72" s="49">
        <v>0</v>
      </c>
      <c r="BE72" s="49">
        <v>0</v>
      </c>
      <c r="BF72" s="49">
        <v>2.2564269985341996</v>
      </c>
      <c r="BG72" s="49">
        <v>3.9022032064400004E-2</v>
      </c>
      <c r="BH72" s="49">
        <v>0</v>
      </c>
      <c r="BI72" s="49">
        <v>0</v>
      </c>
      <c r="BJ72" s="49">
        <v>0</v>
      </c>
      <c r="BK72" s="50">
        <f t="shared" ref="BK72:BK73" si="26">SUM(C72:BJ72)</f>
        <v>16.397578157225848</v>
      </c>
    </row>
    <row r="73" spans="1:63">
      <c r="A73" s="21"/>
      <c r="B73" s="36" t="s">
        <v>82</v>
      </c>
      <c r="C73" s="51">
        <f>SUM(C72)</f>
        <v>0</v>
      </c>
      <c r="D73" s="51">
        <f t="shared" ref="D73:BJ73" si="27">SUM(D72)</f>
        <v>0</v>
      </c>
      <c r="E73" s="51">
        <f t="shared" si="27"/>
        <v>0</v>
      </c>
      <c r="F73" s="51">
        <f t="shared" si="27"/>
        <v>0</v>
      </c>
      <c r="G73" s="51">
        <f t="shared" si="27"/>
        <v>0</v>
      </c>
      <c r="H73" s="51">
        <f t="shared" si="27"/>
        <v>0.5978327498049999</v>
      </c>
      <c r="I73" s="51">
        <f t="shared" si="27"/>
        <v>0.24915402529019998</v>
      </c>
      <c r="J73" s="51">
        <f t="shared" si="27"/>
        <v>0</v>
      </c>
      <c r="K73" s="51">
        <f t="shared" si="27"/>
        <v>0</v>
      </c>
      <c r="L73" s="51">
        <f t="shared" si="27"/>
        <v>6.7716048387000006E-3</v>
      </c>
      <c r="M73" s="51">
        <f t="shared" si="27"/>
        <v>0</v>
      </c>
      <c r="N73" s="51">
        <f t="shared" si="27"/>
        <v>0</v>
      </c>
      <c r="O73" s="51">
        <f t="shared" si="27"/>
        <v>0</v>
      </c>
      <c r="P73" s="51">
        <f t="shared" si="27"/>
        <v>0</v>
      </c>
      <c r="Q73" s="51">
        <f t="shared" si="27"/>
        <v>0</v>
      </c>
      <c r="R73" s="51">
        <f t="shared" si="27"/>
        <v>9.4557768450400023E-2</v>
      </c>
      <c r="S73" s="51">
        <f t="shared" si="27"/>
        <v>0</v>
      </c>
      <c r="T73" s="51">
        <f t="shared" si="27"/>
        <v>0</v>
      </c>
      <c r="U73" s="51">
        <f t="shared" si="27"/>
        <v>0</v>
      </c>
      <c r="V73" s="51">
        <f t="shared" si="27"/>
        <v>4.5673255805000002E-3</v>
      </c>
      <c r="W73" s="51">
        <f t="shared" si="27"/>
        <v>0</v>
      </c>
      <c r="X73" s="51">
        <f t="shared" si="27"/>
        <v>0</v>
      </c>
      <c r="Y73" s="51">
        <f t="shared" si="27"/>
        <v>0</v>
      </c>
      <c r="Z73" s="51">
        <f t="shared" si="27"/>
        <v>0</v>
      </c>
      <c r="AA73" s="51">
        <f t="shared" si="27"/>
        <v>0</v>
      </c>
      <c r="AB73" s="51">
        <f t="shared" si="27"/>
        <v>0.36508700677290001</v>
      </c>
      <c r="AC73" s="51">
        <f t="shared" si="27"/>
        <v>1.6803782902999999E-3</v>
      </c>
      <c r="AD73" s="51">
        <f t="shared" si="27"/>
        <v>0</v>
      </c>
      <c r="AE73" s="51">
        <f t="shared" si="27"/>
        <v>0</v>
      </c>
      <c r="AF73" s="51">
        <f t="shared" si="27"/>
        <v>0</v>
      </c>
      <c r="AG73" s="51">
        <f t="shared" si="27"/>
        <v>0</v>
      </c>
      <c r="AH73" s="51">
        <f t="shared" si="27"/>
        <v>0</v>
      </c>
      <c r="AI73" s="51">
        <f t="shared" si="27"/>
        <v>0</v>
      </c>
      <c r="AJ73" s="51">
        <f t="shared" si="27"/>
        <v>0</v>
      </c>
      <c r="AK73" s="51">
        <f t="shared" si="27"/>
        <v>0</v>
      </c>
      <c r="AL73" s="51">
        <f t="shared" si="27"/>
        <v>0.28409095409540003</v>
      </c>
      <c r="AM73" s="51">
        <f t="shared" si="27"/>
        <v>9.3418059676999999E-3</v>
      </c>
      <c r="AN73" s="51">
        <f t="shared" si="27"/>
        <v>0</v>
      </c>
      <c r="AO73" s="51">
        <f t="shared" si="27"/>
        <v>0</v>
      </c>
      <c r="AP73" s="51">
        <f t="shared" si="27"/>
        <v>0</v>
      </c>
      <c r="AQ73" s="51">
        <f t="shared" si="27"/>
        <v>0</v>
      </c>
      <c r="AR73" s="51">
        <f t="shared" si="27"/>
        <v>0</v>
      </c>
      <c r="AS73" s="51">
        <f t="shared" si="27"/>
        <v>0</v>
      </c>
      <c r="AT73" s="51">
        <f t="shared" si="27"/>
        <v>0</v>
      </c>
      <c r="AU73" s="51">
        <f t="shared" si="27"/>
        <v>0</v>
      </c>
      <c r="AV73" s="51">
        <f t="shared" si="27"/>
        <v>8.5362693870858486</v>
      </c>
      <c r="AW73" s="51">
        <f t="shared" si="27"/>
        <v>0.84293462287060006</v>
      </c>
      <c r="AX73" s="51">
        <f t="shared" si="27"/>
        <v>0</v>
      </c>
      <c r="AY73" s="51">
        <f t="shared" si="27"/>
        <v>0</v>
      </c>
      <c r="AZ73" s="51">
        <f t="shared" si="27"/>
        <v>3.1098414975797004</v>
      </c>
      <c r="BA73" s="51">
        <f t="shared" si="27"/>
        <v>0</v>
      </c>
      <c r="BB73" s="51">
        <f t="shared" si="27"/>
        <v>0</v>
      </c>
      <c r="BC73" s="51">
        <f t="shared" si="27"/>
        <v>0</v>
      </c>
      <c r="BD73" s="51">
        <f t="shared" si="27"/>
        <v>0</v>
      </c>
      <c r="BE73" s="51">
        <f t="shared" si="27"/>
        <v>0</v>
      </c>
      <c r="BF73" s="51">
        <f t="shared" si="27"/>
        <v>2.2564269985341996</v>
      </c>
      <c r="BG73" s="51">
        <f t="shared" si="27"/>
        <v>3.9022032064400004E-2</v>
      </c>
      <c r="BH73" s="51">
        <f t="shared" si="27"/>
        <v>0</v>
      </c>
      <c r="BI73" s="51">
        <f t="shared" si="27"/>
        <v>0</v>
      </c>
      <c r="BJ73" s="51">
        <f t="shared" si="27"/>
        <v>0</v>
      </c>
      <c r="BK73" s="51">
        <f t="shared" si="26"/>
        <v>16.397578157225848</v>
      </c>
    </row>
    <row r="74" spans="1:63" ht="4.5" customHeight="1">
      <c r="A74" s="21"/>
      <c r="B74" s="39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85"/>
      <c r="BG74" s="85"/>
      <c r="BH74" s="85"/>
      <c r="BI74" s="85"/>
      <c r="BJ74" s="85"/>
      <c r="BK74" s="85"/>
    </row>
    <row r="75" spans="1:63">
      <c r="A75" s="21"/>
      <c r="B75" s="40" t="s">
        <v>98</v>
      </c>
      <c r="C75" s="51">
        <f>C36+C54+C59+C68+C73</f>
        <v>0</v>
      </c>
      <c r="D75" s="51">
        <f t="shared" ref="D75:BJ75" si="28">D36+D54+D59+D68+D73</f>
        <v>147.65128928563132</v>
      </c>
      <c r="E75" s="51">
        <f t="shared" si="28"/>
        <v>25.235677928387002</v>
      </c>
      <c r="F75" s="51">
        <f t="shared" si="28"/>
        <v>0</v>
      </c>
      <c r="G75" s="51">
        <f t="shared" si="28"/>
        <v>0</v>
      </c>
      <c r="H75" s="51">
        <f t="shared" si="28"/>
        <v>188.34938581045219</v>
      </c>
      <c r="I75" s="51">
        <f t="shared" si="28"/>
        <v>771.28339429499897</v>
      </c>
      <c r="J75" s="51">
        <f t="shared" si="28"/>
        <v>353.19233286974719</v>
      </c>
      <c r="K75" s="51">
        <f t="shared" si="28"/>
        <v>0</v>
      </c>
      <c r="L75" s="51">
        <f t="shared" si="28"/>
        <v>101.54835517907374</v>
      </c>
      <c r="M75" s="51">
        <f t="shared" si="28"/>
        <v>0</v>
      </c>
      <c r="N75" s="51">
        <f t="shared" si="28"/>
        <v>0</v>
      </c>
      <c r="O75" s="51">
        <f t="shared" si="28"/>
        <v>0</v>
      </c>
      <c r="P75" s="51">
        <f t="shared" si="28"/>
        <v>0</v>
      </c>
      <c r="Q75" s="51">
        <f t="shared" si="28"/>
        <v>0</v>
      </c>
      <c r="R75" s="51">
        <f t="shared" si="28"/>
        <v>125.56440289111588</v>
      </c>
      <c r="S75" s="51">
        <f t="shared" si="28"/>
        <v>77.500963641423851</v>
      </c>
      <c r="T75" s="51">
        <f t="shared" si="28"/>
        <v>0.95144888248369996</v>
      </c>
      <c r="U75" s="51">
        <f t="shared" si="28"/>
        <v>0</v>
      </c>
      <c r="V75" s="51">
        <f t="shared" si="28"/>
        <v>11.169669630088499</v>
      </c>
      <c r="W75" s="51">
        <f t="shared" si="28"/>
        <v>0</v>
      </c>
      <c r="X75" s="51">
        <f t="shared" si="28"/>
        <v>0</v>
      </c>
      <c r="Y75" s="51">
        <f t="shared" si="28"/>
        <v>0</v>
      </c>
      <c r="Z75" s="51">
        <f t="shared" si="28"/>
        <v>0</v>
      </c>
      <c r="AA75" s="51">
        <f t="shared" si="28"/>
        <v>0</v>
      </c>
      <c r="AB75" s="51">
        <f t="shared" si="28"/>
        <v>123.06142028489349</v>
      </c>
      <c r="AC75" s="51">
        <f t="shared" si="28"/>
        <v>162.64156041957111</v>
      </c>
      <c r="AD75" s="51">
        <f t="shared" si="28"/>
        <v>5.8475528072901994</v>
      </c>
      <c r="AE75" s="51">
        <f t="shared" si="28"/>
        <v>0</v>
      </c>
      <c r="AF75" s="51">
        <f t="shared" si="28"/>
        <v>30.002737253992002</v>
      </c>
      <c r="AG75" s="51">
        <f t="shared" si="28"/>
        <v>0</v>
      </c>
      <c r="AH75" s="51">
        <f t="shared" si="28"/>
        <v>0</v>
      </c>
      <c r="AI75" s="51">
        <f t="shared" si="28"/>
        <v>0</v>
      </c>
      <c r="AJ75" s="51">
        <f t="shared" si="28"/>
        <v>0</v>
      </c>
      <c r="AK75" s="51">
        <f t="shared" si="28"/>
        <v>0</v>
      </c>
      <c r="AL75" s="51">
        <f t="shared" si="28"/>
        <v>110.99345694283053</v>
      </c>
      <c r="AM75" s="51">
        <f t="shared" si="28"/>
        <v>86.484713338830801</v>
      </c>
      <c r="AN75" s="51">
        <f t="shared" si="28"/>
        <v>51.354960174096291</v>
      </c>
      <c r="AO75" s="51">
        <f t="shared" si="28"/>
        <v>0</v>
      </c>
      <c r="AP75" s="51">
        <f t="shared" si="28"/>
        <v>15.547231238059501</v>
      </c>
      <c r="AQ75" s="51">
        <f t="shared" si="28"/>
        <v>0</v>
      </c>
      <c r="AR75" s="51">
        <f t="shared" si="28"/>
        <v>0</v>
      </c>
      <c r="AS75" s="51">
        <f t="shared" si="28"/>
        <v>0</v>
      </c>
      <c r="AT75" s="51">
        <f t="shared" si="28"/>
        <v>0</v>
      </c>
      <c r="AU75" s="51">
        <f t="shared" si="28"/>
        <v>0</v>
      </c>
      <c r="AV75" s="51">
        <f t="shared" si="28"/>
        <v>810.4745528881889</v>
      </c>
      <c r="AW75" s="51">
        <f t="shared" si="28"/>
        <v>873.07416627839893</v>
      </c>
      <c r="AX75" s="51">
        <f t="shared" si="28"/>
        <v>64.518421182805994</v>
      </c>
      <c r="AY75" s="51">
        <f t="shared" si="28"/>
        <v>17.357530843193501</v>
      </c>
      <c r="AZ75" s="51">
        <f t="shared" si="28"/>
        <v>429.79660870514857</v>
      </c>
      <c r="BA75" s="51">
        <f t="shared" si="28"/>
        <v>0</v>
      </c>
      <c r="BB75" s="51">
        <f t="shared" si="28"/>
        <v>0</v>
      </c>
      <c r="BC75" s="51">
        <f t="shared" si="28"/>
        <v>0</v>
      </c>
      <c r="BD75" s="51">
        <f t="shared" si="28"/>
        <v>0</v>
      </c>
      <c r="BE75" s="51">
        <f t="shared" si="28"/>
        <v>0</v>
      </c>
      <c r="BF75" s="51">
        <f t="shared" si="28"/>
        <v>432.82822659181295</v>
      </c>
      <c r="BG75" s="51">
        <f t="shared" si="28"/>
        <v>78.325282001857119</v>
      </c>
      <c r="BH75" s="51">
        <f t="shared" si="28"/>
        <v>10.9594909038059</v>
      </c>
      <c r="BI75" s="51">
        <f t="shared" si="28"/>
        <v>0</v>
      </c>
      <c r="BJ75" s="51">
        <f t="shared" si="28"/>
        <v>49.57297535902169</v>
      </c>
      <c r="BK75" s="51">
        <f>SUM(C75:BJ75)</f>
        <v>5155.2878076272</v>
      </c>
    </row>
    <row r="76" spans="1:63" ht="4.5" customHeight="1">
      <c r="A76" s="21"/>
      <c r="B76" s="40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4"/>
      <c r="BG76" s="84"/>
      <c r="BH76" s="84"/>
      <c r="BI76" s="84"/>
      <c r="BJ76" s="84"/>
      <c r="BK76" s="84"/>
    </row>
    <row r="77" spans="1:63" ht="14.25" customHeight="1">
      <c r="A77" s="21" t="s">
        <v>5</v>
      </c>
      <c r="B77" s="41" t="s">
        <v>26</v>
      </c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</row>
    <row r="78" spans="1:63" ht="14.25" customHeight="1">
      <c r="A78" s="21" t="s">
        <v>75</v>
      </c>
      <c r="B78" s="35" t="s">
        <v>150</v>
      </c>
      <c r="C78" s="49">
        <v>0</v>
      </c>
      <c r="D78" s="49">
        <v>0</v>
      </c>
      <c r="E78" s="49">
        <v>0</v>
      </c>
      <c r="F78" s="49">
        <v>0</v>
      </c>
      <c r="G78" s="49">
        <v>0</v>
      </c>
      <c r="H78" s="49">
        <v>1.1771512548299999E-2</v>
      </c>
      <c r="I78" s="49">
        <v>0.23530042484049699</v>
      </c>
      <c r="J78" s="49">
        <v>0</v>
      </c>
      <c r="K78" s="49">
        <v>0</v>
      </c>
      <c r="L78" s="49">
        <v>0.108132446129</v>
      </c>
      <c r="M78" s="49">
        <v>0</v>
      </c>
      <c r="N78" s="49">
        <v>0</v>
      </c>
      <c r="O78" s="49">
        <v>0</v>
      </c>
      <c r="P78" s="49">
        <v>0</v>
      </c>
      <c r="Q78" s="49">
        <v>0</v>
      </c>
      <c r="R78" s="49">
        <v>1.4029159677199999E-2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49">
        <v>0</v>
      </c>
      <c r="AA78" s="49">
        <v>0</v>
      </c>
      <c r="AB78" s="49">
        <v>0.2846326202576</v>
      </c>
      <c r="AC78" s="49">
        <v>0.17121686719349999</v>
      </c>
      <c r="AD78" s="49">
        <v>0</v>
      </c>
      <c r="AE78" s="49">
        <v>0</v>
      </c>
      <c r="AF78" s="49">
        <v>0.1701782102901</v>
      </c>
      <c r="AG78" s="49">
        <v>0</v>
      </c>
      <c r="AH78" s="49">
        <v>0</v>
      </c>
      <c r="AI78" s="49">
        <v>0</v>
      </c>
      <c r="AJ78" s="49">
        <v>0</v>
      </c>
      <c r="AK78" s="49">
        <v>0</v>
      </c>
      <c r="AL78" s="49">
        <v>0.22936198738660002</v>
      </c>
      <c r="AM78" s="49">
        <v>0</v>
      </c>
      <c r="AN78" s="49">
        <v>0</v>
      </c>
      <c r="AO78" s="49">
        <v>0</v>
      </c>
      <c r="AP78" s="49">
        <v>5.3730645161199998E-2</v>
      </c>
      <c r="AQ78" s="49">
        <v>0</v>
      </c>
      <c r="AR78" s="49">
        <v>0</v>
      </c>
      <c r="AS78" s="49">
        <v>0</v>
      </c>
      <c r="AT78" s="49">
        <v>0</v>
      </c>
      <c r="AU78" s="49">
        <v>0</v>
      </c>
      <c r="AV78" s="49">
        <v>1.2358048387E-2</v>
      </c>
      <c r="AW78" s="49">
        <v>9.3495985161000002E-3</v>
      </c>
      <c r="AX78" s="49">
        <v>0</v>
      </c>
      <c r="AY78" s="49">
        <v>0</v>
      </c>
      <c r="AZ78" s="49">
        <v>0</v>
      </c>
      <c r="BA78" s="49">
        <v>0</v>
      </c>
      <c r="BB78" s="49">
        <v>0</v>
      </c>
      <c r="BC78" s="49">
        <v>0</v>
      </c>
      <c r="BD78" s="49">
        <v>0</v>
      </c>
      <c r="BE78" s="49">
        <v>0</v>
      </c>
      <c r="BF78" s="49">
        <v>0</v>
      </c>
      <c r="BG78" s="49">
        <v>0</v>
      </c>
      <c r="BH78" s="49">
        <v>0</v>
      </c>
      <c r="BI78" s="49">
        <v>0</v>
      </c>
      <c r="BJ78" s="49">
        <v>0</v>
      </c>
      <c r="BK78" s="57">
        <f t="shared" ref="BK78:BK80" si="29">SUM(C78:BJ78)</f>
        <v>1.3000615203870971</v>
      </c>
    </row>
    <row r="79" spans="1:63" ht="14.25" customHeight="1">
      <c r="A79" s="21"/>
      <c r="B79" s="35" t="s">
        <v>151</v>
      </c>
      <c r="C79" s="49">
        <v>0</v>
      </c>
      <c r="D79" s="49">
        <v>0</v>
      </c>
      <c r="E79" s="49">
        <v>0</v>
      </c>
      <c r="F79" s="49">
        <v>0</v>
      </c>
      <c r="G79" s="49">
        <v>0</v>
      </c>
      <c r="H79" s="49">
        <v>6.5592953868999996E-3</v>
      </c>
      <c r="I79" s="49">
        <v>0.1320991729032</v>
      </c>
      <c r="J79" s="49">
        <v>0</v>
      </c>
      <c r="K79" s="49">
        <v>0</v>
      </c>
      <c r="L79" s="49">
        <v>2.7389206258000003E-2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5.0376803224E-3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49">
        <v>0</v>
      </c>
      <c r="AA79" s="49">
        <v>0</v>
      </c>
      <c r="AB79" s="49">
        <v>0.16822849845120003</v>
      </c>
      <c r="AC79" s="49">
        <v>0.5844466665161</v>
      </c>
      <c r="AD79" s="49">
        <v>0</v>
      </c>
      <c r="AE79" s="49">
        <v>0</v>
      </c>
      <c r="AF79" s="49">
        <v>0.11145166016120001</v>
      </c>
      <c r="AG79" s="49">
        <v>0</v>
      </c>
      <c r="AH79" s="49">
        <v>0</v>
      </c>
      <c r="AI79" s="49">
        <v>0</v>
      </c>
      <c r="AJ79" s="49">
        <v>0</v>
      </c>
      <c r="AK79" s="49">
        <v>0</v>
      </c>
      <c r="AL79" s="49">
        <v>0.1433807539029</v>
      </c>
      <c r="AM79" s="49">
        <v>4.4573976193500002E-2</v>
      </c>
      <c r="AN79" s="49">
        <v>0</v>
      </c>
      <c r="AO79" s="49">
        <v>0</v>
      </c>
      <c r="AP79" s="49">
        <v>0</v>
      </c>
      <c r="AQ79" s="49">
        <v>0</v>
      </c>
      <c r="AR79" s="49">
        <v>0</v>
      </c>
      <c r="AS79" s="49">
        <v>0</v>
      </c>
      <c r="AT79" s="49">
        <v>0</v>
      </c>
      <c r="AU79" s="49">
        <v>0</v>
      </c>
      <c r="AV79" s="49">
        <v>0.12443356699940002</v>
      </c>
      <c r="AW79" s="49">
        <v>6.6309015840909605E-2</v>
      </c>
      <c r="AX79" s="49">
        <v>0</v>
      </c>
      <c r="AY79" s="49">
        <v>0</v>
      </c>
      <c r="AZ79" s="49">
        <v>0</v>
      </c>
      <c r="BA79" s="49">
        <v>0</v>
      </c>
      <c r="BB79" s="49">
        <v>0</v>
      </c>
      <c r="BC79" s="49">
        <v>0</v>
      </c>
      <c r="BD79" s="49">
        <v>0</v>
      </c>
      <c r="BE79" s="49">
        <v>0</v>
      </c>
      <c r="BF79" s="49">
        <v>5.2387519030000001E-3</v>
      </c>
      <c r="BG79" s="49">
        <v>0</v>
      </c>
      <c r="BH79" s="49">
        <v>0</v>
      </c>
      <c r="BI79" s="49">
        <v>0</v>
      </c>
      <c r="BJ79" s="49">
        <v>0</v>
      </c>
      <c r="BK79" s="57">
        <f t="shared" si="29"/>
        <v>1.4191482448387098</v>
      </c>
    </row>
    <row r="80" spans="1:63" ht="15.75" thickBot="1">
      <c r="A80" s="59"/>
      <c r="B80" s="60" t="s">
        <v>152</v>
      </c>
      <c r="C80" s="49">
        <v>0</v>
      </c>
      <c r="D80" s="49">
        <v>0</v>
      </c>
      <c r="E80" s="49">
        <v>0</v>
      </c>
      <c r="F80" s="49">
        <v>0</v>
      </c>
      <c r="G80" s="49">
        <v>0</v>
      </c>
      <c r="H80" s="49">
        <v>2.9055726161000002E-2</v>
      </c>
      <c r="I80" s="49">
        <v>0.47015290293758233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5.6082728386000003E-3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49">
        <v>0</v>
      </c>
      <c r="AA80" s="49">
        <v>0</v>
      </c>
      <c r="AB80" s="49">
        <v>0.26566901274169996</v>
      </c>
      <c r="AC80" s="49">
        <v>1.4281591174835997</v>
      </c>
      <c r="AD80" s="49">
        <v>0</v>
      </c>
      <c r="AE80" s="49">
        <v>0</v>
      </c>
      <c r="AF80" s="49">
        <v>1.1568147822255999</v>
      </c>
      <c r="AG80" s="49">
        <v>0</v>
      </c>
      <c r="AH80" s="49">
        <v>0</v>
      </c>
      <c r="AI80" s="49">
        <v>0</v>
      </c>
      <c r="AJ80" s="49">
        <v>0</v>
      </c>
      <c r="AK80" s="49">
        <v>0</v>
      </c>
      <c r="AL80" s="49">
        <v>0.25207639909629997</v>
      </c>
      <c r="AM80" s="49">
        <v>3.3852400209999001</v>
      </c>
      <c r="AN80" s="49">
        <v>0</v>
      </c>
      <c r="AO80" s="49">
        <v>0</v>
      </c>
      <c r="AP80" s="49">
        <v>0.16103917741930002</v>
      </c>
      <c r="AQ80" s="49">
        <v>0</v>
      </c>
      <c r="AR80" s="49">
        <v>0</v>
      </c>
      <c r="AS80" s="49">
        <v>0</v>
      </c>
      <c r="AT80" s="49">
        <v>0</v>
      </c>
      <c r="AU80" s="49">
        <v>0</v>
      </c>
      <c r="AV80" s="49">
        <v>2.1471890320999996E-3</v>
      </c>
      <c r="AW80" s="49">
        <v>0</v>
      </c>
      <c r="AX80" s="49">
        <v>0</v>
      </c>
      <c r="AY80" s="49">
        <v>0</v>
      </c>
      <c r="AZ80" s="49">
        <v>0</v>
      </c>
      <c r="BA80" s="49">
        <v>0</v>
      </c>
      <c r="BB80" s="49">
        <v>0</v>
      </c>
      <c r="BC80" s="49">
        <v>0</v>
      </c>
      <c r="BD80" s="49">
        <v>0</v>
      </c>
      <c r="BE80" s="49">
        <v>0</v>
      </c>
      <c r="BF80" s="49">
        <v>5.3679725799999994E-4</v>
      </c>
      <c r="BG80" s="49">
        <v>0</v>
      </c>
      <c r="BH80" s="49">
        <v>0</v>
      </c>
      <c r="BI80" s="49">
        <v>0</v>
      </c>
      <c r="BJ80" s="49">
        <v>2.1254487418000002E-3</v>
      </c>
      <c r="BK80" s="50">
        <f t="shared" si="29"/>
        <v>7.1586248469354823</v>
      </c>
    </row>
    <row r="81" spans="1:63" ht="15.75" thickBot="1">
      <c r="A81" s="61"/>
      <c r="B81" s="62" t="s">
        <v>82</v>
      </c>
      <c r="C81" s="58">
        <f>SUM(C78:C80)</f>
        <v>0</v>
      </c>
      <c r="D81" s="58">
        <f t="shared" ref="D81:BK81" si="30">SUM(D78:D80)</f>
        <v>0</v>
      </c>
      <c r="E81" s="58">
        <f t="shared" si="30"/>
        <v>0</v>
      </c>
      <c r="F81" s="58">
        <f t="shared" si="30"/>
        <v>0</v>
      </c>
      <c r="G81" s="58">
        <f t="shared" si="30"/>
        <v>0</v>
      </c>
      <c r="H81" s="58">
        <f t="shared" si="30"/>
        <v>4.73865340962E-2</v>
      </c>
      <c r="I81" s="58">
        <f t="shared" si="30"/>
        <v>0.8375525006812794</v>
      </c>
      <c r="J81" s="58">
        <f t="shared" si="30"/>
        <v>0</v>
      </c>
      <c r="K81" s="58">
        <f t="shared" si="30"/>
        <v>0</v>
      </c>
      <c r="L81" s="58">
        <f t="shared" si="30"/>
        <v>0.13552165238700001</v>
      </c>
      <c r="M81" s="58">
        <f t="shared" si="30"/>
        <v>0</v>
      </c>
      <c r="N81" s="58">
        <f t="shared" si="30"/>
        <v>0</v>
      </c>
      <c r="O81" s="58">
        <f t="shared" si="30"/>
        <v>0</v>
      </c>
      <c r="P81" s="58">
        <f t="shared" si="30"/>
        <v>0</v>
      </c>
      <c r="Q81" s="58">
        <f t="shared" si="30"/>
        <v>0</v>
      </c>
      <c r="R81" s="58">
        <f t="shared" si="30"/>
        <v>2.4675112838199998E-2</v>
      </c>
      <c r="S81" s="58">
        <f t="shared" si="30"/>
        <v>0</v>
      </c>
      <c r="T81" s="58">
        <f t="shared" si="30"/>
        <v>0</v>
      </c>
      <c r="U81" s="58">
        <f t="shared" si="30"/>
        <v>0</v>
      </c>
      <c r="V81" s="58">
        <f t="shared" si="30"/>
        <v>0</v>
      </c>
      <c r="W81" s="58">
        <f t="shared" si="30"/>
        <v>0</v>
      </c>
      <c r="X81" s="58">
        <f t="shared" si="30"/>
        <v>0</v>
      </c>
      <c r="Y81" s="58">
        <f t="shared" si="30"/>
        <v>0</v>
      </c>
      <c r="Z81" s="58">
        <f t="shared" si="30"/>
        <v>0</v>
      </c>
      <c r="AA81" s="58">
        <f t="shared" si="30"/>
        <v>0</v>
      </c>
      <c r="AB81" s="58">
        <f t="shared" si="30"/>
        <v>0.71853013145049993</v>
      </c>
      <c r="AC81" s="58">
        <f t="shared" si="30"/>
        <v>2.1838226511932</v>
      </c>
      <c r="AD81" s="58">
        <f t="shared" si="30"/>
        <v>0</v>
      </c>
      <c r="AE81" s="58">
        <f t="shared" si="30"/>
        <v>0</v>
      </c>
      <c r="AF81" s="58">
        <f t="shared" si="30"/>
        <v>1.4384446526768999</v>
      </c>
      <c r="AG81" s="58">
        <f t="shared" si="30"/>
        <v>0</v>
      </c>
      <c r="AH81" s="58">
        <f t="shared" si="30"/>
        <v>0</v>
      </c>
      <c r="AI81" s="58">
        <f t="shared" si="30"/>
        <v>0</v>
      </c>
      <c r="AJ81" s="58">
        <f t="shared" si="30"/>
        <v>0</v>
      </c>
      <c r="AK81" s="58">
        <f t="shared" si="30"/>
        <v>0</v>
      </c>
      <c r="AL81" s="58">
        <f t="shared" si="30"/>
        <v>0.6248191403858</v>
      </c>
      <c r="AM81" s="58">
        <f t="shared" si="30"/>
        <v>3.4298139971934001</v>
      </c>
      <c r="AN81" s="58">
        <f t="shared" si="30"/>
        <v>0</v>
      </c>
      <c r="AO81" s="58">
        <f t="shared" si="30"/>
        <v>0</v>
      </c>
      <c r="AP81" s="58">
        <f t="shared" si="30"/>
        <v>0.21476982258050001</v>
      </c>
      <c r="AQ81" s="58">
        <f t="shared" si="30"/>
        <v>0</v>
      </c>
      <c r="AR81" s="58">
        <f t="shared" si="30"/>
        <v>0</v>
      </c>
      <c r="AS81" s="58">
        <f t="shared" si="30"/>
        <v>0</v>
      </c>
      <c r="AT81" s="58">
        <f t="shared" si="30"/>
        <v>0</v>
      </c>
      <c r="AU81" s="58">
        <f t="shared" si="30"/>
        <v>0</v>
      </c>
      <c r="AV81" s="58">
        <f t="shared" si="30"/>
        <v>0.13893880441850004</v>
      </c>
      <c r="AW81" s="58">
        <f t="shared" si="30"/>
        <v>7.5658614357009601E-2</v>
      </c>
      <c r="AX81" s="58">
        <f t="shared" si="30"/>
        <v>0</v>
      </c>
      <c r="AY81" s="58">
        <f t="shared" si="30"/>
        <v>0</v>
      </c>
      <c r="AZ81" s="58">
        <f t="shared" si="30"/>
        <v>0</v>
      </c>
      <c r="BA81" s="58">
        <f t="shared" si="30"/>
        <v>0</v>
      </c>
      <c r="BB81" s="58">
        <f t="shared" si="30"/>
        <v>0</v>
      </c>
      <c r="BC81" s="58">
        <f t="shared" si="30"/>
        <v>0</v>
      </c>
      <c r="BD81" s="58">
        <f t="shared" si="30"/>
        <v>0</v>
      </c>
      <c r="BE81" s="58">
        <f t="shared" si="30"/>
        <v>0</v>
      </c>
      <c r="BF81" s="58">
        <f t="shared" si="30"/>
        <v>5.7755491610000003E-3</v>
      </c>
      <c r="BG81" s="58">
        <f t="shared" si="30"/>
        <v>0</v>
      </c>
      <c r="BH81" s="58">
        <f t="shared" si="30"/>
        <v>0</v>
      </c>
      <c r="BI81" s="58">
        <f t="shared" si="30"/>
        <v>0</v>
      </c>
      <c r="BJ81" s="58">
        <f t="shared" si="30"/>
        <v>2.1254487418000002E-3</v>
      </c>
      <c r="BK81" s="58">
        <f t="shared" si="30"/>
        <v>9.8778346121612888</v>
      </c>
    </row>
    <row r="82" spans="1:63" ht="6" customHeight="1">
      <c r="A82" s="25"/>
      <c r="B82" s="26"/>
    </row>
    <row r="83" spans="1:63">
      <c r="A83" s="25"/>
      <c r="B83" s="25" t="s">
        <v>29</v>
      </c>
      <c r="L83" s="27" t="s">
        <v>40</v>
      </c>
    </row>
    <row r="84" spans="1:63">
      <c r="A84" s="25"/>
      <c r="B84" s="25" t="s">
        <v>30</v>
      </c>
      <c r="L84" s="25" t="s">
        <v>33</v>
      </c>
    </row>
    <row r="85" spans="1:63">
      <c r="L85" s="25" t="s">
        <v>34</v>
      </c>
    </row>
    <row r="86" spans="1:63">
      <c r="B86" s="25" t="s">
        <v>36</v>
      </c>
      <c r="L86" s="25" t="s">
        <v>97</v>
      </c>
    </row>
    <row r="87" spans="1:63">
      <c r="B87" s="25" t="s">
        <v>37</v>
      </c>
      <c r="L87" s="25" t="s">
        <v>121</v>
      </c>
    </row>
    <row r="88" spans="1:63">
      <c r="B88" s="25"/>
      <c r="L88" s="25" t="s">
        <v>35</v>
      </c>
    </row>
    <row r="89" spans="1:63"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</row>
    <row r="90" spans="1:63"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</row>
    <row r="96" spans="1:63">
      <c r="B96" s="25"/>
    </row>
  </sheetData>
  <mergeCells count="49">
    <mergeCell ref="C74:BK74"/>
    <mergeCell ref="A1:A5"/>
    <mergeCell ref="C57:BK57"/>
    <mergeCell ref="C76:BK76"/>
    <mergeCell ref="C77:BK77"/>
    <mergeCell ref="C61:BK61"/>
    <mergeCell ref="C62:BK62"/>
    <mergeCell ref="C65:BK65"/>
    <mergeCell ref="C69:BK69"/>
    <mergeCell ref="C70:BK70"/>
    <mergeCell ref="C38:BK38"/>
    <mergeCell ref="C71:BK71"/>
    <mergeCell ref="C39:BK39"/>
    <mergeCell ref="C37:BK37"/>
    <mergeCell ref="C43:BK43"/>
    <mergeCell ref="C55:BK55"/>
    <mergeCell ref="C56:BK56"/>
    <mergeCell ref="C60:BK60"/>
    <mergeCell ref="C10:BK10"/>
    <mergeCell ref="C13:BK13"/>
    <mergeCell ref="C21:BK21"/>
    <mergeCell ref="C24:BK24"/>
    <mergeCell ref="C27:BK27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9"/>
  <sheetViews>
    <sheetView zoomScale="95" zoomScaleNormal="95" workbookViewId="0"/>
  </sheetViews>
  <sheetFormatPr defaultRowHeight="12.75"/>
  <cols>
    <col min="1" max="1" width="2.28515625" style="28" customWidth="1"/>
    <col min="2" max="2" width="9.140625" style="28"/>
    <col min="3" max="3" width="25.28515625" style="28" bestFit="1" customWidth="1"/>
    <col min="4" max="4" width="9.28515625" style="28" bestFit="1" customWidth="1"/>
    <col min="5" max="6" width="18.28515625" style="28" bestFit="1" customWidth="1"/>
    <col min="7" max="7" width="10" style="28" bestFit="1" customWidth="1"/>
    <col min="8" max="8" width="19.85546875" style="28" bestFit="1" customWidth="1"/>
    <col min="9" max="9" width="15.85546875" style="28" bestFit="1" customWidth="1"/>
    <col min="10" max="10" width="17" style="28" bestFit="1" customWidth="1"/>
    <col min="11" max="11" width="9.28515625" style="28" bestFit="1" customWidth="1"/>
    <col min="12" max="12" width="19.85546875" style="28" bestFit="1" customWidth="1"/>
    <col min="13" max="16384" width="9.140625" style="28"/>
  </cols>
  <sheetData>
    <row r="2" spans="2:12">
      <c r="B2" s="89" t="s">
        <v>160</v>
      </c>
      <c r="C2" s="90"/>
      <c r="D2" s="90"/>
      <c r="E2" s="90"/>
      <c r="F2" s="90"/>
      <c r="G2" s="90"/>
      <c r="H2" s="90"/>
      <c r="I2" s="90"/>
      <c r="J2" s="90"/>
      <c r="K2" s="90"/>
      <c r="L2" s="91"/>
    </row>
    <row r="3" spans="2:12">
      <c r="B3" s="89" t="s">
        <v>122</v>
      </c>
      <c r="C3" s="90"/>
      <c r="D3" s="90"/>
      <c r="E3" s="90"/>
      <c r="F3" s="90"/>
      <c r="G3" s="90"/>
      <c r="H3" s="90"/>
      <c r="I3" s="90"/>
      <c r="J3" s="90"/>
      <c r="K3" s="90"/>
      <c r="L3" s="91"/>
    </row>
    <row r="4" spans="2:12" ht="25.5">
      <c r="B4" s="46" t="s">
        <v>74</v>
      </c>
      <c r="C4" s="29" t="s">
        <v>41</v>
      </c>
      <c r="D4" s="29" t="s">
        <v>86</v>
      </c>
      <c r="E4" s="29" t="s">
        <v>87</v>
      </c>
      <c r="F4" s="29" t="s">
        <v>7</v>
      </c>
      <c r="G4" s="29" t="s">
        <v>8</v>
      </c>
      <c r="H4" s="29" t="s">
        <v>23</v>
      </c>
      <c r="I4" s="29" t="s">
        <v>93</v>
      </c>
      <c r="J4" s="29" t="s">
        <v>94</v>
      </c>
      <c r="K4" s="29" t="s">
        <v>73</v>
      </c>
      <c r="L4" s="29" t="s">
        <v>95</v>
      </c>
    </row>
    <row r="5" spans="2:12">
      <c r="B5" s="30">
        <v>1</v>
      </c>
      <c r="C5" s="31" t="s">
        <v>42</v>
      </c>
      <c r="D5" s="56">
        <v>0</v>
      </c>
      <c r="E5" s="54">
        <v>0</v>
      </c>
      <c r="F5" s="54">
        <v>2.7745192064000002E-2</v>
      </c>
      <c r="G5" s="54">
        <v>0</v>
      </c>
      <c r="H5" s="54">
        <v>0</v>
      </c>
      <c r="I5" s="54">
        <v>0</v>
      </c>
      <c r="J5" s="54">
        <v>0</v>
      </c>
      <c r="K5" s="54">
        <f>SUM(D5:J5)</f>
        <v>2.7745192064000002E-2</v>
      </c>
      <c r="L5" s="54">
        <v>0</v>
      </c>
    </row>
    <row r="6" spans="2:12">
      <c r="B6" s="30">
        <v>2</v>
      </c>
      <c r="C6" s="32" t="s">
        <v>43</v>
      </c>
      <c r="D6" s="56">
        <v>0.10605796593490001</v>
      </c>
      <c r="E6" s="54">
        <v>0.92140665983649961</v>
      </c>
      <c r="F6" s="54">
        <v>15.770645342821217</v>
      </c>
      <c r="G6" s="54">
        <v>0.15582625935389999</v>
      </c>
      <c r="H6" s="54">
        <v>4.5295803031900006E-2</v>
      </c>
      <c r="I6" s="54">
        <v>0</v>
      </c>
      <c r="J6" s="54">
        <v>0</v>
      </c>
      <c r="K6" s="54">
        <f t="shared" ref="K6:K41" si="0">SUM(D6:J6)</f>
        <v>16.999232030978419</v>
      </c>
      <c r="L6" s="54">
        <v>3.2237439676E-3</v>
      </c>
    </row>
    <row r="7" spans="2:12">
      <c r="B7" s="30">
        <v>3</v>
      </c>
      <c r="C7" s="31" t="s">
        <v>44</v>
      </c>
      <c r="D7" s="56">
        <v>0</v>
      </c>
      <c r="E7" s="54">
        <v>9.2147267740000003E-4</v>
      </c>
      <c r="F7" s="54">
        <v>2.8810432322100003E-2</v>
      </c>
      <c r="G7" s="54">
        <v>0</v>
      </c>
      <c r="H7" s="54">
        <v>0</v>
      </c>
      <c r="I7" s="54">
        <v>0</v>
      </c>
      <c r="J7" s="54">
        <v>0</v>
      </c>
      <c r="K7" s="54">
        <f t="shared" si="0"/>
        <v>2.9731904999500004E-2</v>
      </c>
      <c r="L7" s="54">
        <v>0</v>
      </c>
    </row>
    <row r="8" spans="2:12">
      <c r="B8" s="30">
        <v>4</v>
      </c>
      <c r="C8" s="32" t="s">
        <v>45</v>
      </c>
      <c r="D8" s="56">
        <v>0.73484430219299979</v>
      </c>
      <c r="E8" s="54">
        <v>12.176940640158602</v>
      </c>
      <c r="F8" s="54">
        <v>9.5497895085586002</v>
      </c>
      <c r="G8" s="54">
        <v>0.1636989637739</v>
      </c>
      <c r="H8" s="54">
        <v>0.17959065777379998</v>
      </c>
      <c r="I8" s="54">
        <v>0</v>
      </c>
      <c r="J8" s="54">
        <v>0</v>
      </c>
      <c r="K8" s="54">
        <f t="shared" si="0"/>
        <v>22.804864072457903</v>
      </c>
      <c r="L8" s="54">
        <v>0</v>
      </c>
    </row>
    <row r="9" spans="2:12">
      <c r="B9" s="30">
        <v>5</v>
      </c>
      <c r="C9" s="32" t="s">
        <v>46</v>
      </c>
      <c r="D9" s="56">
        <v>0.21043265861249999</v>
      </c>
      <c r="E9" s="54">
        <v>0.62504584248189998</v>
      </c>
      <c r="F9" s="54">
        <v>15.107219682571607</v>
      </c>
      <c r="G9" s="54">
        <v>0.12326830435409999</v>
      </c>
      <c r="H9" s="54">
        <v>0.11507176958019999</v>
      </c>
      <c r="I9" s="54">
        <v>0</v>
      </c>
      <c r="J9" s="54">
        <v>0</v>
      </c>
      <c r="K9" s="54">
        <f t="shared" si="0"/>
        <v>16.181038257600306</v>
      </c>
      <c r="L9" s="54">
        <v>7.3506984677200002E-2</v>
      </c>
    </row>
    <row r="10" spans="2:12">
      <c r="B10" s="30">
        <v>6</v>
      </c>
      <c r="C10" s="32" t="s">
        <v>47</v>
      </c>
      <c r="D10" s="56">
        <v>0.16393693099949999</v>
      </c>
      <c r="E10" s="54">
        <v>4.0901483204798996</v>
      </c>
      <c r="F10" s="54">
        <v>18.538670901901096</v>
      </c>
      <c r="G10" s="54">
        <v>0.14073696270920003</v>
      </c>
      <c r="H10" s="54">
        <v>3.5792278709099998E-2</v>
      </c>
      <c r="I10" s="54">
        <v>0</v>
      </c>
      <c r="J10" s="54">
        <v>0</v>
      </c>
      <c r="K10" s="54">
        <f t="shared" si="0"/>
        <v>22.969285394798796</v>
      </c>
      <c r="L10" s="54">
        <v>0.13160712574190003</v>
      </c>
    </row>
    <row r="11" spans="2:12">
      <c r="B11" s="30">
        <v>7</v>
      </c>
      <c r="C11" s="32" t="s">
        <v>48</v>
      </c>
      <c r="D11" s="56">
        <v>0.94587399935459993</v>
      </c>
      <c r="E11" s="54">
        <v>9.1209708664177978</v>
      </c>
      <c r="F11" s="54">
        <v>7.3749469201716975</v>
      </c>
      <c r="G11" s="54">
        <v>2.6068996741600001E-2</v>
      </c>
      <c r="H11" s="54">
        <v>2.0479725903199998E-2</v>
      </c>
      <c r="I11" s="54">
        <v>0</v>
      </c>
      <c r="J11" s="54">
        <v>0</v>
      </c>
      <c r="K11" s="54">
        <f t="shared" si="0"/>
        <v>17.488340508588895</v>
      </c>
      <c r="L11" s="54">
        <v>0</v>
      </c>
    </row>
    <row r="12" spans="2:12">
      <c r="B12" s="30">
        <v>8</v>
      </c>
      <c r="C12" s="31" t="s">
        <v>144</v>
      </c>
      <c r="D12" s="56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f t="shared" si="0"/>
        <v>0</v>
      </c>
      <c r="L12" s="54">
        <v>0</v>
      </c>
    </row>
    <row r="13" spans="2:12">
      <c r="B13" s="30">
        <v>9</v>
      </c>
      <c r="C13" s="31" t="s">
        <v>145</v>
      </c>
      <c r="D13" s="56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f t="shared" si="0"/>
        <v>0</v>
      </c>
      <c r="L13" s="54">
        <v>0</v>
      </c>
    </row>
    <row r="14" spans="2:12">
      <c r="B14" s="30">
        <v>10</v>
      </c>
      <c r="C14" s="32" t="s">
        <v>49</v>
      </c>
      <c r="D14" s="56">
        <v>4.1994838741800003E-2</v>
      </c>
      <c r="E14" s="54">
        <v>4.1287518451400003E-2</v>
      </c>
      <c r="F14" s="54">
        <v>3.7044979722735984</v>
      </c>
      <c r="G14" s="54">
        <v>0.21910889519320001</v>
      </c>
      <c r="H14" s="54">
        <v>5.9716727418999988E-3</v>
      </c>
      <c r="I14" s="54">
        <v>0</v>
      </c>
      <c r="J14" s="54">
        <v>0</v>
      </c>
      <c r="K14" s="54">
        <f t="shared" si="0"/>
        <v>4.0128608974018984</v>
      </c>
      <c r="L14" s="54">
        <v>1.6792267741000001E-3</v>
      </c>
    </row>
    <row r="15" spans="2:12">
      <c r="B15" s="30">
        <v>11</v>
      </c>
      <c r="C15" s="32" t="s">
        <v>50</v>
      </c>
      <c r="D15" s="56">
        <v>83.191095149736867</v>
      </c>
      <c r="E15" s="54">
        <v>85.063448271154869</v>
      </c>
      <c r="F15" s="54">
        <v>265.00092695127074</v>
      </c>
      <c r="G15" s="54">
        <v>4.4972872526383973</v>
      </c>
      <c r="H15" s="54">
        <v>0.92913068541559973</v>
      </c>
      <c r="I15" s="54">
        <v>0</v>
      </c>
      <c r="J15" s="54">
        <v>0</v>
      </c>
      <c r="K15" s="54">
        <f t="shared" si="0"/>
        <v>438.68188831021644</v>
      </c>
      <c r="L15" s="54">
        <v>2.5039896919347999</v>
      </c>
    </row>
    <row r="16" spans="2:12">
      <c r="B16" s="30">
        <v>12</v>
      </c>
      <c r="C16" s="32" t="s">
        <v>51</v>
      </c>
      <c r="D16" s="56">
        <v>201.31117181293354</v>
      </c>
      <c r="E16" s="54">
        <v>55.265511607609021</v>
      </c>
      <c r="F16" s="54">
        <v>55.807897502499884</v>
      </c>
      <c r="G16" s="54">
        <v>0.18296837367610003</v>
      </c>
      <c r="H16" s="54">
        <v>0.33754206051470004</v>
      </c>
      <c r="I16" s="54">
        <v>0</v>
      </c>
      <c r="J16" s="54">
        <v>0</v>
      </c>
      <c r="K16" s="54">
        <f t="shared" si="0"/>
        <v>312.90509135723323</v>
      </c>
      <c r="L16" s="54">
        <v>0.28061630283819999</v>
      </c>
    </row>
    <row r="17" spans="2:12">
      <c r="B17" s="30">
        <v>13</v>
      </c>
      <c r="C17" s="32" t="s">
        <v>52</v>
      </c>
      <c r="D17" s="56">
        <v>0</v>
      </c>
      <c r="E17" s="54">
        <v>0.23024340761230003</v>
      </c>
      <c r="F17" s="54">
        <v>3.5924726557331996</v>
      </c>
      <c r="G17" s="54">
        <v>1.8887739483699997E-2</v>
      </c>
      <c r="H17" s="54">
        <v>6.3728881611999997E-3</v>
      </c>
      <c r="I17" s="54">
        <v>0</v>
      </c>
      <c r="J17" s="54">
        <v>0</v>
      </c>
      <c r="K17" s="54">
        <f t="shared" si="0"/>
        <v>3.8479766909903996</v>
      </c>
      <c r="L17" s="54">
        <v>0</v>
      </c>
    </row>
    <row r="18" spans="2:12">
      <c r="B18" s="30">
        <v>14</v>
      </c>
      <c r="C18" s="32" t="s">
        <v>53</v>
      </c>
      <c r="D18" s="56">
        <v>7.9942290299999996E-5</v>
      </c>
      <c r="E18" s="54">
        <v>3.6783372096300004E-2</v>
      </c>
      <c r="F18" s="54">
        <v>4.1898330312817018</v>
      </c>
      <c r="G18" s="54">
        <v>5.6162777740999996E-3</v>
      </c>
      <c r="H18" s="54">
        <v>8.1191810064400016E-2</v>
      </c>
      <c r="I18" s="54">
        <v>0</v>
      </c>
      <c r="J18" s="54">
        <v>0</v>
      </c>
      <c r="K18" s="54">
        <f t="shared" si="0"/>
        <v>4.3135044335068011</v>
      </c>
      <c r="L18" s="54">
        <v>0</v>
      </c>
    </row>
    <row r="19" spans="2:12">
      <c r="B19" s="30">
        <v>15</v>
      </c>
      <c r="C19" s="32" t="s">
        <v>54</v>
      </c>
      <c r="D19" s="56">
        <v>1.1609221009020001</v>
      </c>
      <c r="E19" s="54">
        <v>1.1342373904165002</v>
      </c>
      <c r="F19" s="54">
        <v>19.332072734277283</v>
      </c>
      <c r="G19" s="54">
        <v>0.21465759048309999</v>
      </c>
      <c r="H19" s="54">
        <v>0.18167588580569999</v>
      </c>
      <c r="I19" s="54">
        <v>0</v>
      </c>
      <c r="J19" s="54">
        <v>0</v>
      </c>
      <c r="K19" s="54">
        <f t="shared" si="0"/>
        <v>22.023565701884582</v>
      </c>
      <c r="L19" s="54">
        <v>8.716685580639999E-2</v>
      </c>
    </row>
    <row r="20" spans="2:12">
      <c r="B20" s="30">
        <v>16</v>
      </c>
      <c r="C20" s="32" t="s">
        <v>55</v>
      </c>
      <c r="D20" s="56">
        <v>75.243723036802919</v>
      </c>
      <c r="E20" s="54">
        <v>34.214651846952925</v>
      </c>
      <c r="F20" s="54">
        <v>102.85610006833134</v>
      </c>
      <c r="G20" s="54">
        <v>1.4819015907046997</v>
      </c>
      <c r="H20" s="54">
        <v>1.4144074133188005</v>
      </c>
      <c r="I20" s="54">
        <v>0</v>
      </c>
      <c r="J20" s="54">
        <v>0</v>
      </c>
      <c r="K20" s="54">
        <f t="shared" si="0"/>
        <v>215.2107839561107</v>
      </c>
      <c r="L20" s="54">
        <v>0.21630329635430001</v>
      </c>
    </row>
    <row r="21" spans="2:12">
      <c r="B21" s="30">
        <v>17</v>
      </c>
      <c r="C21" s="32" t="s">
        <v>56</v>
      </c>
      <c r="D21" s="56">
        <v>1.2414230590636004</v>
      </c>
      <c r="E21" s="54">
        <v>3.3649994899644984</v>
      </c>
      <c r="F21" s="54">
        <v>25.30349333816747</v>
      </c>
      <c r="G21" s="54">
        <v>0.53061076025620002</v>
      </c>
      <c r="H21" s="54">
        <v>0.28337082870760005</v>
      </c>
      <c r="I21" s="54">
        <v>0</v>
      </c>
      <c r="J21" s="54">
        <v>0</v>
      </c>
      <c r="K21" s="54">
        <f t="shared" si="0"/>
        <v>30.723897476159369</v>
      </c>
      <c r="L21" s="54">
        <v>5.5564209032000003E-3</v>
      </c>
    </row>
    <row r="22" spans="2:12">
      <c r="B22" s="30">
        <v>18</v>
      </c>
      <c r="C22" s="31" t="s">
        <v>146</v>
      </c>
      <c r="D22" s="56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f t="shared" si="0"/>
        <v>0</v>
      </c>
      <c r="L22" s="54">
        <v>0</v>
      </c>
    </row>
    <row r="23" spans="2:12">
      <c r="B23" s="30">
        <v>19</v>
      </c>
      <c r="C23" s="32" t="s">
        <v>57</v>
      </c>
      <c r="D23" s="56">
        <v>2.0474658749979002</v>
      </c>
      <c r="E23" s="54">
        <v>7.8374245290913942</v>
      </c>
      <c r="F23" s="54">
        <v>37.549618792596412</v>
      </c>
      <c r="G23" s="54">
        <v>0.29881495774019989</v>
      </c>
      <c r="H23" s="54">
        <v>0.12458623777339996</v>
      </c>
      <c r="I23" s="54">
        <v>0</v>
      </c>
      <c r="J23" s="54">
        <v>0</v>
      </c>
      <c r="K23" s="54">
        <f t="shared" si="0"/>
        <v>47.857910392199308</v>
      </c>
      <c r="L23" s="54">
        <v>0.1849806166772</v>
      </c>
    </row>
    <row r="24" spans="2:12">
      <c r="B24" s="30">
        <v>20</v>
      </c>
      <c r="C24" s="32" t="s">
        <v>58</v>
      </c>
      <c r="D24" s="56">
        <v>840.24245354888728</v>
      </c>
      <c r="E24" s="54">
        <v>608.31967070723215</v>
      </c>
      <c r="F24" s="54">
        <v>625.05846290587169</v>
      </c>
      <c r="G24" s="54">
        <v>16.758745261432189</v>
      </c>
      <c r="H24" s="54">
        <v>7.002966767422345</v>
      </c>
      <c r="I24" s="54">
        <v>0</v>
      </c>
      <c r="J24" s="54">
        <v>0</v>
      </c>
      <c r="K24" s="54">
        <f t="shared" si="0"/>
        <v>2097.382299190846</v>
      </c>
      <c r="L24" s="54">
        <v>1.7482309586805793</v>
      </c>
    </row>
    <row r="25" spans="2:12">
      <c r="B25" s="30">
        <v>21</v>
      </c>
      <c r="C25" s="31" t="s">
        <v>59</v>
      </c>
      <c r="D25" s="56">
        <v>0</v>
      </c>
      <c r="E25" s="54">
        <v>9.1105999353999993E-3</v>
      </c>
      <c r="F25" s="54">
        <v>0.39450066706320008</v>
      </c>
      <c r="G25" s="54">
        <v>0</v>
      </c>
      <c r="H25" s="54">
        <v>0</v>
      </c>
      <c r="I25" s="54">
        <v>0</v>
      </c>
      <c r="J25" s="54">
        <v>0</v>
      </c>
      <c r="K25" s="54">
        <f t="shared" si="0"/>
        <v>0.40361126699860006</v>
      </c>
      <c r="L25" s="54">
        <v>0</v>
      </c>
    </row>
    <row r="26" spans="2:12">
      <c r="B26" s="30">
        <v>22</v>
      </c>
      <c r="C26" s="32" t="s">
        <v>60</v>
      </c>
      <c r="D26" s="56">
        <v>3.1763340612799999E-2</v>
      </c>
      <c r="E26" s="54">
        <v>9.3609211612000007E-3</v>
      </c>
      <c r="F26" s="54">
        <v>8.230016101383999</v>
      </c>
      <c r="G26" s="54">
        <v>2.8081412579999999E-3</v>
      </c>
      <c r="H26" s="54">
        <v>4.5144032257999995E-3</v>
      </c>
      <c r="I26" s="54">
        <v>0</v>
      </c>
      <c r="J26" s="54">
        <v>0</v>
      </c>
      <c r="K26" s="54">
        <f t="shared" si="0"/>
        <v>8.2784629076417993</v>
      </c>
      <c r="L26" s="54">
        <v>0</v>
      </c>
    </row>
    <row r="27" spans="2:12">
      <c r="B27" s="30">
        <v>23</v>
      </c>
      <c r="C27" s="31" t="s">
        <v>147</v>
      </c>
      <c r="D27" s="56">
        <v>0</v>
      </c>
      <c r="E27" s="54">
        <v>0</v>
      </c>
      <c r="F27" s="54">
        <v>9.8543612900000004E-4</v>
      </c>
      <c r="G27" s="54">
        <v>0</v>
      </c>
      <c r="H27" s="54">
        <v>0</v>
      </c>
      <c r="I27" s="54">
        <v>0</v>
      </c>
      <c r="J27" s="54">
        <v>0</v>
      </c>
      <c r="K27" s="54">
        <f t="shared" si="0"/>
        <v>9.8543612900000004E-4</v>
      </c>
      <c r="L27" s="54">
        <v>0</v>
      </c>
    </row>
    <row r="28" spans="2:12">
      <c r="B28" s="30">
        <v>24</v>
      </c>
      <c r="C28" s="31" t="s">
        <v>61</v>
      </c>
      <c r="D28" s="56">
        <v>0</v>
      </c>
      <c r="E28" s="54">
        <v>0.34232940629030001</v>
      </c>
      <c r="F28" s="54">
        <v>9.5077811160800024E-2</v>
      </c>
      <c r="G28" s="54">
        <v>0</v>
      </c>
      <c r="H28" s="54">
        <v>0</v>
      </c>
      <c r="I28" s="54">
        <v>0</v>
      </c>
      <c r="J28" s="54">
        <v>0</v>
      </c>
      <c r="K28" s="54">
        <f t="shared" si="0"/>
        <v>0.43740721745110001</v>
      </c>
      <c r="L28" s="54">
        <v>0</v>
      </c>
    </row>
    <row r="29" spans="2:12">
      <c r="B29" s="30">
        <v>25</v>
      </c>
      <c r="C29" s="32" t="s">
        <v>62</v>
      </c>
      <c r="D29" s="56">
        <v>145.30358916725515</v>
      </c>
      <c r="E29" s="54">
        <v>127.46673601727137</v>
      </c>
      <c r="F29" s="54">
        <v>177.69141907070494</v>
      </c>
      <c r="G29" s="54">
        <v>2.2613298545117226</v>
      </c>
      <c r="H29" s="54">
        <v>1.6732166985768009</v>
      </c>
      <c r="I29" s="54">
        <v>0</v>
      </c>
      <c r="J29" s="54">
        <v>0</v>
      </c>
      <c r="K29" s="54">
        <f t="shared" si="0"/>
        <v>454.39629080831997</v>
      </c>
      <c r="L29" s="54">
        <v>0.63444754187270969</v>
      </c>
    </row>
    <row r="30" spans="2:12">
      <c r="B30" s="30">
        <v>26</v>
      </c>
      <c r="C30" s="32" t="s">
        <v>63</v>
      </c>
      <c r="D30" s="56">
        <v>1.7703469322299999E-2</v>
      </c>
      <c r="E30" s="54">
        <v>1.2151619899979005</v>
      </c>
      <c r="F30" s="54">
        <v>12.234823981322798</v>
      </c>
      <c r="G30" s="54">
        <v>7.7940681644899992E-2</v>
      </c>
      <c r="H30" s="54">
        <v>3.95504385158E-2</v>
      </c>
      <c r="I30" s="54">
        <v>0</v>
      </c>
      <c r="J30" s="54">
        <v>0</v>
      </c>
      <c r="K30" s="54">
        <f t="shared" si="0"/>
        <v>13.585180560803698</v>
      </c>
      <c r="L30" s="54">
        <v>0</v>
      </c>
    </row>
    <row r="31" spans="2:12">
      <c r="B31" s="30">
        <v>27</v>
      </c>
      <c r="C31" s="32" t="s">
        <v>17</v>
      </c>
      <c r="D31" s="56">
        <v>0.27937833938680001</v>
      </c>
      <c r="E31" s="54">
        <v>1.1142846809667002</v>
      </c>
      <c r="F31" s="54">
        <v>7.5127042073025061</v>
      </c>
      <c r="G31" s="54">
        <v>3.7169455032000004E-2</v>
      </c>
      <c r="H31" s="54">
        <v>2.9759864838399999E-2</v>
      </c>
      <c r="I31" s="54">
        <v>0</v>
      </c>
      <c r="J31" s="54">
        <v>0</v>
      </c>
      <c r="K31" s="54">
        <f t="shared" si="0"/>
        <v>8.9732965475264059</v>
      </c>
      <c r="L31" s="54">
        <v>0</v>
      </c>
    </row>
    <row r="32" spans="2:12">
      <c r="B32" s="30">
        <v>28</v>
      </c>
      <c r="C32" s="32" t="s">
        <v>64</v>
      </c>
      <c r="D32" s="56">
        <v>2.7555741899999998E-5</v>
      </c>
      <c r="E32" s="54">
        <v>0.21024883287090004</v>
      </c>
      <c r="F32" s="54">
        <v>0.83473724470450017</v>
      </c>
      <c r="G32" s="54">
        <v>0</v>
      </c>
      <c r="H32" s="54">
        <v>0</v>
      </c>
      <c r="I32" s="54">
        <v>0</v>
      </c>
      <c r="J32" s="54">
        <v>0</v>
      </c>
      <c r="K32" s="54">
        <f t="shared" si="0"/>
        <v>1.0450136333173001</v>
      </c>
      <c r="L32" s="54">
        <v>0</v>
      </c>
    </row>
    <row r="33" spans="2:12">
      <c r="B33" s="30">
        <v>29</v>
      </c>
      <c r="C33" s="32" t="s">
        <v>65</v>
      </c>
      <c r="D33" s="56">
        <v>28.009325874224697</v>
      </c>
      <c r="E33" s="54">
        <v>76.198112863957405</v>
      </c>
      <c r="F33" s="54">
        <v>72.688919423888564</v>
      </c>
      <c r="G33" s="54">
        <v>0.26366674296699999</v>
      </c>
      <c r="H33" s="54">
        <v>0.1970488209023</v>
      </c>
      <c r="I33" s="54">
        <v>0</v>
      </c>
      <c r="J33" s="54">
        <v>0</v>
      </c>
      <c r="K33" s="54">
        <f t="shared" si="0"/>
        <v>177.35707372593996</v>
      </c>
      <c r="L33" s="54">
        <v>1.3463885857417</v>
      </c>
    </row>
    <row r="34" spans="2:12">
      <c r="B34" s="30">
        <v>30</v>
      </c>
      <c r="C34" s="32" t="s">
        <v>66</v>
      </c>
      <c r="D34" s="56">
        <v>2.8563052527723003</v>
      </c>
      <c r="E34" s="54">
        <v>20.083689131567709</v>
      </c>
      <c r="F34" s="54">
        <v>125.48172547755897</v>
      </c>
      <c r="G34" s="54">
        <v>2.4420869615144003</v>
      </c>
      <c r="H34" s="54">
        <v>0.13939181557979999</v>
      </c>
      <c r="I34" s="54">
        <v>0</v>
      </c>
      <c r="J34" s="54">
        <v>0</v>
      </c>
      <c r="K34" s="54">
        <f t="shared" si="0"/>
        <v>151.00319863899318</v>
      </c>
      <c r="L34" s="54">
        <v>0.39551302922569997</v>
      </c>
    </row>
    <row r="35" spans="2:12">
      <c r="B35" s="30">
        <v>31</v>
      </c>
      <c r="C35" s="31" t="s">
        <v>67</v>
      </c>
      <c r="D35" s="56">
        <v>1.29851641612E-2</v>
      </c>
      <c r="E35" s="54">
        <v>6.2760379967700008E-2</v>
      </c>
      <c r="F35" s="54">
        <v>0.38886903903059999</v>
      </c>
      <c r="G35" s="54">
        <v>0</v>
      </c>
      <c r="H35" s="54">
        <v>1.36037207096E-2</v>
      </c>
      <c r="I35" s="54">
        <v>0</v>
      </c>
      <c r="J35" s="54">
        <v>0</v>
      </c>
      <c r="K35" s="54">
        <f t="shared" si="0"/>
        <v>0.47821830386909997</v>
      </c>
      <c r="L35" s="54">
        <v>0</v>
      </c>
    </row>
    <row r="36" spans="2:12">
      <c r="B36" s="30">
        <v>32</v>
      </c>
      <c r="C36" s="32" t="s">
        <v>68</v>
      </c>
      <c r="D36" s="56">
        <v>56.000068760319216</v>
      </c>
      <c r="E36" s="54">
        <v>82.658205750500088</v>
      </c>
      <c r="F36" s="54">
        <v>89.264339568559919</v>
      </c>
      <c r="G36" s="54">
        <v>1.0659775491240997</v>
      </c>
      <c r="H36" s="54">
        <v>0.86127779893179945</v>
      </c>
      <c r="I36" s="54">
        <v>0</v>
      </c>
      <c r="J36" s="54">
        <v>0</v>
      </c>
      <c r="K36" s="54">
        <f t="shared" si="0"/>
        <v>229.84986942743515</v>
      </c>
      <c r="L36" s="54">
        <v>0.13460003438649998</v>
      </c>
    </row>
    <row r="37" spans="2:12">
      <c r="B37" s="30">
        <v>33</v>
      </c>
      <c r="C37" s="32" t="s">
        <v>148</v>
      </c>
      <c r="D37" s="56">
        <v>54.802493773288298</v>
      </c>
      <c r="E37" s="54">
        <v>16.023780330600907</v>
      </c>
      <c r="F37" s="54">
        <v>281.78634639420596</v>
      </c>
      <c r="G37" s="54">
        <v>0.70862634686810011</v>
      </c>
      <c r="H37" s="54">
        <v>0.83920387083629966</v>
      </c>
      <c r="I37" s="54">
        <v>0</v>
      </c>
      <c r="J37" s="54">
        <v>0</v>
      </c>
      <c r="K37" s="54">
        <f t="shared" si="0"/>
        <v>354.16045071579953</v>
      </c>
      <c r="L37" s="54">
        <v>2.4079796450999997E-3</v>
      </c>
    </row>
    <row r="38" spans="2:12">
      <c r="B38" s="30">
        <v>34</v>
      </c>
      <c r="C38" s="32" t="s">
        <v>69</v>
      </c>
      <c r="D38" s="56">
        <v>6.5694509669999993E-4</v>
      </c>
      <c r="E38" s="54">
        <v>2.0080941935000001E-3</v>
      </c>
      <c r="F38" s="54">
        <v>0.108568189289</v>
      </c>
      <c r="G38" s="54">
        <v>0</v>
      </c>
      <c r="H38" s="54">
        <v>0</v>
      </c>
      <c r="I38" s="54">
        <v>0</v>
      </c>
      <c r="J38" s="54">
        <v>0</v>
      </c>
      <c r="K38" s="54">
        <f t="shared" si="0"/>
        <v>0.1112332285792</v>
      </c>
      <c r="L38" s="54">
        <v>0</v>
      </c>
    </row>
    <row r="39" spans="2:12">
      <c r="B39" s="30">
        <v>35</v>
      </c>
      <c r="C39" s="32" t="s">
        <v>70</v>
      </c>
      <c r="D39" s="56">
        <v>7.1716700990283</v>
      </c>
      <c r="E39" s="54">
        <v>66.479114068747336</v>
      </c>
      <c r="F39" s="54">
        <v>160.6039952861147</v>
      </c>
      <c r="G39" s="54">
        <v>1.0734410435757995</v>
      </c>
      <c r="H39" s="54">
        <v>0.74166344151299979</v>
      </c>
      <c r="I39" s="54">
        <v>0</v>
      </c>
      <c r="J39" s="54">
        <v>0</v>
      </c>
      <c r="K39" s="54">
        <f t="shared" si="0"/>
        <v>236.06988393897913</v>
      </c>
      <c r="L39" s="54">
        <v>1.9204576683218</v>
      </c>
    </row>
    <row r="40" spans="2:12">
      <c r="B40" s="30">
        <v>36</v>
      </c>
      <c r="C40" s="32" t="s">
        <v>71</v>
      </c>
      <c r="D40" s="56">
        <v>4.0403702290199996E-2</v>
      </c>
      <c r="E40" s="54">
        <v>0.24001847422470002</v>
      </c>
      <c r="F40" s="54">
        <v>7.4688739862395996</v>
      </c>
      <c r="G40" s="54">
        <v>3.5077863322200004E-2</v>
      </c>
      <c r="H40" s="54">
        <v>5.1171822577999997E-3</v>
      </c>
      <c r="I40" s="54">
        <v>0</v>
      </c>
      <c r="J40" s="54">
        <v>0</v>
      </c>
      <c r="K40" s="54">
        <f t="shared" si="0"/>
        <v>7.7894912083344998</v>
      </c>
      <c r="L40" s="54">
        <v>1.0979086451E-3</v>
      </c>
    </row>
    <row r="41" spans="2:12">
      <c r="B41" s="30">
        <v>37</v>
      </c>
      <c r="C41" s="32" t="s">
        <v>72</v>
      </c>
      <c r="D41" s="56">
        <v>59.897468312576578</v>
      </c>
      <c r="E41" s="54">
        <v>50.523249761369584</v>
      </c>
      <c r="F41" s="54">
        <v>125.14850159987934</v>
      </c>
      <c r="G41" s="54">
        <v>1.2291210028026005</v>
      </c>
      <c r="H41" s="54">
        <v>1.0897836164146002</v>
      </c>
      <c r="I41" s="54">
        <v>0</v>
      </c>
      <c r="J41" s="54">
        <v>0</v>
      </c>
      <c r="K41" s="54">
        <f t="shared" si="0"/>
        <v>237.88812429304269</v>
      </c>
      <c r="L41" s="54">
        <v>0.20606063996719998</v>
      </c>
    </row>
    <row r="42" spans="2:12">
      <c r="B42" s="30"/>
      <c r="C42" s="32"/>
      <c r="D42" s="53"/>
      <c r="E42" s="54"/>
      <c r="F42" s="54"/>
      <c r="G42" s="54"/>
      <c r="H42" s="54"/>
      <c r="I42" s="54"/>
      <c r="J42" s="54"/>
      <c r="K42" s="54"/>
      <c r="L42" s="54"/>
    </row>
    <row r="43" spans="2:12">
      <c r="B43" s="29" t="s">
        <v>11</v>
      </c>
      <c r="C43" s="11"/>
      <c r="D43" s="55">
        <f>SUM(D5:D42)</f>
        <v>1561.0653149775271</v>
      </c>
      <c r="E43" s="55">
        <f t="shared" ref="E43:L43" si="1">SUM(E5:E42)</f>
        <v>1265.081863246256</v>
      </c>
      <c r="F43" s="55">
        <f t="shared" si="1"/>
        <v>2278.7276074172519</v>
      </c>
      <c r="G43" s="55">
        <f t="shared" si="1"/>
        <v>34.01544382893541</v>
      </c>
      <c r="H43" s="55">
        <f t="shared" si="1"/>
        <v>16.397578157225848</v>
      </c>
      <c r="I43" s="55">
        <f t="shared" si="1"/>
        <v>0</v>
      </c>
      <c r="J43" s="55">
        <f t="shared" si="1"/>
        <v>0</v>
      </c>
      <c r="K43" s="55">
        <f t="shared" si="1"/>
        <v>5155.2878076271982</v>
      </c>
      <c r="L43" s="55">
        <f t="shared" si="1"/>
        <v>9.8778346121612888</v>
      </c>
    </row>
    <row r="44" spans="2:12">
      <c r="B44" s="28" t="s">
        <v>88</v>
      </c>
    </row>
    <row r="45" spans="2:12">
      <c r="E45" s="43"/>
      <c r="F45" s="43"/>
      <c r="G45" s="43"/>
      <c r="H45" s="43"/>
    </row>
    <row r="47" spans="2:12">
      <c r="D47" s="44"/>
      <c r="E47" s="44"/>
      <c r="F47" s="44"/>
      <c r="G47" s="44"/>
      <c r="H47" s="44"/>
    </row>
    <row r="49" spans="4:8">
      <c r="D49" s="44"/>
      <c r="E49" s="44"/>
      <c r="F49" s="44"/>
      <c r="G49" s="44"/>
      <c r="H49" s="44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2.75"/>
  <cols>
    <col min="2" max="2" width="10.85546875" customWidth="1"/>
    <col min="3" max="3" width="11.85546875" customWidth="1"/>
    <col min="4" max="4" width="13.85546875" customWidth="1"/>
    <col min="5" max="5" width="13.140625" customWidth="1"/>
    <col min="6" max="6" width="18" customWidth="1"/>
    <col min="7" max="7" width="18.28515625" customWidth="1"/>
    <col min="8" max="8" width="13.42578125" customWidth="1"/>
    <col min="9" max="9" width="14.7109375" customWidth="1"/>
  </cols>
  <sheetData>
    <row r="1" spans="1:9" ht="15.75" thickBot="1">
      <c r="A1" s="2" t="s">
        <v>99</v>
      </c>
    </row>
    <row r="2" spans="1:9" ht="27.6" customHeight="1" thickBot="1">
      <c r="A2" s="92" t="s">
        <v>116</v>
      </c>
      <c r="B2" s="93"/>
      <c r="C2" s="93"/>
      <c r="D2" s="93"/>
      <c r="E2" s="93"/>
      <c r="F2" s="93"/>
      <c r="G2" s="93"/>
      <c r="H2" s="94"/>
    </row>
    <row r="3" spans="1:9" ht="57.75" thickBot="1">
      <c r="A3" s="3" t="s">
        <v>100</v>
      </c>
      <c r="B3" s="4" t="s">
        <v>101</v>
      </c>
      <c r="C3" s="4" t="s">
        <v>102</v>
      </c>
      <c r="D3" s="4" t="s">
        <v>103</v>
      </c>
      <c r="E3" s="4" t="s">
        <v>104</v>
      </c>
      <c r="F3" s="4" t="s">
        <v>105</v>
      </c>
      <c r="G3" s="4" t="s">
        <v>106</v>
      </c>
      <c r="H3" s="4" t="s">
        <v>107</v>
      </c>
    </row>
    <row r="4" spans="1:9" ht="15" thickBot="1">
      <c r="A4" s="5"/>
      <c r="B4" s="6"/>
      <c r="C4" s="6"/>
      <c r="D4" s="6"/>
      <c r="E4" s="7"/>
      <c r="F4" s="6"/>
      <c r="G4" s="6"/>
      <c r="H4" s="6"/>
    </row>
    <row r="5" spans="1:9" ht="15">
      <c r="A5" s="1"/>
    </row>
    <row r="6" spans="1:9" ht="15.75" thickBot="1">
      <c r="A6" s="2" t="s">
        <v>117</v>
      </c>
    </row>
    <row r="7" spans="1:9" ht="15.75" thickBot="1">
      <c r="A7" s="92" t="s">
        <v>118</v>
      </c>
      <c r="B7" s="93"/>
      <c r="C7" s="93"/>
      <c r="D7" s="93"/>
      <c r="E7" s="93"/>
      <c r="F7" s="93"/>
      <c r="G7" s="93"/>
      <c r="H7" s="93"/>
      <c r="I7" s="95"/>
    </row>
    <row r="8" spans="1:9" ht="57.75" thickBot="1">
      <c r="A8" s="3" t="s">
        <v>108</v>
      </c>
      <c r="B8" s="4" t="s">
        <v>100</v>
      </c>
      <c r="C8" s="4" t="s">
        <v>101</v>
      </c>
      <c r="D8" s="4" t="s">
        <v>102</v>
      </c>
      <c r="E8" s="4" t="s">
        <v>103</v>
      </c>
      <c r="F8" s="4" t="s">
        <v>104</v>
      </c>
      <c r="G8" s="4" t="s">
        <v>105</v>
      </c>
      <c r="H8" s="4" t="s">
        <v>106</v>
      </c>
      <c r="I8" s="4" t="s">
        <v>107</v>
      </c>
    </row>
    <row r="9" spans="1:9" ht="15" thickBot="1">
      <c r="A9" s="5"/>
      <c r="B9" s="6"/>
      <c r="C9" s="6"/>
      <c r="D9" s="6"/>
      <c r="E9" s="6"/>
      <c r="F9" s="7"/>
      <c r="G9" s="6"/>
      <c r="H9" s="6"/>
      <c r="I9" s="6"/>
    </row>
    <row r="10" spans="1:9" ht="15">
      <c r="A10" s="1"/>
    </row>
    <row r="11" spans="1:9" ht="15.75" thickBot="1">
      <c r="A11" s="2" t="s">
        <v>119</v>
      </c>
    </row>
    <row r="12" spans="1:9" ht="27.6" customHeight="1" thickBot="1">
      <c r="A12" s="96" t="s">
        <v>120</v>
      </c>
      <c r="B12" s="97"/>
      <c r="C12" s="97"/>
      <c r="D12" s="97"/>
      <c r="E12" s="97"/>
      <c r="F12" s="98"/>
    </row>
    <row r="13" spans="1:9" ht="27" customHeight="1" thickBot="1">
      <c r="A13" s="99" t="s">
        <v>109</v>
      </c>
      <c r="B13" s="99" t="s">
        <v>108</v>
      </c>
      <c r="C13" s="99" t="s">
        <v>110</v>
      </c>
      <c r="D13" s="101" t="s">
        <v>111</v>
      </c>
      <c r="E13" s="102"/>
      <c r="F13" s="103"/>
    </row>
    <row r="14" spans="1:9" ht="15" thickBot="1">
      <c r="A14" s="100"/>
      <c r="B14" s="100"/>
      <c r="C14" s="100"/>
      <c r="D14" s="8" t="s">
        <v>112</v>
      </c>
      <c r="E14" s="8" t="s">
        <v>113</v>
      </c>
      <c r="F14" s="8" t="s">
        <v>114</v>
      </c>
    </row>
    <row r="15" spans="1:9" ht="15" thickBot="1">
      <c r="A15" s="9"/>
      <c r="B15" s="8"/>
      <c r="C15" s="8"/>
      <c r="D15" s="8"/>
      <c r="E15" s="8"/>
      <c r="F15" s="8"/>
    </row>
    <row r="16" spans="1:9">
      <c r="A16" s="10" t="s">
        <v>115</v>
      </c>
    </row>
    <row r="17" spans="1:1" ht="15">
      <c r="A17" s="1"/>
    </row>
    <row r="18" spans="1:1" ht="15">
      <c r="A18" s="1"/>
    </row>
  </sheetData>
  <mergeCells count="7">
    <mergeCell ref="A2:H2"/>
    <mergeCell ref="A7:I7"/>
    <mergeCell ref="A12:F12"/>
    <mergeCell ref="A13:A14"/>
    <mergeCell ref="B13:B14"/>
    <mergeCell ref="C13:C14"/>
    <mergeCell ref="D13:F1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Anex A1 Frmt for AUM disclosure</vt:lpstr>
      <vt:lpstr>Anex A2 Frmt AUM stateUT wise </vt:lpstr>
      <vt:lpstr>Annexure B Frmt vote cast by MF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goutam.khandare</cp:lastModifiedBy>
  <cp:lastPrinted>2014-03-24T10:58:12Z</cp:lastPrinted>
  <dcterms:created xsi:type="dcterms:W3CDTF">2014-01-06T04:43:23Z</dcterms:created>
  <dcterms:modified xsi:type="dcterms:W3CDTF">2016-09-03T05:05:17Z</dcterms:modified>
</cp:coreProperties>
</file>