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6750" yWindow="495" windowWidth="15480" windowHeight="8190" tabRatio="675"/>
  </bookViews>
  <sheets>
    <sheet name="Anex A1 Frmt for AUM disclosure" sheetId="8" r:id="rId1"/>
    <sheet name="Anex A2 Frmt AUM stateUT wise " sheetId="9" r:id="rId2"/>
    <sheet name="Annexure B Frmt vote cast by MF" sheetId="11" r:id="rId3"/>
  </sheets>
  <calcPr calcId="124519"/>
</workbook>
</file>

<file path=xl/calcChain.xml><?xml version="1.0" encoding="utf-8"?>
<calcChain xmlns="http://schemas.openxmlformats.org/spreadsheetml/2006/main">
  <c r="BK52" i="8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C53"/>
  <c r="BK11"/>
  <c r="BK8"/>
  <c r="G43" i="9"/>
  <c r="E43"/>
  <c r="L43"/>
  <c r="BJ81" i="8"/>
  <c r="BI81"/>
  <c r="BH81"/>
  <c r="BG81"/>
  <c r="BF81"/>
  <c r="BE81"/>
  <c r="BD81"/>
  <c r="BC81"/>
  <c r="BB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H81"/>
  <c r="G81"/>
  <c r="F81"/>
  <c r="E81"/>
  <c r="D81"/>
  <c r="C81"/>
  <c r="BK79"/>
  <c r="BK78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K34" i="9"/>
  <c r="K33"/>
  <c r="K31"/>
  <c r="K29"/>
  <c r="K27"/>
  <c r="K25"/>
  <c r="K23"/>
  <c r="K21"/>
  <c r="K19"/>
  <c r="K17"/>
  <c r="K15"/>
  <c r="K11"/>
  <c r="K9"/>
  <c r="F43"/>
  <c r="J43"/>
  <c r="I43"/>
  <c r="K41"/>
  <c r="K40"/>
  <c r="K39"/>
  <c r="K38"/>
  <c r="K37"/>
  <c r="K36"/>
  <c r="K35"/>
  <c r="K32"/>
  <c r="K30"/>
  <c r="K28"/>
  <c r="K26"/>
  <c r="K24"/>
  <c r="K22"/>
  <c r="K20"/>
  <c r="K18"/>
  <c r="K16"/>
  <c r="K14"/>
  <c r="K13"/>
  <c r="K12"/>
  <c r="K10"/>
  <c r="K8"/>
  <c r="K6"/>
  <c r="BK51" i="8"/>
  <c r="BK19"/>
  <c r="BK18"/>
  <c r="BK80"/>
  <c r="BK72"/>
  <c r="BK66"/>
  <c r="BK63"/>
  <c r="BK58"/>
  <c r="BK50"/>
  <c r="BK49"/>
  <c r="BK48"/>
  <c r="BK47"/>
  <c r="BK46"/>
  <c r="BK45"/>
  <c r="BK42"/>
  <c r="BK41"/>
  <c r="BK35"/>
  <c r="BK34"/>
  <c r="BK33"/>
  <c r="BK32"/>
  <c r="BK31"/>
  <c r="BK30"/>
  <c r="BK29"/>
  <c r="BK28"/>
  <c r="BK25"/>
  <c r="BK22"/>
  <c r="BK17"/>
  <c r="BK16"/>
  <c r="BK15"/>
  <c r="BK14"/>
  <c r="BJ73"/>
  <c r="BI73"/>
  <c r="BH73"/>
  <c r="BG73"/>
  <c r="BF73"/>
  <c r="BE73"/>
  <c r="BD73"/>
  <c r="BC73"/>
  <c r="BB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H73"/>
  <c r="G73"/>
  <c r="F73"/>
  <c r="E73"/>
  <c r="D73"/>
  <c r="C73"/>
  <c r="BJ67"/>
  <c r="BI67"/>
  <c r="BH67"/>
  <c r="BG67"/>
  <c r="BF67"/>
  <c r="BE67"/>
  <c r="BD67"/>
  <c r="BC67"/>
  <c r="BB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H67"/>
  <c r="G67"/>
  <c r="F67"/>
  <c r="E67"/>
  <c r="D67"/>
  <c r="C67"/>
  <c r="BJ64"/>
  <c r="BJ68" s="1"/>
  <c r="BI64"/>
  <c r="BI68" s="1"/>
  <c r="BH64"/>
  <c r="BH68" s="1"/>
  <c r="BG64"/>
  <c r="BG68" s="1"/>
  <c r="BF64"/>
  <c r="BF68" s="1"/>
  <c r="BE64"/>
  <c r="BE68" s="1"/>
  <c r="BD64"/>
  <c r="BD68" s="1"/>
  <c r="BC64"/>
  <c r="BC68" s="1"/>
  <c r="BB64"/>
  <c r="BB68" s="1"/>
  <c r="BA64"/>
  <c r="BA68" s="1"/>
  <c r="AZ64"/>
  <c r="AZ68" s="1"/>
  <c r="AY64"/>
  <c r="AY68" s="1"/>
  <c r="AX64"/>
  <c r="AX68" s="1"/>
  <c r="AW64"/>
  <c r="AW68" s="1"/>
  <c r="AV64"/>
  <c r="AV68" s="1"/>
  <c r="AU64"/>
  <c r="AU68" s="1"/>
  <c r="AT64"/>
  <c r="AT68" s="1"/>
  <c r="AS64"/>
  <c r="AS68" s="1"/>
  <c r="AR64"/>
  <c r="AR68" s="1"/>
  <c r="AQ64"/>
  <c r="AQ68" s="1"/>
  <c r="AP64"/>
  <c r="AP68" s="1"/>
  <c r="AO64"/>
  <c r="AO68" s="1"/>
  <c r="AN64"/>
  <c r="AN68" s="1"/>
  <c r="AM64"/>
  <c r="AM68" s="1"/>
  <c r="AL64"/>
  <c r="AL68" s="1"/>
  <c r="AK64"/>
  <c r="AK68" s="1"/>
  <c r="AJ64"/>
  <c r="AJ68" s="1"/>
  <c r="AI64"/>
  <c r="AI68" s="1"/>
  <c r="AH64"/>
  <c r="AH68" s="1"/>
  <c r="AG64"/>
  <c r="AG68" s="1"/>
  <c r="AF64"/>
  <c r="AF68" s="1"/>
  <c r="AE64"/>
  <c r="AE68" s="1"/>
  <c r="AD64"/>
  <c r="AD68" s="1"/>
  <c r="AC64"/>
  <c r="AC68" s="1"/>
  <c r="AB64"/>
  <c r="AB68" s="1"/>
  <c r="AA64"/>
  <c r="AA68" s="1"/>
  <c r="Z64"/>
  <c r="Z68" s="1"/>
  <c r="Y64"/>
  <c r="Y68" s="1"/>
  <c r="X64"/>
  <c r="X68" s="1"/>
  <c r="W64"/>
  <c r="W68" s="1"/>
  <c r="V64"/>
  <c r="V68" s="1"/>
  <c r="U64"/>
  <c r="U68" s="1"/>
  <c r="T64"/>
  <c r="T68" s="1"/>
  <c r="S64"/>
  <c r="S68" s="1"/>
  <c r="R64"/>
  <c r="R68" s="1"/>
  <c r="Q64"/>
  <c r="Q68" s="1"/>
  <c r="P64"/>
  <c r="P68" s="1"/>
  <c r="O64"/>
  <c r="O68" s="1"/>
  <c r="N64"/>
  <c r="N68" s="1"/>
  <c r="M64"/>
  <c r="M68" s="1"/>
  <c r="L64"/>
  <c r="L68" s="1"/>
  <c r="K64"/>
  <c r="K68" s="1"/>
  <c r="J64"/>
  <c r="J68" s="1"/>
  <c r="I64"/>
  <c r="I68" s="1"/>
  <c r="H64"/>
  <c r="H68" s="1"/>
  <c r="G64"/>
  <c r="G68" s="1"/>
  <c r="F64"/>
  <c r="F68" s="1"/>
  <c r="E64"/>
  <c r="E68" s="1"/>
  <c r="D64"/>
  <c r="D68" s="1"/>
  <c r="C64"/>
  <c r="BJ59"/>
  <c r="BI59"/>
  <c r="BH59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H59"/>
  <c r="G59"/>
  <c r="F59"/>
  <c r="E59"/>
  <c r="D59"/>
  <c r="C59"/>
  <c r="BJ43"/>
  <c r="BI43"/>
  <c r="BI54" s="1"/>
  <c r="BH43"/>
  <c r="BG43"/>
  <c r="BG54" s="1"/>
  <c r="BF43"/>
  <c r="BE43"/>
  <c r="BE54" s="1"/>
  <c r="BD43"/>
  <c r="BC43"/>
  <c r="BC54" s="1"/>
  <c r="BB43"/>
  <c r="BA43"/>
  <c r="BA54" s="1"/>
  <c r="AZ43"/>
  <c r="AY43"/>
  <c r="AY54" s="1"/>
  <c r="AX43"/>
  <c r="AW43"/>
  <c r="AW54" s="1"/>
  <c r="AV43"/>
  <c r="AU43"/>
  <c r="AU54" s="1"/>
  <c r="AT43"/>
  <c r="AS43"/>
  <c r="AS54" s="1"/>
  <c r="AR43"/>
  <c r="AQ43"/>
  <c r="AQ54" s="1"/>
  <c r="AP43"/>
  <c r="AO43"/>
  <c r="AO54" s="1"/>
  <c r="AN43"/>
  <c r="AM43"/>
  <c r="AM54" s="1"/>
  <c r="AL43"/>
  <c r="AK43"/>
  <c r="AK54" s="1"/>
  <c r="AJ43"/>
  <c r="AI43"/>
  <c r="AI54" s="1"/>
  <c r="AH43"/>
  <c r="AG43"/>
  <c r="AG54" s="1"/>
  <c r="AF43"/>
  <c r="AE43"/>
  <c r="AE54" s="1"/>
  <c r="AD43"/>
  <c r="AC43"/>
  <c r="AC54" s="1"/>
  <c r="AB43"/>
  <c r="AA43"/>
  <c r="AA54" s="1"/>
  <c r="Z43"/>
  <c r="Y43"/>
  <c r="Y54" s="1"/>
  <c r="X43"/>
  <c r="W43"/>
  <c r="W54" s="1"/>
  <c r="V43"/>
  <c r="U43"/>
  <c r="U54" s="1"/>
  <c r="T43"/>
  <c r="S43"/>
  <c r="S54" s="1"/>
  <c r="R43"/>
  <c r="Q43"/>
  <c r="Q54" s="1"/>
  <c r="P43"/>
  <c r="O43"/>
  <c r="O54" s="1"/>
  <c r="N43"/>
  <c r="M43"/>
  <c r="M54" s="1"/>
  <c r="L43"/>
  <c r="K43"/>
  <c r="K54" s="1"/>
  <c r="J43"/>
  <c r="I43"/>
  <c r="I54" s="1"/>
  <c r="H43"/>
  <c r="G43"/>
  <c r="G54" s="1"/>
  <c r="F43"/>
  <c r="E43"/>
  <c r="E54" s="1"/>
  <c r="D43"/>
  <c r="C43"/>
  <c r="C54" s="1"/>
  <c r="BJ36"/>
  <c r="BI36"/>
  <c r="BH36"/>
  <c r="BG36"/>
  <c r="BF36"/>
  <c r="BE36"/>
  <c r="BD36"/>
  <c r="BC36"/>
  <c r="BB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E36"/>
  <c r="D36"/>
  <c r="C36"/>
  <c r="BJ26"/>
  <c r="BI26"/>
  <c r="BH26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J23"/>
  <c r="BI23"/>
  <c r="BH23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K53" l="1"/>
  <c r="BK81"/>
  <c r="H43" i="9"/>
  <c r="D54" i="8"/>
  <c r="F54"/>
  <c r="H54"/>
  <c r="J54"/>
  <c r="L54"/>
  <c r="N54"/>
  <c r="P54"/>
  <c r="R54"/>
  <c r="T54"/>
  <c r="V54"/>
  <c r="X54"/>
  <c r="Z54"/>
  <c r="AB54"/>
  <c r="AD54"/>
  <c r="AF54"/>
  <c r="AH54"/>
  <c r="AJ54"/>
  <c r="AL54"/>
  <c r="AN54"/>
  <c r="AP54"/>
  <c r="AR54"/>
  <c r="AT54"/>
  <c r="AV54"/>
  <c r="AX54"/>
  <c r="AZ54"/>
  <c r="BB54"/>
  <c r="BD54"/>
  <c r="BF54"/>
  <c r="BH54"/>
  <c r="BJ54"/>
  <c r="D43" i="9"/>
  <c r="K7"/>
  <c r="D37" i="8"/>
  <c r="F37"/>
  <c r="F75" s="1"/>
  <c r="H37"/>
  <c r="J37"/>
  <c r="J75" s="1"/>
  <c r="L37"/>
  <c r="N37"/>
  <c r="N75" s="1"/>
  <c r="P37"/>
  <c r="R37"/>
  <c r="R75" s="1"/>
  <c r="T37"/>
  <c r="V37"/>
  <c r="V75" s="1"/>
  <c r="X37"/>
  <c r="Z37"/>
  <c r="Z75" s="1"/>
  <c r="AB37"/>
  <c r="AD37"/>
  <c r="AD75" s="1"/>
  <c r="AF37"/>
  <c r="AH37"/>
  <c r="AH75" s="1"/>
  <c r="AJ37"/>
  <c r="AL37"/>
  <c r="AL75" s="1"/>
  <c r="AN37"/>
  <c r="AP37"/>
  <c r="AP75" s="1"/>
  <c r="AR37"/>
  <c r="AT37"/>
  <c r="AT75" s="1"/>
  <c r="AV37"/>
  <c r="AV75" s="1"/>
  <c r="AX37"/>
  <c r="AX75" s="1"/>
  <c r="AZ37"/>
  <c r="AZ75" s="1"/>
  <c r="BB37"/>
  <c r="BB75" s="1"/>
  <c r="BD37"/>
  <c r="BD75" s="1"/>
  <c r="BF37"/>
  <c r="BF75" s="1"/>
  <c r="BH37"/>
  <c r="BH75" s="1"/>
  <c r="BJ37"/>
  <c r="BJ75" s="1"/>
  <c r="C37"/>
  <c r="E37"/>
  <c r="G37"/>
  <c r="I37"/>
  <c r="K37"/>
  <c r="M37"/>
  <c r="O37"/>
  <c r="Q37"/>
  <c r="S37"/>
  <c r="S75" s="1"/>
  <c r="U37"/>
  <c r="U75" s="1"/>
  <c r="W37"/>
  <c r="W75" s="1"/>
  <c r="Y37"/>
  <c r="Y75" s="1"/>
  <c r="AA37"/>
  <c r="AA75" s="1"/>
  <c r="AC37"/>
  <c r="AC75" s="1"/>
  <c r="AE37"/>
  <c r="AE75" s="1"/>
  <c r="AG37"/>
  <c r="AG75" s="1"/>
  <c r="AI37"/>
  <c r="AI75" s="1"/>
  <c r="AK37"/>
  <c r="AK75" s="1"/>
  <c r="AM37"/>
  <c r="AM75" s="1"/>
  <c r="AO37"/>
  <c r="AO75" s="1"/>
  <c r="AQ37"/>
  <c r="AQ75" s="1"/>
  <c r="AS37"/>
  <c r="AS75" s="1"/>
  <c r="AU37"/>
  <c r="AU75" s="1"/>
  <c r="AW37"/>
  <c r="AY37"/>
  <c r="AY75" s="1"/>
  <c r="BA37"/>
  <c r="BA75" s="1"/>
  <c r="BC37"/>
  <c r="BE37"/>
  <c r="BE75" s="1"/>
  <c r="BG37"/>
  <c r="BI37"/>
  <c r="BI75" s="1"/>
  <c r="BK23"/>
  <c r="BK26"/>
  <c r="E75"/>
  <c r="G75"/>
  <c r="I75"/>
  <c r="K75"/>
  <c r="M75"/>
  <c r="O75"/>
  <c r="Q75"/>
  <c r="BC75"/>
  <c r="BG75"/>
  <c r="D75"/>
  <c r="H75"/>
  <c r="L75"/>
  <c r="P75"/>
  <c r="T75"/>
  <c r="X75"/>
  <c r="AB75"/>
  <c r="AF75"/>
  <c r="AJ75"/>
  <c r="AN75"/>
  <c r="AR75"/>
  <c r="BK67"/>
  <c r="BK64"/>
  <c r="BK43"/>
  <c r="C68"/>
  <c r="BK68" s="1"/>
  <c r="BK12"/>
  <c r="BK20"/>
  <c r="BK36"/>
  <c r="BK59"/>
  <c r="BK73"/>
  <c r="BK9"/>
  <c r="BK54" l="1"/>
  <c r="BK37"/>
  <c r="C75"/>
  <c r="AW75"/>
  <c r="BK75" l="1"/>
  <c r="K5" i="9"/>
  <c r="K43" s="1"/>
</calcChain>
</file>

<file path=xl/sharedStrings.xml><?xml version="1.0" encoding="utf-8"?>
<sst xmlns="http://schemas.openxmlformats.org/spreadsheetml/2006/main" count="203" uniqueCount="161">
  <si>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</si>
  <si>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</si>
  <si>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</si>
  <si>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</si>
  <si>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</si>
  <si>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</si>
  <si>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</si>
  <si>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</si>
  <si>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</si>
  <si>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</si>
  <si>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</si>
  <si>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</si>
  <si>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</si>
  <si>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</si>
  <si>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</si>
  <si>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</si>
  <si>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</si>
  <si>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</si>
  <si>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</si>
  <si>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</si>
  <si>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</si>
  <si>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</si>
  <si>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</si>
  <si>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</si>
  <si>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</si>
  <si>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</si>
  <si>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</si>
  <si>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</si>
  <si>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</si>
  <si>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</si>
  <si>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</si>
  <si>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</si>
  <si>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</si>
  <si>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</si>
  <si>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</si>
  <si>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</si>
  <si>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</si>
  <si>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</si>
  <si>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</si>
  <si>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</si>
  <si>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</si>
  <si>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</si>
  <si>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</si>
  <si>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</si>
  <si>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</si>
  <si>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</si>
  <si>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</si>
  <si>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</si>
  <si>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</si>
  <si>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</si>
  <si>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</si>
  <si>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</si>
  <si>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</si>
  <si>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</si>
  <si>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</si>
  <si>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</si>
  <si>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</si>
  <si>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</si>
  <si>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</si>
  <si>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</si>
  <si>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</si>
  <si>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</si>
  <si>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</si>
  <si>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</si>
  <si>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</si>
  <si>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</si>
  <si>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</si>
  <si>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</si>
  <si>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</si>
  <si>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</si>
  <si>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</si>
  <si>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</si>
  <si>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</si>
  <si>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</si>
  <si>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</si>
  <si>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</si>
  <si>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</si>
  <si>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</si>
  <si>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</si>
  <si>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</si>
  <si>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</si>
  <si>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</si>
  <si>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</si>
  <si>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</si>
  <si>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</si>
  <si>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</si>
  <si>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</si>
  <si>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</si>
  <si>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</si>
  <si>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</si>
  <si>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</si>
  <si>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</si>
  <si>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</si>
  <si>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</si>
  <si>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</si>
  <si>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</si>
  <si>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</si>
  <si>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</si>
  <si>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</si>
  <si>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r>
      <t>(i)</t>
    </r>
    <r>
      <rPr>
        <b/>
        <sz val="7"/>
        <color indexed="8"/>
        <rFont val="Times New Roman"/>
        <family val="1"/>
      </rPr>
      <t xml:space="preserve">               </t>
    </r>
    <r>
      <rPr>
        <b/>
        <sz val="11"/>
        <color indexed="8"/>
        <rFont val="Arial"/>
        <family val="2"/>
      </rPr>
      <t>Revised format for disclosure of vote cast by Mutual Funds - during an individual quarter</t>
    </r>
  </si>
  <si>
    <t>Meeting Date</t>
  </si>
  <si>
    <t>Company Name</t>
  </si>
  <si>
    <t>Type of meetings (AGM/EGM)</t>
  </si>
  <si>
    <t>Proposal by Management or Shareholder</t>
  </si>
  <si>
    <t xml:space="preserve">Proposal's description </t>
  </si>
  <si>
    <t>Investee company’s Management Recommendation</t>
  </si>
  <si>
    <t>Vote (For/ Against/ Abstain)</t>
  </si>
  <si>
    <t>Reason supporting the vote decision</t>
  </si>
  <si>
    <t>Quarter</t>
  </si>
  <si>
    <t>F.Y.</t>
  </si>
  <si>
    <t xml:space="preserve">Total no. of resolutions </t>
  </si>
  <si>
    <t>Break-up of Vote decision</t>
  </si>
  <si>
    <t>For</t>
  </si>
  <si>
    <t>Against</t>
  </si>
  <si>
    <t>Abstained</t>
  </si>
  <si>
    <t xml:space="preserve">  </t>
  </si>
  <si>
    <t>Details of Votes cast during the quarter ended __, of the Financial year __-__</t>
  </si>
  <si>
    <r>
      <t>(ii)</t>
    </r>
    <r>
      <rPr>
        <b/>
        <sz val="7"/>
        <color indexed="8"/>
        <rFont val="Times New Roman"/>
        <family val="1"/>
      </rPr>
      <t xml:space="preserve">             </t>
    </r>
    <r>
      <rPr>
        <b/>
        <sz val="11"/>
        <color indexed="8"/>
        <rFont val="Arial"/>
        <family val="2"/>
      </rPr>
      <t>Revised format for disclosure of voting by Mutual Funds/AMCs during a financial year</t>
    </r>
  </si>
  <si>
    <t>Details of Votes cast during the Financial year __-__</t>
  </si>
  <si>
    <r>
      <t>(iii)</t>
    </r>
    <r>
      <rPr>
        <b/>
        <sz val="7"/>
        <color indexed="8"/>
        <rFont val="Times New Roman"/>
        <family val="1"/>
      </rPr>
      <t xml:space="preserve">           </t>
    </r>
    <r>
      <rPr>
        <b/>
        <sz val="11"/>
        <color indexed="8"/>
        <rFont val="Arial"/>
        <family val="2"/>
      </rPr>
      <t>Format of providing the summary of proxy votes cast by  Mutual Funds/AMCs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across all the investee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companies</t>
    </r>
  </si>
  <si>
    <t xml:space="preserve">Summary of Votes cast during the F.Y. ___-___ </t>
  </si>
  <si>
    <t>4 : FIIs/FPIs</t>
  </si>
  <si>
    <t>Principal Mutual Fund (All figures in Rs. Crore)</t>
  </si>
  <si>
    <t>Principal Cash Management Fund</t>
  </si>
  <si>
    <t>Principal Government Securities Fund</t>
  </si>
  <si>
    <t>Principal Pnb Fixed Maturity Plan – Series B10-476 Days</t>
  </si>
  <si>
    <t>Principal Pnb Fixed Maturity Plan – Series B13-395 Days</t>
  </si>
  <si>
    <t>Principal Pnb Fixed Maturity Plan – Series B14-390 Days</t>
  </si>
  <si>
    <t>Principal Debt Opportunities Fund Conservative Plan</t>
  </si>
  <si>
    <t>Principal Debt Opportunities Fund Corporate Bond Plan</t>
  </si>
  <si>
    <t>Principal Income Fund - Short Term Plan</t>
  </si>
  <si>
    <t>Principal Retail Money Manager Fund</t>
  </si>
  <si>
    <t>Principal Debt Savings Fund-Retail Plan</t>
  </si>
  <si>
    <t>Principal Bank CD Fund</t>
  </si>
  <si>
    <t>Principal Personal Tax Saver Fund</t>
  </si>
  <si>
    <t>Principal Tax Savings Fund</t>
  </si>
  <si>
    <t>Principal Dividend Yield Fund</t>
  </si>
  <si>
    <t>Principal Emerging Bluechip Fund</t>
  </si>
  <si>
    <t>Principal Growth Fund</t>
  </si>
  <si>
    <t>Principal Large Cap Fund</t>
  </si>
  <si>
    <t>Principal Smart Equity Fund</t>
  </si>
  <si>
    <t>Principal Index Fund - Nifty</t>
  </si>
  <si>
    <t>Principal Balanced Fund</t>
  </si>
  <si>
    <t>Principal Global Opportunities Fund</t>
  </si>
  <si>
    <t>Principal Pnb Fixed Maturity Plan – Series B16-1094 Days</t>
  </si>
  <si>
    <t>Principal Pnb Fixed Maturity Plan – Series B17-371 Days</t>
  </si>
  <si>
    <t>Principal Index Fund - Mid Cap</t>
  </si>
  <si>
    <t>Principal Debt Savings Fund - MIP</t>
  </si>
  <si>
    <t>Dadra and Nagar Haveli</t>
  </si>
  <si>
    <t>Daman and Diu</t>
  </si>
  <si>
    <t>Lakshadweep</t>
  </si>
  <si>
    <t>Mizoram</t>
  </si>
  <si>
    <t>Telangana</t>
  </si>
  <si>
    <t>Principal Pnb Fixed Maturity Plan – Series B5-732 Days</t>
  </si>
  <si>
    <t>Principal Asset Allocation Fund Moderate Plan</t>
  </si>
  <si>
    <t>Principal Asset Allocation Fund of Funds Aggressive Plan</t>
  </si>
  <si>
    <t>Principal Asset Allocation Fund of Funds Conservative Plan</t>
  </si>
  <si>
    <t>Principal Dynamic Bond Fund</t>
  </si>
  <si>
    <t>Principal Arbitrage Fund</t>
  </si>
  <si>
    <t>Principal Mutual Fund: Net Average Assets Under Management (AUM) for the month of May 16 (All figures in Rs. Crore)</t>
  </si>
  <si>
    <t>Table showing State wise /Union Territory wise contribution to AAUM of category of schemes for the month of May 16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</si>
</sst>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 * #,##0.00_ ;_ * \-#,##0.00_ ;_ * &quot;-&quot;??_ ;_ @_ "/>
  </numFmts>
  <fonts count="52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1"/>
      <color indexed="8"/>
      <name val="Arial"/>
      <family val="2"/>
    </font>
    <font>
      <b/>
      <sz val="7"/>
      <color indexed="8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4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5" applyNumberFormat="0" applyFill="0" applyAlignment="0" applyProtection="0"/>
    <xf numFmtId="0" fontId="23" fillId="0" borderId="36" applyNumberFormat="0" applyFill="0" applyAlignment="0" applyProtection="0"/>
    <xf numFmtId="0" fontId="24" fillId="0" borderId="37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38" applyNumberFormat="0" applyAlignment="0" applyProtection="0"/>
    <xf numFmtId="0" fontId="29" fillId="6" borderId="39" applyNumberFormat="0" applyAlignment="0" applyProtection="0"/>
    <xf numFmtId="0" fontId="30" fillId="6" borderId="38" applyNumberFormat="0" applyAlignment="0" applyProtection="0"/>
    <xf numFmtId="0" fontId="31" fillId="0" borderId="40" applyNumberFormat="0" applyFill="0" applyAlignment="0" applyProtection="0"/>
    <xf numFmtId="0" fontId="32" fillId="7" borderId="4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" fillId="0" borderId="43" applyNumberFormat="0" applyFill="0" applyAlignment="0" applyProtection="0"/>
    <xf numFmtId="0" fontId="3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5" fillId="3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8" borderId="42" applyNumberFormat="0" applyFont="0" applyAlignment="0" applyProtection="0"/>
    <xf numFmtId="0" fontId="36" fillId="0" borderId="0"/>
    <xf numFmtId="0" fontId="37" fillId="0" borderId="35" applyNumberFormat="0" applyFill="0" applyAlignment="0" applyProtection="0"/>
    <xf numFmtId="0" fontId="38" fillId="0" borderId="36" applyNumberFormat="0" applyFill="0" applyAlignment="0" applyProtection="0"/>
    <xf numFmtId="0" fontId="39" fillId="0" borderId="37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38" applyNumberFormat="0" applyAlignment="0" applyProtection="0"/>
    <xf numFmtId="0" fontId="44" fillId="6" borderId="39" applyNumberFormat="0" applyAlignment="0" applyProtection="0"/>
    <xf numFmtId="0" fontId="45" fillId="6" borderId="38" applyNumberFormat="0" applyAlignment="0" applyProtection="0"/>
    <xf numFmtId="0" fontId="46" fillId="0" borderId="40" applyNumberFormat="0" applyFill="0" applyAlignment="0" applyProtection="0"/>
    <xf numFmtId="0" fontId="47" fillId="7" borderId="41" applyNumberFormat="0" applyAlignment="0" applyProtection="0"/>
    <xf numFmtId="0" fontId="48" fillId="0" borderId="0" applyNumberFormat="0" applyFill="0" applyBorder="0" applyAlignment="0" applyProtection="0"/>
    <xf numFmtId="0" fontId="36" fillId="8" borderId="42" applyNumberFormat="0" applyFont="0" applyAlignment="0" applyProtection="0"/>
    <xf numFmtId="0" fontId="49" fillId="0" borderId="0" applyNumberFormat="0" applyFill="0" applyBorder="0" applyAlignment="0" applyProtection="0"/>
    <xf numFmtId="0" fontId="50" fillId="0" borderId="43" applyNumberFormat="0" applyFill="0" applyAlignment="0" applyProtection="0"/>
    <xf numFmtId="0" fontId="51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51" fillId="20" borderId="0" applyNumberFormat="0" applyBorder="0" applyAlignment="0" applyProtection="0"/>
    <xf numFmtId="0" fontId="51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51" fillId="32" borderId="0" applyNumberFormat="0" applyBorder="0" applyAlignment="0" applyProtection="0"/>
    <xf numFmtId="164" fontId="3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2" fillId="0" borderId="35" applyNumberFormat="0" applyFill="0" applyAlignment="0" applyProtection="0"/>
    <xf numFmtId="0" fontId="23" fillId="0" borderId="36" applyNumberFormat="0" applyFill="0" applyAlignment="0" applyProtection="0"/>
    <xf numFmtId="0" fontId="24" fillId="0" borderId="37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38" applyNumberFormat="0" applyAlignment="0" applyProtection="0"/>
    <xf numFmtId="0" fontId="29" fillId="6" borderId="39" applyNumberFormat="0" applyAlignment="0" applyProtection="0"/>
    <xf numFmtId="0" fontId="30" fillId="6" borderId="38" applyNumberFormat="0" applyAlignment="0" applyProtection="0"/>
    <xf numFmtId="0" fontId="31" fillId="0" borderId="40" applyNumberFormat="0" applyFill="0" applyAlignment="0" applyProtection="0"/>
    <xf numFmtId="0" fontId="32" fillId="7" borderId="41" applyNumberFormat="0" applyAlignment="0" applyProtection="0"/>
    <xf numFmtId="0" fontId="33" fillId="0" borderId="0" applyNumberFormat="0" applyFill="0" applyBorder="0" applyAlignment="0" applyProtection="0"/>
    <xf numFmtId="0" fontId="2" fillId="8" borderId="42" applyNumberFormat="0" applyFont="0" applyAlignment="0" applyProtection="0"/>
    <xf numFmtId="0" fontId="34" fillId="0" borderId="0" applyNumberFormat="0" applyFill="0" applyBorder="0" applyAlignment="0" applyProtection="0"/>
    <xf numFmtId="0" fontId="12" fillId="0" borderId="43" applyNumberFormat="0" applyFill="0" applyAlignment="0" applyProtection="0"/>
    <xf numFmtId="0" fontId="3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5" fillId="32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4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4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</cellStyleXfs>
  <cellXfs count="10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indent="6"/>
    </xf>
    <xf numFmtId="0" fontId="9" fillId="0" borderId="26" xfId="0" applyFont="1" applyBorder="1" applyAlignment="1">
      <alignment horizontal="center" vertical="top" wrapText="1"/>
    </xf>
    <xf numFmtId="0" fontId="9" fillId="0" borderId="27" xfId="0" applyFont="1" applyBorder="1" applyAlignment="1">
      <alignment horizontal="center"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7" xfId="0" applyFont="1" applyBorder="1"/>
    <xf numFmtId="0" fontId="10" fillId="0" borderId="33" xfId="0" applyFont="1" applyBorder="1" applyAlignment="1">
      <alignment vertical="top" wrapText="1"/>
    </xf>
    <xf numFmtId="0" fontId="10" fillId="0" borderId="32" xfId="0" applyFont="1" applyBorder="1" applyAlignment="1">
      <alignment vertical="top" wrapText="1"/>
    </xf>
    <xf numFmtId="0" fontId="11" fillId="0" borderId="0" xfId="0" applyFont="1"/>
    <xf numFmtId="0" fontId="15" fillId="0" borderId="1" xfId="0" applyFont="1" applyBorder="1"/>
    <xf numFmtId="2" fontId="17" fillId="0" borderId="0" xfId="2" applyNumberFormat="1" applyFont="1"/>
    <xf numFmtId="0" fontId="17" fillId="0" borderId="0" xfId="2" applyFont="1"/>
    <xf numFmtId="2" fontId="16" fillId="0" borderId="0" xfId="2" applyNumberFormat="1" applyFont="1"/>
    <xf numFmtId="0" fontId="16" fillId="0" borderId="0" xfId="2" applyFont="1"/>
    <xf numFmtId="0" fontId="16" fillId="0" borderId="4" xfId="2" applyNumberFormat="1" applyFont="1" applyFill="1" applyBorder="1" applyAlignment="1">
      <alignment horizontal="center" wrapText="1"/>
    </xf>
    <xf numFmtId="0" fontId="16" fillId="0" borderId="1" xfId="2" applyNumberFormat="1" applyFont="1" applyFill="1" applyBorder="1" applyAlignment="1">
      <alignment horizontal="center" wrapText="1"/>
    </xf>
    <xf numFmtId="0" fontId="16" fillId="0" borderId="5" xfId="2" applyNumberFormat="1" applyFont="1" applyFill="1" applyBorder="1" applyAlignment="1">
      <alignment horizontal="center" wrapText="1"/>
    </xf>
    <xf numFmtId="2" fontId="16" fillId="0" borderId="0" xfId="2" applyNumberFormat="1" applyFont="1" applyAlignment="1">
      <alignment horizontal="center"/>
    </xf>
    <xf numFmtId="0" fontId="16" fillId="0" borderId="0" xfId="2" applyFont="1" applyAlignment="1">
      <alignment horizontal="center"/>
    </xf>
    <xf numFmtId="0" fontId="18" fillId="0" borderId="6" xfId="0" applyFont="1" applyBorder="1"/>
    <xf numFmtId="0" fontId="18" fillId="0" borderId="7" xfId="0" applyFont="1" applyBorder="1" applyAlignment="1">
      <alignment wrapText="1"/>
    </xf>
    <xf numFmtId="0" fontId="19" fillId="0" borderId="0" xfId="0" applyFont="1" applyBorder="1"/>
    <xf numFmtId="0" fontId="19" fillId="0" borderId="7" xfId="0" applyFont="1" applyBorder="1" applyAlignment="1">
      <alignment wrapText="1"/>
    </xf>
    <xf numFmtId="0" fontId="18" fillId="0" borderId="0" xfId="0" applyFont="1" applyBorder="1"/>
    <xf numFmtId="0" fontId="18" fillId="0" borderId="0" xfId="0" applyFont="1" applyBorder="1" applyAlignment="1">
      <alignment horizontal="right" wrapText="1"/>
    </xf>
    <xf numFmtId="0" fontId="18" fillId="0" borderId="0" xfId="0" applyFont="1" applyFill="1" applyBorder="1"/>
    <xf numFmtId="0" fontId="15" fillId="0" borderId="0" xfId="0" applyFont="1"/>
    <xf numFmtId="2" fontId="13" fillId="0" borderId="1" xfId="2" applyNumberFormat="1" applyFont="1" applyFill="1" applyBorder="1" applyAlignment="1">
      <alignment horizontal="center" vertical="top" wrapText="1"/>
    </xf>
    <xf numFmtId="0" fontId="15" fillId="0" borderId="1" xfId="1" applyFont="1" applyBorder="1" applyAlignment="1">
      <alignment horizontal="center"/>
    </xf>
    <xf numFmtId="0" fontId="15" fillId="0" borderId="1" xfId="1" applyFont="1" applyBorder="1" applyAlignment="1">
      <alignment horizontal="left"/>
    </xf>
    <xf numFmtId="0" fontId="15" fillId="0" borderId="1" xfId="1" applyFont="1" applyBorder="1"/>
    <xf numFmtId="0" fontId="19" fillId="0" borderId="21" xfId="0" applyFont="1" applyBorder="1" applyAlignment="1">
      <alignment horizontal="left" wrapText="1"/>
    </xf>
    <xf numFmtId="0" fontId="19" fillId="0" borderId="21" xfId="0" applyFont="1" applyBorder="1" applyAlignment="1">
      <alignment horizontal="right" wrapText="1"/>
    </xf>
    <xf numFmtId="0" fontId="19" fillId="0" borderId="21" xfId="0" applyFont="1" applyBorder="1" applyAlignment="1">
      <alignment wrapText="1"/>
    </xf>
    <xf numFmtId="0" fontId="18" fillId="0" borderId="21" xfId="0" applyFont="1" applyBorder="1" applyAlignment="1">
      <alignment horizontal="right" wrapText="1"/>
    </xf>
    <xf numFmtId="0" fontId="20" fillId="0" borderId="21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1" xfId="0" applyFont="1" applyBorder="1" applyAlignment="1">
      <alignment horizontal="center" wrapText="1"/>
    </xf>
    <xf numFmtId="0" fontId="18" fillId="0" borderId="21" xfId="0" applyFont="1" applyBorder="1" applyAlignment="1">
      <alignment horizontal="right"/>
    </xf>
    <xf numFmtId="2" fontId="16" fillId="0" borderId="21" xfId="2" applyNumberFormat="1" applyFont="1" applyFill="1" applyBorder="1"/>
    <xf numFmtId="164" fontId="19" fillId="0" borderId="0" xfId="0" applyNumberFormat="1" applyFont="1" applyBorder="1"/>
    <xf numFmtId="164" fontId="15" fillId="0" borderId="0" xfId="4" applyFont="1"/>
    <xf numFmtId="164" fontId="15" fillId="0" borderId="0" xfId="0" applyNumberFormat="1" applyFont="1"/>
    <xf numFmtId="164" fontId="19" fillId="0" borderId="0" xfId="4" applyFont="1" applyBorder="1" applyAlignment="1">
      <alignment horizontal="center"/>
    </xf>
    <xf numFmtId="0" fontId="14" fillId="0" borderId="1" xfId="0" applyFont="1" applyBorder="1"/>
    <xf numFmtId="2" fontId="18" fillId="0" borderId="1" xfId="0" applyNumberFormat="1" applyFont="1" applyBorder="1"/>
    <xf numFmtId="2" fontId="19" fillId="0" borderId="1" xfId="4" applyNumberFormat="1" applyFont="1" applyBorder="1"/>
    <xf numFmtId="2" fontId="19" fillId="0" borderId="1" xfId="4" applyNumberFormat="1" applyFont="1" applyBorder="1" applyAlignment="1">
      <alignment horizontal="right"/>
    </xf>
    <xf numFmtId="2" fontId="19" fillId="0" borderId="1" xfId="0" applyNumberFormat="1" applyFont="1" applyBorder="1" applyAlignment="1">
      <alignment horizontal="right"/>
    </xf>
    <xf numFmtId="2" fontId="18" fillId="0" borderId="1" xfId="0" applyNumberFormat="1" applyFont="1" applyBorder="1" applyAlignment="1">
      <alignment horizontal="right"/>
    </xf>
    <xf numFmtId="2" fontId="18" fillId="0" borderId="1" xfId="4" applyNumberFormat="1" applyFont="1" applyBorder="1" applyAlignment="1">
      <alignment horizontal="right"/>
    </xf>
    <xf numFmtId="2" fontId="15" fillId="0" borderId="1" xfId="4" applyNumberFormat="1" applyFont="1" applyBorder="1" applyAlignment="1">
      <alignment horizontal="left"/>
    </xf>
    <xf numFmtId="2" fontId="15" fillId="0" borderId="1" xfId="4" applyNumberFormat="1" applyFont="1" applyBorder="1"/>
    <xf numFmtId="2" fontId="14" fillId="0" borderId="1" xfId="4" applyNumberFormat="1" applyFont="1" applyBorder="1"/>
    <xf numFmtId="2" fontId="15" fillId="0" borderId="1" xfId="4" applyNumberFormat="1" applyFont="1" applyBorder="1" applyAlignment="1">
      <alignment horizontal="right"/>
    </xf>
    <xf numFmtId="2" fontId="19" fillId="0" borderId="1" xfId="0" applyNumberFormat="1" applyFont="1" applyBorder="1" applyAlignment="1">
      <alignment horizontal="right"/>
    </xf>
    <xf numFmtId="2" fontId="18" fillId="0" borderId="3" xfId="0" applyNumberFormat="1" applyFont="1" applyBorder="1" applyAlignment="1">
      <alignment horizontal="right"/>
    </xf>
    <xf numFmtId="0" fontId="18" fillId="0" borderId="45" xfId="0" applyFont="1" applyBorder="1"/>
    <xf numFmtId="0" fontId="19" fillId="0" borderId="46" xfId="0" applyFont="1" applyBorder="1" applyAlignment="1">
      <alignment wrapText="1"/>
    </xf>
    <xf numFmtId="0" fontId="18" fillId="0" borderId="44" xfId="0" applyFont="1" applyBorder="1"/>
    <xf numFmtId="0" fontId="18" fillId="0" borderId="25" xfId="0" applyFont="1" applyBorder="1" applyAlignment="1">
      <alignment horizontal="right" wrapText="1"/>
    </xf>
    <xf numFmtId="2" fontId="19" fillId="0" borderId="1" xfId="0" applyNumberFormat="1" applyFont="1" applyBorder="1" applyAlignment="1">
      <alignment horizontal="right"/>
    </xf>
    <xf numFmtId="2" fontId="16" fillId="0" borderId="8" xfId="2" applyNumberFormat="1" applyFont="1" applyFill="1" applyBorder="1" applyAlignment="1">
      <alignment horizontal="center" vertical="top" wrapText="1"/>
    </xf>
    <xf numFmtId="2" fontId="16" fillId="0" borderId="9" xfId="2" applyNumberFormat="1" applyFont="1" applyFill="1" applyBorder="1" applyAlignment="1">
      <alignment horizontal="center" vertical="top" wrapText="1"/>
    </xf>
    <xf numFmtId="2" fontId="16" fillId="0" borderId="10" xfId="2" applyNumberFormat="1" applyFont="1" applyFill="1" applyBorder="1" applyAlignment="1">
      <alignment horizontal="center" vertical="top" wrapText="1"/>
    </xf>
    <xf numFmtId="2" fontId="16" fillId="0" borderId="11" xfId="2" applyNumberFormat="1" applyFont="1" applyFill="1" applyBorder="1" applyAlignment="1">
      <alignment horizontal="center" vertical="top" wrapText="1"/>
    </xf>
    <xf numFmtId="2" fontId="16" fillId="0" borderId="12" xfId="2" applyNumberFormat="1" applyFont="1" applyFill="1" applyBorder="1" applyAlignment="1">
      <alignment horizontal="center" vertical="top" wrapText="1"/>
    </xf>
    <xf numFmtId="2" fontId="16" fillId="0" borderId="13" xfId="2" applyNumberFormat="1" applyFont="1" applyFill="1" applyBorder="1" applyAlignment="1">
      <alignment horizontal="center" vertical="top" wrapText="1"/>
    </xf>
    <xf numFmtId="2" fontId="16" fillId="0" borderId="14" xfId="2" applyNumberFormat="1" applyFont="1" applyFill="1" applyBorder="1" applyAlignment="1">
      <alignment horizontal="center" vertical="top" wrapText="1"/>
    </xf>
    <xf numFmtId="2" fontId="16" fillId="0" borderId="15" xfId="2" applyNumberFormat="1" applyFont="1" applyFill="1" applyBorder="1" applyAlignment="1">
      <alignment horizontal="center" vertical="top" wrapText="1"/>
    </xf>
    <xf numFmtId="2" fontId="16" fillId="0" borderId="16" xfId="2" applyNumberFormat="1" applyFont="1" applyFill="1" applyBorder="1" applyAlignment="1">
      <alignment horizontal="center" vertical="top" wrapText="1"/>
    </xf>
    <xf numFmtId="2" fontId="16" fillId="0" borderId="14" xfId="2" applyNumberFormat="1" applyFont="1" applyFill="1" applyBorder="1" applyAlignment="1">
      <alignment horizontal="center"/>
    </xf>
    <xf numFmtId="2" fontId="16" fillId="0" borderId="15" xfId="2" applyNumberFormat="1" applyFont="1" applyFill="1" applyBorder="1" applyAlignment="1">
      <alignment horizontal="center"/>
    </xf>
    <xf numFmtId="2" fontId="16" fillId="0" borderId="16" xfId="2" applyNumberFormat="1" applyFont="1" applyFill="1" applyBorder="1" applyAlignment="1">
      <alignment horizontal="center"/>
    </xf>
    <xf numFmtId="3" fontId="16" fillId="0" borderId="17" xfId="2" applyNumberFormat="1" applyFont="1" applyFill="1" applyBorder="1" applyAlignment="1">
      <alignment horizontal="center" vertical="center" wrapText="1"/>
    </xf>
    <xf numFmtId="3" fontId="16" fillId="0" borderId="18" xfId="2" applyNumberFormat="1" applyFont="1" applyFill="1" applyBorder="1" applyAlignment="1">
      <alignment horizontal="center" vertical="center" wrapText="1"/>
    </xf>
    <xf numFmtId="3" fontId="16" fillId="0" borderId="19" xfId="2" applyNumberFormat="1" applyFont="1" applyFill="1" applyBorder="1" applyAlignment="1">
      <alignment horizontal="center" vertical="center" wrapText="1"/>
    </xf>
    <xf numFmtId="49" fontId="12" fillId="0" borderId="13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2" fontId="19" fillId="0" borderId="1" xfId="0" applyNumberFormat="1" applyFont="1" applyBorder="1" applyAlignment="1">
      <alignment horizontal="right"/>
    </xf>
    <xf numFmtId="49" fontId="12" fillId="0" borderId="22" xfId="1" applyNumberFormat="1" applyFont="1" applyFill="1" applyBorder="1" applyAlignment="1">
      <alignment horizontal="center" vertical="center" wrapText="1"/>
    </xf>
    <xf numFmtId="49" fontId="12" fillId="0" borderId="6" xfId="1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10" fillId="0" borderId="34" xfId="0" applyFont="1" applyBorder="1" applyAlignment="1">
      <alignment vertical="top" wrapText="1"/>
    </xf>
    <xf numFmtId="0" fontId="10" fillId="0" borderId="32" xfId="0" applyFont="1" applyBorder="1" applyAlignment="1">
      <alignment vertical="top" wrapText="1"/>
    </xf>
    <xf numFmtId="0" fontId="10" fillId="0" borderId="29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center" vertical="top" wrapText="1"/>
    </xf>
    <xf numFmtId="0" fontId="10" fillId="0" borderId="31" xfId="0" applyFont="1" applyBorder="1" applyAlignment="1">
      <alignment horizontal="center" vertical="top" wrapText="1"/>
    </xf>
  </cellXfs>
  <cellStyles count="164">
    <cellStyle name="20% - Accent1" xfId="22" builtinId="30" customBuiltin="1"/>
    <cellStyle name="20% - Accent1 2" xfId="66"/>
    <cellStyle name="20% - Accent1 3" xfId="109"/>
    <cellStyle name="20% - Accent1 3 2" xfId="151"/>
    <cellStyle name="20% - Accent1 4" xfId="136"/>
    <cellStyle name="20% - Accent2" xfId="26" builtinId="34" customBuiltin="1"/>
    <cellStyle name="20% - Accent2 2" xfId="70"/>
    <cellStyle name="20% - Accent2 3" xfId="113"/>
    <cellStyle name="20% - Accent2 3 2" xfId="153"/>
    <cellStyle name="20% - Accent2 4" xfId="138"/>
    <cellStyle name="20% - Accent3" xfId="30" builtinId="38" customBuiltin="1"/>
    <cellStyle name="20% - Accent3 2" xfId="74"/>
    <cellStyle name="20% - Accent3 3" xfId="117"/>
    <cellStyle name="20% - Accent3 3 2" xfId="155"/>
    <cellStyle name="20% - Accent3 4" xfId="140"/>
    <cellStyle name="20% - Accent4" xfId="34" builtinId="42" customBuiltin="1"/>
    <cellStyle name="20% - Accent4 2" xfId="78"/>
    <cellStyle name="20% - Accent4 3" xfId="121"/>
    <cellStyle name="20% - Accent4 3 2" xfId="157"/>
    <cellStyle name="20% - Accent4 4" xfId="142"/>
    <cellStyle name="20% - Accent5" xfId="38" builtinId="46" customBuiltin="1"/>
    <cellStyle name="20% - Accent5 2" xfId="82"/>
    <cellStyle name="20% - Accent5 3" xfId="125"/>
    <cellStyle name="20% - Accent5 3 2" xfId="159"/>
    <cellStyle name="20% - Accent5 4" xfId="144"/>
    <cellStyle name="20% - Accent6" xfId="42" builtinId="50" customBuiltin="1"/>
    <cellStyle name="20% - Accent6 2" xfId="86"/>
    <cellStyle name="20% - Accent6 3" xfId="129"/>
    <cellStyle name="20% - Accent6 3 2" xfId="161"/>
    <cellStyle name="20% - Accent6 4" xfId="146"/>
    <cellStyle name="40% - Accent1" xfId="23" builtinId="31" customBuiltin="1"/>
    <cellStyle name="40% - Accent1 2" xfId="67"/>
    <cellStyle name="40% - Accent1 3" xfId="110"/>
    <cellStyle name="40% - Accent1 3 2" xfId="152"/>
    <cellStyle name="40% - Accent1 4" xfId="137"/>
    <cellStyle name="40% - Accent2" xfId="27" builtinId="35" customBuiltin="1"/>
    <cellStyle name="40% - Accent2 2" xfId="71"/>
    <cellStyle name="40% - Accent2 3" xfId="114"/>
    <cellStyle name="40% - Accent2 3 2" xfId="154"/>
    <cellStyle name="40% - Accent2 4" xfId="139"/>
    <cellStyle name="40% - Accent3" xfId="31" builtinId="39" customBuiltin="1"/>
    <cellStyle name="40% - Accent3 2" xfId="75"/>
    <cellStyle name="40% - Accent3 3" xfId="118"/>
    <cellStyle name="40% - Accent3 3 2" xfId="156"/>
    <cellStyle name="40% - Accent3 4" xfId="141"/>
    <cellStyle name="40% - Accent4" xfId="35" builtinId="43" customBuiltin="1"/>
    <cellStyle name="40% - Accent4 2" xfId="79"/>
    <cellStyle name="40% - Accent4 3" xfId="122"/>
    <cellStyle name="40% - Accent4 3 2" xfId="158"/>
    <cellStyle name="40% - Accent4 4" xfId="143"/>
    <cellStyle name="40% - Accent5" xfId="39" builtinId="47" customBuiltin="1"/>
    <cellStyle name="40% - Accent5 2" xfId="83"/>
    <cellStyle name="40% - Accent5 3" xfId="126"/>
    <cellStyle name="40% - Accent5 3 2" xfId="160"/>
    <cellStyle name="40% - Accent5 4" xfId="145"/>
    <cellStyle name="40% - Accent6" xfId="43" builtinId="51" customBuiltin="1"/>
    <cellStyle name="40% - Accent6 2" xfId="87"/>
    <cellStyle name="40% - Accent6 3" xfId="130"/>
    <cellStyle name="40% - Accent6 3 2" xfId="162"/>
    <cellStyle name="40% - Accent6 4" xfId="147"/>
    <cellStyle name="60% - Accent1" xfId="24" builtinId="32" customBuiltin="1"/>
    <cellStyle name="60% - Accent1 2" xfId="68"/>
    <cellStyle name="60% - Accent1 3" xfId="111"/>
    <cellStyle name="60% - Accent2" xfId="28" builtinId="36" customBuiltin="1"/>
    <cellStyle name="60% - Accent2 2" xfId="72"/>
    <cellStyle name="60% - Accent2 3" xfId="115"/>
    <cellStyle name="60% - Accent3" xfId="32" builtinId="40" customBuiltin="1"/>
    <cellStyle name="60% - Accent3 2" xfId="76"/>
    <cellStyle name="60% - Accent3 3" xfId="119"/>
    <cellStyle name="60% - Accent4" xfId="36" builtinId="44" customBuiltin="1"/>
    <cellStyle name="60% - Accent4 2" xfId="80"/>
    <cellStyle name="60% - Accent4 3" xfId="123"/>
    <cellStyle name="60% - Accent5" xfId="40" builtinId="48" customBuiltin="1"/>
    <cellStyle name="60% - Accent5 2" xfId="84"/>
    <cellStyle name="60% - Accent5 3" xfId="127"/>
    <cellStyle name="60% - Accent6" xfId="44" builtinId="52" customBuiltin="1"/>
    <cellStyle name="60% - Accent6 2" xfId="88"/>
    <cellStyle name="60% - Accent6 3" xfId="131"/>
    <cellStyle name="Accent1" xfId="21" builtinId="29" customBuiltin="1"/>
    <cellStyle name="Accent1 2" xfId="65"/>
    <cellStyle name="Accent1 3" xfId="108"/>
    <cellStyle name="Accent2" xfId="25" builtinId="33" customBuiltin="1"/>
    <cellStyle name="Accent2 2" xfId="69"/>
    <cellStyle name="Accent2 3" xfId="112"/>
    <cellStyle name="Accent3" xfId="29" builtinId="37" customBuiltin="1"/>
    <cellStyle name="Accent3 2" xfId="73"/>
    <cellStyle name="Accent3 3" xfId="116"/>
    <cellStyle name="Accent4" xfId="33" builtinId="41" customBuiltin="1"/>
    <cellStyle name="Accent4 2" xfId="77"/>
    <cellStyle name="Accent4 3" xfId="120"/>
    <cellStyle name="Accent5" xfId="37" builtinId="45" customBuiltin="1"/>
    <cellStyle name="Accent5 2" xfId="81"/>
    <cellStyle name="Accent5 3" xfId="124"/>
    <cellStyle name="Accent6" xfId="41" builtinId="49" customBuiltin="1"/>
    <cellStyle name="Accent6 2" xfId="85"/>
    <cellStyle name="Accent6 3" xfId="128"/>
    <cellStyle name="Bad" xfId="11" builtinId="27" customBuiltin="1"/>
    <cellStyle name="Bad 2" xfId="54"/>
    <cellStyle name="Bad 3" xfId="97"/>
    <cellStyle name="Calculation" xfId="15" builtinId="22" customBuiltin="1"/>
    <cellStyle name="Calculation 2" xfId="58"/>
    <cellStyle name="Calculation 3" xfId="101"/>
    <cellStyle name="Check Cell" xfId="17" builtinId="23" customBuiltin="1"/>
    <cellStyle name="Check Cell 2" xfId="60"/>
    <cellStyle name="Check Cell 3" xfId="103"/>
    <cellStyle name="Comma" xfId="4" builtinId="3"/>
    <cellStyle name="Comma 2" xfId="89"/>
    <cellStyle name="Comma 3" xfId="91"/>
    <cellStyle name="Comma 3 2" xfId="149"/>
    <cellStyle name="Comma 4" xfId="132"/>
    <cellStyle name="Comma 4 2" xfId="163"/>
    <cellStyle name="Comma 5" xfId="46"/>
    <cellStyle name="Comma 6" xfId="134"/>
    <cellStyle name="Explanatory Text" xfId="19" builtinId="53" customBuiltin="1"/>
    <cellStyle name="Explanatory Text 2" xfId="63"/>
    <cellStyle name="Explanatory Text 3" xfId="106"/>
    <cellStyle name="Good" xfId="10" builtinId="26" customBuiltin="1"/>
    <cellStyle name="Good 2" xfId="53"/>
    <cellStyle name="Good 3" xfId="96"/>
    <cellStyle name="Heading 1" xfId="6" builtinId="16" customBuiltin="1"/>
    <cellStyle name="Heading 1 2" xfId="49"/>
    <cellStyle name="Heading 1 3" xfId="92"/>
    <cellStyle name="Heading 2" xfId="7" builtinId="17" customBuiltin="1"/>
    <cellStyle name="Heading 2 2" xfId="50"/>
    <cellStyle name="Heading 2 3" xfId="93"/>
    <cellStyle name="Heading 3" xfId="8" builtinId="18" customBuiltin="1"/>
    <cellStyle name="Heading 3 2" xfId="51"/>
    <cellStyle name="Heading 3 3" xfId="94"/>
    <cellStyle name="Heading 4" xfId="9" builtinId="19" customBuiltin="1"/>
    <cellStyle name="Heading 4 2" xfId="52"/>
    <cellStyle name="Heading 4 3" xfId="95"/>
    <cellStyle name="Input" xfId="13" builtinId="20" customBuiltin="1"/>
    <cellStyle name="Input 2" xfId="56"/>
    <cellStyle name="Input 3" xfId="99"/>
    <cellStyle name="Linked Cell" xfId="16" builtinId="24" customBuiltin="1"/>
    <cellStyle name="Linked Cell 2" xfId="59"/>
    <cellStyle name="Linked Cell 3" xfId="102"/>
    <cellStyle name="Neutral" xfId="12" builtinId="28" customBuiltin="1"/>
    <cellStyle name="Neutral 2" xfId="55"/>
    <cellStyle name="Neutral 3" xfId="98"/>
    <cellStyle name="Normal" xfId="0" builtinId="0"/>
    <cellStyle name="Normal 2" xfId="1"/>
    <cellStyle name="Normal 2 2" xfId="2"/>
    <cellStyle name="Normal 2 3" xfId="48"/>
    <cellStyle name="Normal 3" xfId="3"/>
    <cellStyle name="Normal 3 2" xfId="90"/>
    <cellStyle name="Normal 3 3" xfId="148"/>
    <cellStyle name="Normal 4" xfId="45"/>
    <cellStyle name="Normal 5" xfId="133"/>
    <cellStyle name="Note 2" xfId="62"/>
    <cellStyle name="Note 3" xfId="105"/>
    <cellStyle name="Note 3 2" xfId="150"/>
    <cellStyle name="Note 4" xfId="47"/>
    <cellStyle name="Note 5" xfId="135"/>
    <cellStyle name="Output" xfId="14" builtinId="21" customBuiltin="1"/>
    <cellStyle name="Output 2" xfId="57"/>
    <cellStyle name="Output 3" xfId="100"/>
    <cellStyle name="Title" xfId="5" builtinId="15" customBuiltin="1"/>
    <cellStyle name="Total" xfId="20" builtinId="25" customBuiltin="1"/>
    <cellStyle name="Total 2" xfId="64"/>
    <cellStyle name="Total 3" xfId="107"/>
    <cellStyle name="Warning Text" xfId="18" builtinId="11" customBuiltin="1"/>
    <cellStyle name="Warning Text 2" xfId="61"/>
    <cellStyle name="Warning Text 3" xfId="10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96"/>
  <sheetViews>
    <sheetView tabSelected="1" zoomScale="85" zoomScaleNormal="85" workbookViewId="0">
      <pane xSplit="2" ySplit="5" topLeftCell="C6" activePane="bottomRight" state="frozen"/>
      <selection activeCell="F20" sqref="F20"/>
      <selection pane="topRight" activeCell="F20" sqref="F20"/>
      <selection pane="bottomLeft" activeCell="F20" sqref="F20"/>
      <selection pane="bottomRight" sqref="A1:A5"/>
    </sheetView>
  </sheetViews>
  <sheetFormatPr defaultColWidth="9.140625" defaultRowHeight="15"/>
  <cols>
    <col min="1" max="1" width="5" style="23" customWidth="1"/>
    <col min="2" max="2" width="55" style="23" customWidth="1"/>
    <col min="3" max="3" width="4.7109375" style="23" customWidth="1"/>
    <col min="4" max="4" width="6.7109375" style="23" customWidth="1"/>
    <col min="5" max="6" width="6.7109375" style="23" bestFit="1" customWidth="1"/>
    <col min="7" max="7" width="4.7109375" style="23" customWidth="1"/>
    <col min="8" max="8" width="6.7109375" style="23" customWidth="1"/>
    <col min="9" max="9" width="7.7109375" style="23" customWidth="1"/>
    <col min="10" max="10" width="7.7109375" style="23" bestFit="1" customWidth="1"/>
    <col min="11" max="11" width="4.7109375" style="23" customWidth="1"/>
    <col min="12" max="12" width="6.7109375" style="23" customWidth="1"/>
    <col min="13" max="17" width="4.7109375" style="23" customWidth="1"/>
    <col min="18" max="18" width="6.7109375" style="23" customWidth="1"/>
    <col min="19" max="20" width="5.7109375" style="23" customWidth="1"/>
    <col min="21" max="21" width="4.7109375" style="23" customWidth="1"/>
    <col min="22" max="22" width="5.7109375" style="23" customWidth="1"/>
    <col min="23" max="27" width="4.7109375" style="23" customWidth="1"/>
    <col min="28" max="29" width="6.7109375" style="23" customWidth="1"/>
    <col min="30" max="31" width="4.7109375" style="23" customWidth="1"/>
    <col min="32" max="32" width="5.7109375" style="23" customWidth="1"/>
    <col min="33" max="37" width="4.7109375" style="23" customWidth="1"/>
    <col min="38" max="38" width="6.7109375" style="23" customWidth="1"/>
    <col min="39" max="40" width="5.7109375" style="23" customWidth="1"/>
    <col min="41" max="47" width="4.7109375" style="23" customWidth="1"/>
    <col min="48" max="48" width="6.7109375" style="23" customWidth="1"/>
    <col min="49" max="49" width="7.7109375" style="23" customWidth="1"/>
    <col min="50" max="50" width="6.7109375" style="23" bestFit="1" customWidth="1"/>
    <col min="51" max="51" width="4.7109375" style="23" customWidth="1"/>
    <col min="52" max="52" width="6.7109375" style="23" customWidth="1"/>
    <col min="53" max="57" width="4.7109375" style="23" customWidth="1"/>
    <col min="58" max="58" width="6.7109375" style="23" customWidth="1"/>
    <col min="59" max="60" width="5.7109375" style="23" customWidth="1"/>
    <col min="61" max="61" width="4.7109375" style="23" customWidth="1"/>
    <col min="62" max="62" width="5.7109375" style="23" customWidth="1"/>
    <col min="63" max="63" width="7.7109375" style="23" customWidth="1"/>
    <col min="64" max="64" width="9.5703125" style="23" bestFit="1" customWidth="1"/>
    <col min="65" max="16384" width="9.140625" style="23"/>
  </cols>
  <sheetData>
    <row r="1" spans="1:104" s="13" customFormat="1" ht="15.75" thickBot="1">
      <c r="A1" s="86" t="s">
        <v>74</v>
      </c>
      <c r="B1" s="79" t="s">
        <v>32</v>
      </c>
      <c r="C1" s="70" t="s">
        <v>159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104" s="13" customFormat="1" ht="15.75" thickBot="1">
      <c r="A2" s="87"/>
      <c r="B2" s="80"/>
      <c r="C2" s="70" t="s">
        <v>31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2"/>
      <c r="W2" s="70" t="s">
        <v>27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2"/>
      <c r="AQ2" s="70" t="s">
        <v>28</v>
      </c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2"/>
      <c r="BK2" s="76" t="s">
        <v>25</v>
      </c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</row>
    <row r="3" spans="1:104" s="15" customFormat="1" ht="15.75" thickBot="1">
      <c r="A3" s="87"/>
      <c r="B3" s="80"/>
      <c r="C3" s="73" t="s">
        <v>12</v>
      </c>
      <c r="D3" s="74"/>
      <c r="E3" s="74"/>
      <c r="F3" s="74"/>
      <c r="G3" s="74"/>
      <c r="H3" s="74"/>
      <c r="I3" s="74"/>
      <c r="J3" s="74"/>
      <c r="K3" s="74"/>
      <c r="L3" s="75"/>
      <c r="M3" s="73" t="s">
        <v>13</v>
      </c>
      <c r="N3" s="74"/>
      <c r="O3" s="74"/>
      <c r="P3" s="74"/>
      <c r="Q3" s="74"/>
      <c r="R3" s="74"/>
      <c r="S3" s="74"/>
      <c r="T3" s="74"/>
      <c r="U3" s="74"/>
      <c r="V3" s="75"/>
      <c r="W3" s="73" t="s">
        <v>12</v>
      </c>
      <c r="X3" s="74"/>
      <c r="Y3" s="74"/>
      <c r="Z3" s="74"/>
      <c r="AA3" s="74"/>
      <c r="AB3" s="74"/>
      <c r="AC3" s="74"/>
      <c r="AD3" s="74"/>
      <c r="AE3" s="74"/>
      <c r="AF3" s="75"/>
      <c r="AG3" s="73" t="s">
        <v>13</v>
      </c>
      <c r="AH3" s="74"/>
      <c r="AI3" s="74"/>
      <c r="AJ3" s="74"/>
      <c r="AK3" s="74"/>
      <c r="AL3" s="74"/>
      <c r="AM3" s="74"/>
      <c r="AN3" s="74"/>
      <c r="AO3" s="74"/>
      <c r="AP3" s="75"/>
      <c r="AQ3" s="73" t="s">
        <v>12</v>
      </c>
      <c r="AR3" s="74"/>
      <c r="AS3" s="74"/>
      <c r="AT3" s="74"/>
      <c r="AU3" s="74"/>
      <c r="AV3" s="74"/>
      <c r="AW3" s="74"/>
      <c r="AX3" s="74"/>
      <c r="AY3" s="74"/>
      <c r="AZ3" s="75"/>
      <c r="BA3" s="73" t="s">
        <v>13</v>
      </c>
      <c r="BB3" s="74"/>
      <c r="BC3" s="74"/>
      <c r="BD3" s="74"/>
      <c r="BE3" s="74"/>
      <c r="BF3" s="74"/>
      <c r="BG3" s="74"/>
      <c r="BH3" s="74"/>
      <c r="BI3" s="74"/>
      <c r="BJ3" s="75"/>
      <c r="BK3" s="77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</row>
    <row r="4" spans="1:104" s="15" customFormat="1">
      <c r="A4" s="87"/>
      <c r="B4" s="80"/>
      <c r="C4" s="67" t="s">
        <v>38</v>
      </c>
      <c r="D4" s="68"/>
      <c r="E4" s="68"/>
      <c r="F4" s="68"/>
      <c r="G4" s="69"/>
      <c r="H4" s="64" t="s">
        <v>39</v>
      </c>
      <c r="I4" s="65"/>
      <c r="J4" s="65"/>
      <c r="K4" s="65"/>
      <c r="L4" s="66"/>
      <c r="M4" s="67" t="s">
        <v>38</v>
      </c>
      <c r="N4" s="68"/>
      <c r="O4" s="68"/>
      <c r="P4" s="68"/>
      <c r="Q4" s="69"/>
      <c r="R4" s="64" t="s">
        <v>39</v>
      </c>
      <c r="S4" s="65"/>
      <c r="T4" s="65"/>
      <c r="U4" s="65"/>
      <c r="V4" s="66"/>
      <c r="W4" s="67" t="s">
        <v>38</v>
      </c>
      <c r="X4" s="68"/>
      <c r="Y4" s="68"/>
      <c r="Z4" s="68"/>
      <c r="AA4" s="69"/>
      <c r="AB4" s="64" t="s">
        <v>39</v>
      </c>
      <c r="AC4" s="65"/>
      <c r="AD4" s="65"/>
      <c r="AE4" s="65"/>
      <c r="AF4" s="66"/>
      <c r="AG4" s="67" t="s">
        <v>38</v>
      </c>
      <c r="AH4" s="68"/>
      <c r="AI4" s="68"/>
      <c r="AJ4" s="68"/>
      <c r="AK4" s="69"/>
      <c r="AL4" s="64" t="s">
        <v>39</v>
      </c>
      <c r="AM4" s="65"/>
      <c r="AN4" s="65"/>
      <c r="AO4" s="65"/>
      <c r="AP4" s="66"/>
      <c r="AQ4" s="67" t="s">
        <v>38</v>
      </c>
      <c r="AR4" s="68"/>
      <c r="AS4" s="68"/>
      <c r="AT4" s="68"/>
      <c r="AU4" s="69"/>
      <c r="AV4" s="64" t="s">
        <v>39</v>
      </c>
      <c r="AW4" s="65"/>
      <c r="AX4" s="65"/>
      <c r="AY4" s="65"/>
      <c r="AZ4" s="66"/>
      <c r="BA4" s="67" t="s">
        <v>38</v>
      </c>
      <c r="BB4" s="68"/>
      <c r="BC4" s="68"/>
      <c r="BD4" s="68"/>
      <c r="BE4" s="69"/>
      <c r="BF4" s="64" t="s">
        <v>39</v>
      </c>
      <c r="BG4" s="65"/>
      <c r="BH4" s="65"/>
      <c r="BI4" s="65"/>
      <c r="BJ4" s="66"/>
      <c r="BK4" s="77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</row>
    <row r="5" spans="1:104" s="15" customFormat="1" ht="15" customHeight="1">
      <c r="A5" s="87"/>
      <c r="B5" s="80"/>
      <c r="C5" s="16">
        <v>1</v>
      </c>
      <c r="D5" s="17">
        <v>2</v>
      </c>
      <c r="E5" s="17">
        <v>3</v>
      </c>
      <c r="F5" s="17">
        <v>4</v>
      </c>
      <c r="G5" s="18">
        <v>5</v>
      </c>
      <c r="H5" s="16">
        <v>1</v>
      </c>
      <c r="I5" s="17">
        <v>2</v>
      </c>
      <c r="J5" s="17">
        <v>3</v>
      </c>
      <c r="K5" s="17">
        <v>4</v>
      </c>
      <c r="L5" s="18">
        <v>5</v>
      </c>
      <c r="M5" s="16">
        <v>1</v>
      </c>
      <c r="N5" s="17">
        <v>2</v>
      </c>
      <c r="O5" s="17">
        <v>3</v>
      </c>
      <c r="P5" s="17">
        <v>4</v>
      </c>
      <c r="Q5" s="18">
        <v>5</v>
      </c>
      <c r="R5" s="16">
        <v>1</v>
      </c>
      <c r="S5" s="17">
        <v>2</v>
      </c>
      <c r="T5" s="17">
        <v>3</v>
      </c>
      <c r="U5" s="17">
        <v>4</v>
      </c>
      <c r="V5" s="18">
        <v>5</v>
      </c>
      <c r="W5" s="16">
        <v>1</v>
      </c>
      <c r="X5" s="17">
        <v>2</v>
      </c>
      <c r="Y5" s="17">
        <v>3</v>
      </c>
      <c r="Z5" s="17">
        <v>4</v>
      </c>
      <c r="AA5" s="18">
        <v>5</v>
      </c>
      <c r="AB5" s="16">
        <v>1</v>
      </c>
      <c r="AC5" s="17">
        <v>2</v>
      </c>
      <c r="AD5" s="17">
        <v>3</v>
      </c>
      <c r="AE5" s="17">
        <v>4</v>
      </c>
      <c r="AF5" s="18">
        <v>5</v>
      </c>
      <c r="AG5" s="16">
        <v>1</v>
      </c>
      <c r="AH5" s="17">
        <v>2</v>
      </c>
      <c r="AI5" s="17">
        <v>3</v>
      </c>
      <c r="AJ5" s="17">
        <v>4</v>
      </c>
      <c r="AK5" s="18">
        <v>5</v>
      </c>
      <c r="AL5" s="16">
        <v>1</v>
      </c>
      <c r="AM5" s="17">
        <v>2</v>
      </c>
      <c r="AN5" s="17">
        <v>3</v>
      </c>
      <c r="AO5" s="17">
        <v>4</v>
      </c>
      <c r="AP5" s="18">
        <v>5</v>
      </c>
      <c r="AQ5" s="16">
        <v>1</v>
      </c>
      <c r="AR5" s="17">
        <v>2</v>
      </c>
      <c r="AS5" s="17">
        <v>3</v>
      </c>
      <c r="AT5" s="17">
        <v>4</v>
      </c>
      <c r="AU5" s="18">
        <v>5</v>
      </c>
      <c r="AV5" s="16">
        <v>1</v>
      </c>
      <c r="AW5" s="17">
        <v>2</v>
      </c>
      <c r="AX5" s="17">
        <v>3</v>
      </c>
      <c r="AY5" s="17">
        <v>4</v>
      </c>
      <c r="AZ5" s="18">
        <v>5</v>
      </c>
      <c r="BA5" s="16">
        <v>1</v>
      </c>
      <c r="BB5" s="17">
        <v>2</v>
      </c>
      <c r="BC5" s="17">
        <v>3</v>
      </c>
      <c r="BD5" s="17">
        <v>4</v>
      </c>
      <c r="BE5" s="18">
        <v>5</v>
      </c>
      <c r="BF5" s="16">
        <v>1</v>
      </c>
      <c r="BG5" s="17">
        <v>2</v>
      </c>
      <c r="BH5" s="17">
        <v>3</v>
      </c>
      <c r="BI5" s="17">
        <v>4</v>
      </c>
      <c r="BJ5" s="18">
        <v>5</v>
      </c>
      <c r="BK5" s="78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</row>
    <row r="6" spans="1:104">
      <c r="A6" s="21" t="s">
        <v>0</v>
      </c>
      <c r="B6" s="22" t="s">
        <v>6</v>
      </c>
      <c r="C6" s="81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3"/>
    </row>
    <row r="7" spans="1:104">
      <c r="A7" s="21" t="s">
        <v>75</v>
      </c>
      <c r="B7" s="24" t="s">
        <v>14</v>
      </c>
      <c r="C7" s="81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3"/>
    </row>
    <row r="8" spans="1:104">
      <c r="A8" s="21"/>
      <c r="B8" s="33" t="s">
        <v>123</v>
      </c>
      <c r="C8" s="48">
        <v>0</v>
      </c>
      <c r="D8" s="48">
        <v>45.167840372677297</v>
      </c>
      <c r="E8" s="48">
        <v>0</v>
      </c>
      <c r="F8" s="48">
        <v>0</v>
      </c>
      <c r="G8" s="48">
        <v>0</v>
      </c>
      <c r="H8" s="48">
        <v>2.1612807482565994</v>
      </c>
      <c r="I8" s="48">
        <v>463.54100780093307</v>
      </c>
      <c r="J8" s="48">
        <v>288.06793553996675</v>
      </c>
      <c r="K8" s="48">
        <v>0</v>
      </c>
      <c r="L8" s="48">
        <v>18.359471564030894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0.43110009251449993</v>
      </c>
      <c r="S8" s="48">
        <v>19.481688834793271</v>
      </c>
      <c r="T8" s="48">
        <v>2.7363336601289001</v>
      </c>
      <c r="U8" s="48">
        <v>0</v>
      </c>
      <c r="V8" s="48">
        <v>0.70638207125759989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0.44009350687020005</v>
      </c>
      <c r="AC8" s="48">
        <v>154.40036125070878</v>
      </c>
      <c r="AD8" s="48">
        <v>0.25824703916120001</v>
      </c>
      <c r="AE8" s="48">
        <v>0</v>
      </c>
      <c r="AF8" s="48">
        <v>2.7635625250962006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0.14519032432190002</v>
      </c>
      <c r="AM8" s="48">
        <v>60.365437389967411</v>
      </c>
      <c r="AN8" s="48">
        <v>40.947291661967604</v>
      </c>
      <c r="AO8" s="48">
        <v>0</v>
      </c>
      <c r="AP8" s="48">
        <v>1.0890691347414001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5.9287395751778993</v>
      </c>
      <c r="AW8" s="48">
        <v>397.64125102957559</v>
      </c>
      <c r="AX8" s="48">
        <v>4.2099344830965002</v>
      </c>
      <c r="AY8" s="48">
        <v>0</v>
      </c>
      <c r="AZ8" s="48">
        <v>20.507233528060912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2.5937483318922996</v>
      </c>
      <c r="BG8" s="48">
        <v>24.498693797741403</v>
      </c>
      <c r="BH8" s="48">
        <v>5.2194626483800001E-2</v>
      </c>
      <c r="BI8" s="48">
        <v>0</v>
      </c>
      <c r="BJ8" s="48">
        <v>4.7988324265152</v>
      </c>
      <c r="BK8" s="47">
        <f>SUM(C8:BJ8)</f>
        <v>1561.2929213159373</v>
      </c>
    </row>
    <row r="9" spans="1:104">
      <c r="A9" s="21"/>
      <c r="B9" s="36" t="s">
        <v>84</v>
      </c>
      <c r="C9" s="47">
        <f>SUM(C8)</f>
        <v>0</v>
      </c>
      <c r="D9" s="47">
        <f t="shared" ref="D9:BJ9" si="0">SUM(D8)</f>
        <v>45.167840372677297</v>
      </c>
      <c r="E9" s="47">
        <f t="shared" si="0"/>
        <v>0</v>
      </c>
      <c r="F9" s="47">
        <f t="shared" si="0"/>
        <v>0</v>
      </c>
      <c r="G9" s="47">
        <f t="shared" si="0"/>
        <v>0</v>
      </c>
      <c r="H9" s="47">
        <f t="shared" si="0"/>
        <v>2.1612807482565994</v>
      </c>
      <c r="I9" s="47">
        <f t="shared" si="0"/>
        <v>463.54100780093307</v>
      </c>
      <c r="J9" s="47">
        <f t="shared" si="0"/>
        <v>288.06793553996675</v>
      </c>
      <c r="K9" s="47">
        <f t="shared" si="0"/>
        <v>0</v>
      </c>
      <c r="L9" s="47">
        <f t="shared" si="0"/>
        <v>18.359471564030894</v>
      </c>
      <c r="M9" s="47">
        <f t="shared" si="0"/>
        <v>0</v>
      </c>
      <c r="N9" s="47">
        <f t="shared" si="0"/>
        <v>0</v>
      </c>
      <c r="O9" s="47">
        <f t="shared" si="0"/>
        <v>0</v>
      </c>
      <c r="P9" s="47">
        <f t="shared" si="0"/>
        <v>0</v>
      </c>
      <c r="Q9" s="47">
        <f t="shared" si="0"/>
        <v>0</v>
      </c>
      <c r="R9" s="47">
        <f t="shared" si="0"/>
        <v>0.43110009251449993</v>
      </c>
      <c r="S9" s="47">
        <f t="shared" si="0"/>
        <v>19.481688834793271</v>
      </c>
      <c r="T9" s="47">
        <f t="shared" si="0"/>
        <v>2.7363336601289001</v>
      </c>
      <c r="U9" s="47">
        <f t="shared" si="0"/>
        <v>0</v>
      </c>
      <c r="V9" s="47">
        <f t="shared" si="0"/>
        <v>0.70638207125759989</v>
      </c>
      <c r="W9" s="47">
        <f t="shared" si="0"/>
        <v>0</v>
      </c>
      <c r="X9" s="47">
        <f t="shared" si="0"/>
        <v>0</v>
      </c>
      <c r="Y9" s="47">
        <f t="shared" si="0"/>
        <v>0</v>
      </c>
      <c r="Z9" s="47">
        <f t="shared" si="0"/>
        <v>0</v>
      </c>
      <c r="AA9" s="47">
        <f t="shared" si="0"/>
        <v>0</v>
      </c>
      <c r="AB9" s="47">
        <f t="shared" si="0"/>
        <v>0.44009350687020005</v>
      </c>
      <c r="AC9" s="47">
        <f t="shared" si="0"/>
        <v>154.40036125070878</v>
      </c>
      <c r="AD9" s="47">
        <f t="shared" si="0"/>
        <v>0.25824703916120001</v>
      </c>
      <c r="AE9" s="47">
        <f t="shared" si="0"/>
        <v>0</v>
      </c>
      <c r="AF9" s="47">
        <f t="shared" si="0"/>
        <v>2.7635625250962006</v>
      </c>
      <c r="AG9" s="47">
        <f t="shared" si="0"/>
        <v>0</v>
      </c>
      <c r="AH9" s="47">
        <f t="shared" si="0"/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0.14519032432190002</v>
      </c>
      <c r="AM9" s="47">
        <f t="shared" si="0"/>
        <v>60.365437389967411</v>
      </c>
      <c r="AN9" s="47">
        <f t="shared" si="0"/>
        <v>40.947291661967604</v>
      </c>
      <c r="AO9" s="47">
        <f t="shared" si="0"/>
        <v>0</v>
      </c>
      <c r="AP9" s="47">
        <f t="shared" si="0"/>
        <v>1.0890691347414001</v>
      </c>
      <c r="AQ9" s="47">
        <f t="shared" si="0"/>
        <v>0</v>
      </c>
      <c r="AR9" s="47">
        <f t="shared" si="0"/>
        <v>0</v>
      </c>
      <c r="AS9" s="47">
        <f t="shared" si="0"/>
        <v>0</v>
      </c>
      <c r="AT9" s="47">
        <f t="shared" si="0"/>
        <v>0</v>
      </c>
      <c r="AU9" s="47">
        <f t="shared" si="0"/>
        <v>0</v>
      </c>
      <c r="AV9" s="47">
        <f t="shared" si="0"/>
        <v>5.9287395751778993</v>
      </c>
      <c r="AW9" s="47">
        <f t="shared" si="0"/>
        <v>397.64125102957559</v>
      </c>
      <c r="AX9" s="47">
        <f t="shared" si="0"/>
        <v>4.2099344830965002</v>
      </c>
      <c r="AY9" s="47">
        <f t="shared" si="0"/>
        <v>0</v>
      </c>
      <c r="AZ9" s="47">
        <f t="shared" si="0"/>
        <v>20.507233528060912</v>
      </c>
      <c r="BA9" s="47">
        <f t="shared" si="0"/>
        <v>0</v>
      </c>
      <c r="BB9" s="47">
        <f t="shared" si="0"/>
        <v>0</v>
      </c>
      <c r="BC9" s="47">
        <f t="shared" si="0"/>
        <v>0</v>
      </c>
      <c r="BD9" s="47">
        <f t="shared" si="0"/>
        <v>0</v>
      </c>
      <c r="BE9" s="47">
        <f t="shared" si="0"/>
        <v>0</v>
      </c>
      <c r="BF9" s="47">
        <f t="shared" si="0"/>
        <v>2.5937483318922996</v>
      </c>
      <c r="BG9" s="47">
        <f t="shared" si="0"/>
        <v>24.498693797741403</v>
      </c>
      <c r="BH9" s="47">
        <f t="shared" si="0"/>
        <v>5.2194626483800001E-2</v>
      </c>
      <c r="BI9" s="47">
        <f t="shared" si="0"/>
        <v>0</v>
      </c>
      <c r="BJ9" s="47">
        <f t="shared" si="0"/>
        <v>4.7988324265152</v>
      </c>
      <c r="BK9" s="47">
        <f>SUM(C9:BJ9)</f>
        <v>1561.2929213159373</v>
      </c>
    </row>
    <row r="10" spans="1:104">
      <c r="A10" s="21" t="s">
        <v>76</v>
      </c>
      <c r="B10" s="35" t="s">
        <v>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</row>
    <row r="11" spans="1:104">
      <c r="A11" s="21"/>
      <c r="B11" s="33" t="s">
        <v>124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9.1236955741200026E-2</v>
      </c>
      <c r="I11" s="48">
        <v>7.0771004629672998</v>
      </c>
      <c r="J11" s="48">
        <v>0</v>
      </c>
      <c r="K11" s="48">
        <v>0</v>
      </c>
      <c r="L11" s="48">
        <v>0.1110429034838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0.12104221396730001</v>
      </c>
      <c r="S11" s="48">
        <v>7.4734991892000453</v>
      </c>
      <c r="T11" s="48">
        <v>0</v>
      </c>
      <c r="U11" s="48">
        <v>0</v>
      </c>
      <c r="V11" s="48">
        <v>9.2636148379999996E-4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9.4826737418000004E-3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5.4471537417999996E-3</v>
      </c>
      <c r="AM11" s="48">
        <v>0</v>
      </c>
      <c r="AN11" s="48">
        <v>0</v>
      </c>
      <c r="AO11" s="48">
        <v>0</v>
      </c>
      <c r="AP11" s="48">
        <v>1.8641177409999999E-4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0.48790074093250013</v>
      </c>
      <c r="AW11" s="48">
        <v>4.0019505054837001</v>
      </c>
      <c r="AX11" s="48">
        <v>0</v>
      </c>
      <c r="AY11" s="48">
        <v>0</v>
      </c>
      <c r="AZ11" s="48">
        <v>1.9719980548706999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0.1323738059347</v>
      </c>
      <c r="BG11" s="48">
        <v>5.73454646451E-2</v>
      </c>
      <c r="BH11" s="48">
        <v>0</v>
      </c>
      <c r="BI11" s="48">
        <v>0</v>
      </c>
      <c r="BJ11" s="48">
        <v>3.8541081225699998E-2</v>
      </c>
      <c r="BK11" s="47">
        <f t="shared" ref="BK11:BK12" si="1">SUM(C11:BJ11)</f>
        <v>21.580073979193546</v>
      </c>
    </row>
    <row r="12" spans="1:104">
      <c r="A12" s="21"/>
      <c r="B12" s="36" t="s">
        <v>85</v>
      </c>
      <c r="C12" s="47">
        <f t="shared" ref="C12:BJ12" si="2">SUM(C11)</f>
        <v>0</v>
      </c>
      <c r="D12" s="47">
        <f t="shared" si="2"/>
        <v>0</v>
      </c>
      <c r="E12" s="47">
        <f t="shared" si="2"/>
        <v>0</v>
      </c>
      <c r="F12" s="47">
        <f t="shared" si="2"/>
        <v>0</v>
      </c>
      <c r="G12" s="47">
        <f t="shared" si="2"/>
        <v>0</v>
      </c>
      <c r="H12" s="47">
        <f t="shared" si="2"/>
        <v>9.1236955741200026E-2</v>
      </c>
      <c r="I12" s="47">
        <f t="shared" si="2"/>
        <v>7.0771004629672998</v>
      </c>
      <c r="J12" s="47">
        <f t="shared" si="2"/>
        <v>0</v>
      </c>
      <c r="K12" s="47">
        <f t="shared" si="2"/>
        <v>0</v>
      </c>
      <c r="L12" s="47">
        <f t="shared" si="2"/>
        <v>0.1110429034838</v>
      </c>
      <c r="M12" s="47">
        <f t="shared" si="2"/>
        <v>0</v>
      </c>
      <c r="N12" s="47">
        <f t="shared" si="2"/>
        <v>0</v>
      </c>
      <c r="O12" s="47">
        <f t="shared" si="2"/>
        <v>0</v>
      </c>
      <c r="P12" s="47">
        <f t="shared" si="2"/>
        <v>0</v>
      </c>
      <c r="Q12" s="47">
        <f t="shared" si="2"/>
        <v>0</v>
      </c>
      <c r="R12" s="47">
        <f t="shared" si="2"/>
        <v>0.12104221396730001</v>
      </c>
      <c r="S12" s="47">
        <f t="shared" si="2"/>
        <v>7.4734991892000453</v>
      </c>
      <c r="T12" s="47">
        <f t="shared" si="2"/>
        <v>0</v>
      </c>
      <c r="U12" s="47">
        <f t="shared" si="2"/>
        <v>0</v>
      </c>
      <c r="V12" s="47">
        <f t="shared" si="2"/>
        <v>9.2636148379999996E-4</v>
      </c>
      <c r="W12" s="47">
        <f t="shared" si="2"/>
        <v>0</v>
      </c>
      <c r="X12" s="47">
        <f t="shared" si="2"/>
        <v>0</v>
      </c>
      <c r="Y12" s="47">
        <f t="shared" si="2"/>
        <v>0</v>
      </c>
      <c r="Z12" s="47">
        <f t="shared" si="2"/>
        <v>0</v>
      </c>
      <c r="AA12" s="47">
        <f t="shared" si="2"/>
        <v>0</v>
      </c>
      <c r="AB12" s="47">
        <f t="shared" si="2"/>
        <v>9.4826737418000004E-3</v>
      </c>
      <c r="AC12" s="47">
        <f t="shared" si="2"/>
        <v>0</v>
      </c>
      <c r="AD12" s="47">
        <f t="shared" si="2"/>
        <v>0</v>
      </c>
      <c r="AE12" s="47">
        <f t="shared" si="2"/>
        <v>0</v>
      </c>
      <c r="AF12" s="47">
        <f t="shared" si="2"/>
        <v>0</v>
      </c>
      <c r="AG12" s="47">
        <f t="shared" si="2"/>
        <v>0</v>
      </c>
      <c r="AH12" s="47">
        <f t="shared" si="2"/>
        <v>0</v>
      </c>
      <c r="AI12" s="47">
        <f t="shared" si="2"/>
        <v>0</v>
      </c>
      <c r="AJ12" s="47">
        <f t="shared" si="2"/>
        <v>0</v>
      </c>
      <c r="AK12" s="47">
        <f t="shared" si="2"/>
        <v>0</v>
      </c>
      <c r="AL12" s="47">
        <f t="shared" si="2"/>
        <v>5.4471537417999996E-3</v>
      </c>
      <c r="AM12" s="47">
        <f t="shared" si="2"/>
        <v>0</v>
      </c>
      <c r="AN12" s="47">
        <f t="shared" si="2"/>
        <v>0</v>
      </c>
      <c r="AO12" s="47">
        <f t="shared" si="2"/>
        <v>0</v>
      </c>
      <c r="AP12" s="47">
        <f t="shared" si="2"/>
        <v>1.8641177409999999E-4</v>
      </c>
      <c r="AQ12" s="47">
        <f t="shared" si="2"/>
        <v>0</v>
      </c>
      <c r="AR12" s="47">
        <f t="shared" si="2"/>
        <v>0</v>
      </c>
      <c r="AS12" s="47">
        <f t="shared" si="2"/>
        <v>0</v>
      </c>
      <c r="AT12" s="47">
        <f t="shared" si="2"/>
        <v>0</v>
      </c>
      <c r="AU12" s="47">
        <f t="shared" si="2"/>
        <v>0</v>
      </c>
      <c r="AV12" s="47">
        <f t="shared" si="2"/>
        <v>0.48790074093250013</v>
      </c>
      <c r="AW12" s="47">
        <f t="shared" si="2"/>
        <v>4.0019505054837001</v>
      </c>
      <c r="AX12" s="47">
        <f t="shared" si="2"/>
        <v>0</v>
      </c>
      <c r="AY12" s="47">
        <f t="shared" si="2"/>
        <v>0</v>
      </c>
      <c r="AZ12" s="47">
        <f t="shared" si="2"/>
        <v>1.9719980548706999</v>
      </c>
      <c r="BA12" s="47">
        <f t="shared" si="2"/>
        <v>0</v>
      </c>
      <c r="BB12" s="47">
        <f t="shared" si="2"/>
        <v>0</v>
      </c>
      <c r="BC12" s="47">
        <f t="shared" si="2"/>
        <v>0</v>
      </c>
      <c r="BD12" s="47">
        <f t="shared" si="2"/>
        <v>0</v>
      </c>
      <c r="BE12" s="47">
        <f t="shared" si="2"/>
        <v>0</v>
      </c>
      <c r="BF12" s="47">
        <f t="shared" si="2"/>
        <v>0.1323738059347</v>
      </c>
      <c r="BG12" s="47">
        <f t="shared" si="2"/>
        <v>5.73454646451E-2</v>
      </c>
      <c r="BH12" s="47">
        <f t="shared" si="2"/>
        <v>0</v>
      </c>
      <c r="BI12" s="47">
        <f t="shared" si="2"/>
        <v>0</v>
      </c>
      <c r="BJ12" s="47">
        <f t="shared" si="2"/>
        <v>3.8541081225699998E-2</v>
      </c>
      <c r="BK12" s="47">
        <f t="shared" si="1"/>
        <v>21.580073979193546</v>
      </c>
    </row>
    <row r="13" spans="1:104">
      <c r="A13" s="21" t="s">
        <v>77</v>
      </c>
      <c r="B13" s="35" t="s">
        <v>10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</row>
    <row r="14" spans="1:104">
      <c r="A14" s="21"/>
      <c r="B14" s="35" t="s">
        <v>153</v>
      </c>
      <c r="C14" s="49">
        <v>0</v>
      </c>
      <c r="D14" s="49">
        <v>5.8256321161323328</v>
      </c>
      <c r="E14" s="49">
        <v>0</v>
      </c>
      <c r="F14" s="49">
        <v>0</v>
      </c>
      <c r="G14" s="49">
        <v>0</v>
      </c>
      <c r="H14" s="49">
        <v>0.18972806393519998</v>
      </c>
      <c r="I14" s="49">
        <v>0</v>
      </c>
      <c r="J14" s="49">
        <v>0</v>
      </c>
      <c r="K14" s="49">
        <v>0</v>
      </c>
      <c r="L14" s="49">
        <v>1.8643452190966001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6.9995262258000001E-3</v>
      </c>
      <c r="S14" s="49">
        <v>0</v>
      </c>
      <c r="T14" s="49">
        <v>0</v>
      </c>
      <c r="U14" s="49">
        <v>0</v>
      </c>
      <c r="V14" s="49">
        <v>1.3570533741933999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2.42907338708E-2</v>
      </c>
      <c r="AC14" s="49">
        <v>0</v>
      </c>
      <c r="AD14" s="49">
        <v>0</v>
      </c>
      <c r="AE14" s="49">
        <v>0</v>
      </c>
      <c r="AF14" s="49">
        <v>6.392298387E-3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2.55500166451E-2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0.43356200557960001</v>
      </c>
      <c r="AW14" s="49">
        <v>10.688861371870701</v>
      </c>
      <c r="AX14" s="49">
        <v>0</v>
      </c>
      <c r="AY14" s="49">
        <v>0</v>
      </c>
      <c r="AZ14" s="49">
        <v>2.3255181532253002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0.14318748387070002</v>
      </c>
      <c r="BG14" s="49">
        <v>0.12784596774190002</v>
      </c>
      <c r="BH14" s="49">
        <v>0</v>
      </c>
      <c r="BI14" s="49">
        <v>0</v>
      </c>
      <c r="BJ14" s="49">
        <v>0.40002200558040008</v>
      </c>
      <c r="BK14" s="50">
        <f t="shared" ref="BK14:BK20" si="3">SUM(C14:BJ14)</f>
        <v>23.418988336354836</v>
      </c>
    </row>
    <row r="15" spans="1:104">
      <c r="A15" s="21"/>
      <c r="B15" s="35" t="s">
        <v>125</v>
      </c>
      <c r="C15" s="49">
        <v>0</v>
      </c>
      <c r="D15" s="49">
        <v>2.4640019354837999</v>
      </c>
      <c r="E15" s="49">
        <v>0</v>
      </c>
      <c r="F15" s="49">
        <v>0</v>
      </c>
      <c r="G15" s="49">
        <v>0</v>
      </c>
      <c r="H15" s="49">
        <v>0.18356814419329998</v>
      </c>
      <c r="I15" s="49">
        <v>9.1709541399391039</v>
      </c>
      <c r="J15" s="49">
        <v>0</v>
      </c>
      <c r="K15" s="49">
        <v>0</v>
      </c>
      <c r="L15" s="49">
        <v>0.71589004309670001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2.3408018387000001E-2</v>
      </c>
      <c r="S15" s="49">
        <v>0</v>
      </c>
      <c r="T15" s="49">
        <v>0</v>
      </c>
      <c r="U15" s="49">
        <v>0</v>
      </c>
      <c r="V15" s="49">
        <v>0.12649107458059999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4.8796993548299999E-2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0.53502627916010004</v>
      </c>
      <c r="AW15" s="49">
        <v>3.5865790258061998</v>
      </c>
      <c r="AX15" s="49">
        <v>0</v>
      </c>
      <c r="AY15" s="49">
        <v>0</v>
      </c>
      <c r="AZ15" s="49">
        <v>8.9226169899346015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0.21956817206410001</v>
      </c>
      <c r="BG15" s="49">
        <v>0.53030810887089996</v>
      </c>
      <c r="BH15" s="49">
        <v>0</v>
      </c>
      <c r="BI15" s="49">
        <v>0</v>
      </c>
      <c r="BJ15" s="49">
        <v>0.28206593548369996</v>
      </c>
      <c r="BK15" s="50">
        <f t="shared" si="3"/>
        <v>26.80927486054841</v>
      </c>
    </row>
    <row r="16" spans="1:104">
      <c r="A16" s="21"/>
      <c r="B16" s="35" t="s">
        <v>126</v>
      </c>
      <c r="C16" s="49">
        <v>0</v>
      </c>
      <c r="D16" s="49">
        <v>6.0655242702606875</v>
      </c>
      <c r="E16" s="49">
        <v>0</v>
      </c>
      <c r="F16" s="49">
        <v>0</v>
      </c>
      <c r="G16" s="49">
        <v>0</v>
      </c>
      <c r="H16" s="49">
        <v>0.1808245778384</v>
      </c>
      <c r="I16" s="49">
        <v>1.9399127741899998E-2</v>
      </c>
      <c r="J16" s="49">
        <v>0</v>
      </c>
      <c r="K16" s="49">
        <v>0</v>
      </c>
      <c r="L16" s="49">
        <v>0.18489793629020002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0.78808956451610002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5.1407628677200001E-2</v>
      </c>
      <c r="AC16" s="49">
        <v>0</v>
      </c>
      <c r="AD16" s="49">
        <v>0</v>
      </c>
      <c r="AE16" s="49">
        <v>0</v>
      </c>
      <c r="AF16" s="49">
        <v>0.1037871763548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1.68322993548E-2</v>
      </c>
      <c r="AM16" s="49">
        <v>0.30057677419349998</v>
      </c>
      <c r="AN16" s="49">
        <v>0</v>
      </c>
      <c r="AO16" s="49">
        <v>0</v>
      </c>
      <c r="AP16" s="49">
        <v>0</v>
      </c>
      <c r="AQ16" s="49">
        <v>0</v>
      </c>
      <c r="AR16" s="49">
        <v>0</v>
      </c>
      <c r="AS16" s="49">
        <v>0</v>
      </c>
      <c r="AT16" s="49">
        <v>0</v>
      </c>
      <c r="AU16" s="49">
        <v>0</v>
      </c>
      <c r="AV16" s="49">
        <v>0.3500557307735</v>
      </c>
      <c r="AW16" s="49">
        <v>12.628771394032</v>
      </c>
      <c r="AX16" s="49">
        <v>0</v>
      </c>
      <c r="AY16" s="49">
        <v>0</v>
      </c>
      <c r="AZ16" s="49">
        <v>3.7245868234510997</v>
      </c>
      <c r="BA16" s="49">
        <v>0</v>
      </c>
      <c r="BB16" s="49">
        <v>0</v>
      </c>
      <c r="BC16" s="49">
        <v>0</v>
      </c>
      <c r="BD16" s="49">
        <v>0</v>
      </c>
      <c r="BE16" s="49">
        <v>0</v>
      </c>
      <c r="BF16" s="49">
        <v>8.7792397064200001E-2</v>
      </c>
      <c r="BG16" s="49">
        <v>0</v>
      </c>
      <c r="BH16" s="49">
        <v>0</v>
      </c>
      <c r="BI16" s="49">
        <v>0</v>
      </c>
      <c r="BJ16" s="49">
        <v>0</v>
      </c>
      <c r="BK16" s="50">
        <f t="shared" si="3"/>
        <v>24.502545700548382</v>
      </c>
    </row>
    <row r="17" spans="1:63">
      <c r="A17" s="21"/>
      <c r="B17" s="35" t="s">
        <v>127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  <c r="H17" s="49">
        <v>3.9938122258000003E-2</v>
      </c>
      <c r="I17" s="49">
        <v>13.733258327583199</v>
      </c>
      <c r="J17" s="49">
        <v>0</v>
      </c>
      <c r="K17" s="49">
        <v>0</v>
      </c>
      <c r="L17" s="49">
        <v>2.6020291774192001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2.6625414838599998E-2</v>
      </c>
      <c r="S17" s="49">
        <v>1.2102461290322</v>
      </c>
      <c r="T17" s="49">
        <v>0</v>
      </c>
      <c r="U17" s="49">
        <v>0</v>
      </c>
      <c r="V17" s="49">
        <v>0.20574184193539999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49">
        <v>0.16513372570939999</v>
      </c>
      <c r="AC17" s="49">
        <v>0</v>
      </c>
      <c r="AD17" s="49">
        <v>0</v>
      </c>
      <c r="AE17" s="49">
        <v>0</v>
      </c>
      <c r="AF17" s="49">
        <v>6.0028241935400004E-2</v>
      </c>
      <c r="AG17" s="49">
        <v>0</v>
      </c>
      <c r="AH17" s="49">
        <v>0</v>
      </c>
      <c r="AI17" s="49">
        <v>0</v>
      </c>
      <c r="AJ17" s="49">
        <v>0</v>
      </c>
      <c r="AK17" s="49">
        <v>0</v>
      </c>
      <c r="AL17" s="49">
        <v>5.3996618644999994E-2</v>
      </c>
      <c r="AM17" s="49">
        <v>0.90042362903219997</v>
      </c>
      <c r="AN17" s="49">
        <v>0</v>
      </c>
      <c r="AO17" s="49">
        <v>0</v>
      </c>
      <c r="AP17" s="49">
        <v>6.0028241935400004E-2</v>
      </c>
      <c r="AQ17" s="49">
        <v>0</v>
      </c>
      <c r="AR17" s="49">
        <v>0</v>
      </c>
      <c r="AS17" s="49">
        <v>0</v>
      </c>
      <c r="AT17" s="49">
        <v>0</v>
      </c>
      <c r="AU17" s="49">
        <v>0</v>
      </c>
      <c r="AV17" s="49">
        <v>0.43612249067670006</v>
      </c>
      <c r="AW17" s="49">
        <v>2.5812144032257001</v>
      </c>
      <c r="AX17" s="49">
        <v>0</v>
      </c>
      <c r="AY17" s="49">
        <v>0</v>
      </c>
      <c r="AZ17" s="49">
        <v>0.92442292006420002</v>
      </c>
      <c r="BA17" s="49">
        <v>0</v>
      </c>
      <c r="BB17" s="49">
        <v>0</v>
      </c>
      <c r="BC17" s="49">
        <v>0</v>
      </c>
      <c r="BD17" s="49">
        <v>0</v>
      </c>
      <c r="BE17" s="49">
        <v>0</v>
      </c>
      <c r="BF17" s="49">
        <v>6.3605925161100002E-2</v>
      </c>
      <c r="BG17" s="49">
        <v>0</v>
      </c>
      <c r="BH17" s="49">
        <v>0</v>
      </c>
      <c r="BI17" s="49">
        <v>0</v>
      </c>
      <c r="BJ17" s="49">
        <v>1.1405365967741001</v>
      </c>
      <c r="BK17" s="50">
        <f t="shared" si="3"/>
        <v>24.203351806225793</v>
      </c>
    </row>
    <row r="18" spans="1:63">
      <c r="A18" s="21"/>
      <c r="B18" s="35" t="s">
        <v>144</v>
      </c>
      <c r="C18" s="49">
        <v>0</v>
      </c>
      <c r="D18" s="49">
        <v>0.90844958568476919</v>
      </c>
      <c r="E18" s="49">
        <v>0</v>
      </c>
      <c r="F18" s="49">
        <v>0</v>
      </c>
      <c r="G18" s="49">
        <v>0</v>
      </c>
      <c r="H18" s="49">
        <v>0.21448045861260001</v>
      </c>
      <c r="I18" s="49">
        <v>5.6387999999999998</v>
      </c>
      <c r="J18" s="49">
        <v>0.60632258064510003</v>
      </c>
      <c r="K18" s="49">
        <v>0</v>
      </c>
      <c r="L18" s="49">
        <v>0.84885161290310007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2.67847292902E-2</v>
      </c>
      <c r="S18" s="49">
        <v>0.12126451612899999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0.65325258396700003</v>
      </c>
      <c r="AC18" s="49">
        <v>0</v>
      </c>
      <c r="AD18" s="49">
        <v>0</v>
      </c>
      <c r="AE18" s="49">
        <v>0</v>
      </c>
      <c r="AF18" s="49">
        <v>0.68947629970919999</v>
      </c>
      <c r="AG18" s="49">
        <v>0</v>
      </c>
      <c r="AH18" s="49">
        <v>0</v>
      </c>
      <c r="AI18" s="49">
        <v>0</v>
      </c>
      <c r="AJ18" s="49">
        <v>0</v>
      </c>
      <c r="AK18" s="49">
        <v>0</v>
      </c>
      <c r="AL18" s="49">
        <v>0.15213239870930001</v>
      </c>
      <c r="AM18" s="49">
        <v>1.1519667506772999</v>
      </c>
      <c r="AN18" s="49">
        <v>0</v>
      </c>
      <c r="AO18" s="49">
        <v>0</v>
      </c>
      <c r="AP18" s="49">
        <v>0.4192625161288</v>
      </c>
      <c r="AQ18" s="49">
        <v>0</v>
      </c>
      <c r="AR18" s="49">
        <v>0</v>
      </c>
      <c r="AS18" s="49">
        <v>0</v>
      </c>
      <c r="AT18" s="49">
        <v>0</v>
      </c>
      <c r="AU18" s="49">
        <v>0</v>
      </c>
      <c r="AV18" s="49">
        <v>1.1398816930299998</v>
      </c>
      <c r="AW18" s="49">
        <v>5.9894645161289999</v>
      </c>
      <c r="AX18" s="49">
        <v>0</v>
      </c>
      <c r="AY18" s="49">
        <v>0</v>
      </c>
      <c r="AZ18" s="49">
        <v>2.8724925987727996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0.47467832245090003</v>
      </c>
      <c r="BG18" s="49">
        <v>3.59367870967E-2</v>
      </c>
      <c r="BH18" s="49">
        <v>0</v>
      </c>
      <c r="BI18" s="49">
        <v>0</v>
      </c>
      <c r="BJ18" s="49">
        <v>2.5503848859997</v>
      </c>
      <c r="BK18" s="50">
        <f t="shared" si="3"/>
        <v>24.493882835935466</v>
      </c>
    </row>
    <row r="19" spans="1:63">
      <c r="A19" s="21"/>
      <c r="B19" s="35" t="s">
        <v>145</v>
      </c>
      <c r="C19" s="49">
        <v>0</v>
      </c>
      <c r="D19" s="49">
        <v>5.9270467741935002</v>
      </c>
      <c r="E19" s="49">
        <v>0</v>
      </c>
      <c r="F19" s="49">
        <v>0</v>
      </c>
      <c r="G19" s="49">
        <v>0</v>
      </c>
      <c r="H19" s="49">
        <v>0</v>
      </c>
      <c r="I19" s="49">
        <v>4.7401890889694105</v>
      </c>
      <c r="J19" s="49">
        <v>0</v>
      </c>
      <c r="K19" s="49">
        <v>0</v>
      </c>
      <c r="L19" s="49">
        <v>0.1105015290321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4.5575467903099999E-2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7.69455951611E-2</v>
      </c>
      <c r="AM19" s="49">
        <v>1.0654005483870002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>
        <v>0</v>
      </c>
      <c r="AT19" s="49">
        <v>0</v>
      </c>
      <c r="AU19" s="49">
        <v>0</v>
      </c>
      <c r="AV19" s="49">
        <v>0.28233114532219999</v>
      </c>
      <c r="AW19" s="49">
        <v>1.7460731209675999</v>
      </c>
      <c r="AX19" s="49">
        <v>0</v>
      </c>
      <c r="AY19" s="49">
        <v>0</v>
      </c>
      <c r="AZ19" s="49">
        <v>10.0462379157416</v>
      </c>
      <c r="BA19" s="49">
        <v>0</v>
      </c>
      <c r="BB19" s="49">
        <v>0</v>
      </c>
      <c r="BC19" s="49">
        <v>0</v>
      </c>
      <c r="BD19" s="49">
        <v>0</v>
      </c>
      <c r="BE19" s="49">
        <v>0</v>
      </c>
      <c r="BF19" s="49">
        <v>0</v>
      </c>
      <c r="BG19" s="49">
        <v>0</v>
      </c>
      <c r="BH19" s="49">
        <v>0</v>
      </c>
      <c r="BI19" s="49">
        <v>0</v>
      </c>
      <c r="BJ19" s="49">
        <v>2.7611095633224001</v>
      </c>
      <c r="BK19" s="50">
        <f t="shared" si="3"/>
        <v>26.801410749000009</v>
      </c>
    </row>
    <row r="20" spans="1:63">
      <c r="A20" s="21"/>
      <c r="B20" s="36" t="s">
        <v>92</v>
      </c>
      <c r="C20" s="51">
        <f t="shared" ref="C20:AH20" si="4">SUM(C14:C19)</f>
        <v>0</v>
      </c>
      <c r="D20" s="51">
        <f t="shared" si="4"/>
        <v>21.190654681755092</v>
      </c>
      <c r="E20" s="51">
        <f t="shared" si="4"/>
        <v>0</v>
      </c>
      <c r="F20" s="51">
        <f t="shared" si="4"/>
        <v>0</v>
      </c>
      <c r="G20" s="51">
        <f t="shared" si="4"/>
        <v>0</v>
      </c>
      <c r="H20" s="51">
        <f t="shared" si="4"/>
        <v>0.80853936683749994</v>
      </c>
      <c r="I20" s="51">
        <f t="shared" si="4"/>
        <v>33.302600684233617</v>
      </c>
      <c r="J20" s="51">
        <f t="shared" si="4"/>
        <v>0.60632258064510003</v>
      </c>
      <c r="K20" s="51">
        <f t="shared" si="4"/>
        <v>0</v>
      </c>
      <c r="L20" s="51">
        <f t="shared" si="4"/>
        <v>6.3265155178379002</v>
      </c>
      <c r="M20" s="51">
        <f t="shared" si="4"/>
        <v>0</v>
      </c>
      <c r="N20" s="51">
        <f t="shared" si="4"/>
        <v>0</v>
      </c>
      <c r="O20" s="51">
        <f t="shared" si="4"/>
        <v>0</v>
      </c>
      <c r="P20" s="51">
        <f t="shared" si="4"/>
        <v>0</v>
      </c>
      <c r="Q20" s="51">
        <f t="shared" si="4"/>
        <v>0</v>
      </c>
      <c r="R20" s="51">
        <f t="shared" si="4"/>
        <v>8.3817688741599991E-2</v>
      </c>
      <c r="S20" s="51">
        <f t="shared" si="4"/>
        <v>1.3315106451612</v>
      </c>
      <c r="T20" s="51">
        <f t="shared" si="4"/>
        <v>0</v>
      </c>
      <c r="U20" s="51">
        <f t="shared" si="4"/>
        <v>0</v>
      </c>
      <c r="V20" s="51">
        <f t="shared" si="4"/>
        <v>2.4773758552254996</v>
      </c>
      <c r="W20" s="51">
        <f t="shared" si="4"/>
        <v>0</v>
      </c>
      <c r="X20" s="51">
        <f t="shared" si="4"/>
        <v>0</v>
      </c>
      <c r="Y20" s="51">
        <f t="shared" si="4"/>
        <v>0</v>
      </c>
      <c r="Z20" s="51">
        <f t="shared" si="4"/>
        <v>0</v>
      </c>
      <c r="AA20" s="51">
        <f t="shared" si="4"/>
        <v>0</v>
      </c>
      <c r="AB20" s="51">
        <f t="shared" si="4"/>
        <v>0.93966014012749999</v>
      </c>
      <c r="AC20" s="51">
        <f t="shared" si="4"/>
        <v>0</v>
      </c>
      <c r="AD20" s="51">
        <f t="shared" si="4"/>
        <v>0</v>
      </c>
      <c r="AE20" s="51">
        <f t="shared" si="4"/>
        <v>0</v>
      </c>
      <c r="AF20" s="51">
        <f t="shared" si="4"/>
        <v>0.90848100993470005</v>
      </c>
      <c r="AG20" s="51">
        <f t="shared" si="4"/>
        <v>0</v>
      </c>
      <c r="AH20" s="51">
        <f t="shared" si="4"/>
        <v>0</v>
      </c>
      <c r="AI20" s="51">
        <f t="shared" ref="AI20:BJ20" si="5">SUM(AI14:AI19)</f>
        <v>0</v>
      </c>
      <c r="AJ20" s="51">
        <f t="shared" si="5"/>
        <v>0</v>
      </c>
      <c r="AK20" s="51">
        <f t="shared" si="5"/>
        <v>0</v>
      </c>
      <c r="AL20" s="51">
        <f t="shared" si="5"/>
        <v>0.3254569285153</v>
      </c>
      <c r="AM20" s="51">
        <f t="shared" si="5"/>
        <v>3.4183677022900003</v>
      </c>
      <c r="AN20" s="51">
        <f t="shared" si="5"/>
        <v>0</v>
      </c>
      <c r="AO20" s="51">
        <f t="shared" si="5"/>
        <v>0</v>
      </c>
      <c r="AP20" s="51">
        <f t="shared" si="5"/>
        <v>0.47929075806420002</v>
      </c>
      <c r="AQ20" s="51">
        <f t="shared" si="5"/>
        <v>0</v>
      </c>
      <c r="AR20" s="51">
        <f t="shared" si="5"/>
        <v>0</v>
      </c>
      <c r="AS20" s="51">
        <f t="shared" si="5"/>
        <v>0</v>
      </c>
      <c r="AT20" s="51">
        <f t="shared" si="5"/>
        <v>0</v>
      </c>
      <c r="AU20" s="51">
        <f t="shared" si="5"/>
        <v>0</v>
      </c>
      <c r="AV20" s="51">
        <f t="shared" si="5"/>
        <v>3.1769793445421</v>
      </c>
      <c r="AW20" s="51">
        <f t="shared" si="5"/>
        <v>37.220963832031202</v>
      </c>
      <c r="AX20" s="51">
        <f t="shared" si="5"/>
        <v>0</v>
      </c>
      <c r="AY20" s="51">
        <f t="shared" si="5"/>
        <v>0</v>
      </c>
      <c r="AZ20" s="51">
        <f t="shared" si="5"/>
        <v>28.815875401189601</v>
      </c>
      <c r="BA20" s="51">
        <f t="shared" si="5"/>
        <v>0</v>
      </c>
      <c r="BB20" s="51">
        <f t="shared" si="5"/>
        <v>0</v>
      </c>
      <c r="BC20" s="51">
        <f t="shared" si="5"/>
        <v>0</v>
      </c>
      <c r="BD20" s="51">
        <f t="shared" si="5"/>
        <v>0</v>
      </c>
      <c r="BE20" s="51">
        <f t="shared" si="5"/>
        <v>0</v>
      </c>
      <c r="BF20" s="51">
        <f t="shared" si="5"/>
        <v>0.98883230061100003</v>
      </c>
      <c r="BG20" s="51">
        <f t="shared" si="5"/>
        <v>0.69409086370950002</v>
      </c>
      <c r="BH20" s="51">
        <f t="shared" si="5"/>
        <v>0</v>
      </c>
      <c r="BI20" s="51">
        <f t="shared" si="5"/>
        <v>0</v>
      </c>
      <c r="BJ20" s="51">
        <f t="shared" si="5"/>
        <v>7.134118987160301</v>
      </c>
      <c r="BK20" s="51">
        <f t="shared" si="3"/>
        <v>150.22945428861289</v>
      </c>
    </row>
    <row r="21" spans="1:63">
      <c r="A21" s="21" t="s">
        <v>78</v>
      </c>
      <c r="B21" s="35" t="s">
        <v>15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</row>
    <row r="22" spans="1:63">
      <c r="A22" s="21"/>
      <c r="B22" s="35"/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0</v>
      </c>
      <c r="AZ22" s="49">
        <v>0</v>
      </c>
      <c r="BA22" s="49">
        <v>0</v>
      </c>
      <c r="BB22" s="49">
        <v>0</v>
      </c>
      <c r="BC22" s="49">
        <v>0</v>
      </c>
      <c r="BD22" s="49">
        <v>0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50">
        <f t="shared" ref="BK22:BK23" si="6">SUM(C22:BJ22)</f>
        <v>0</v>
      </c>
    </row>
    <row r="23" spans="1:63">
      <c r="A23" s="21"/>
      <c r="B23" s="36" t="s">
        <v>91</v>
      </c>
      <c r="C23" s="51">
        <f>SUM(C22)</f>
        <v>0</v>
      </c>
      <c r="D23" s="51">
        <f t="shared" ref="D23:BJ23" si="7">SUM(D22)</f>
        <v>0</v>
      </c>
      <c r="E23" s="51">
        <f t="shared" si="7"/>
        <v>0</v>
      </c>
      <c r="F23" s="51">
        <f t="shared" si="7"/>
        <v>0</v>
      </c>
      <c r="G23" s="51">
        <f t="shared" si="7"/>
        <v>0</v>
      </c>
      <c r="H23" s="51">
        <f t="shared" si="7"/>
        <v>0</v>
      </c>
      <c r="I23" s="51">
        <f t="shared" si="7"/>
        <v>0</v>
      </c>
      <c r="J23" s="51">
        <f t="shared" si="7"/>
        <v>0</v>
      </c>
      <c r="K23" s="51">
        <f t="shared" si="7"/>
        <v>0</v>
      </c>
      <c r="L23" s="51">
        <f t="shared" si="7"/>
        <v>0</v>
      </c>
      <c r="M23" s="51">
        <f t="shared" si="7"/>
        <v>0</v>
      </c>
      <c r="N23" s="51">
        <f t="shared" si="7"/>
        <v>0</v>
      </c>
      <c r="O23" s="51">
        <f t="shared" si="7"/>
        <v>0</v>
      </c>
      <c r="P23" s="51">
        <f t="shared" si="7"/>
        <v>0</v>
      </c>
      <c r="Q23" s="51">
        <f t="shared" si="7"/>
        <v>0</v>
      </c>
      <c r="R23" s="51">
        <f t="shared" si="7"/>
        <v>0</v>
      </c>
      <c r="S23" s="51">
        <f t="shared" si="7"/>
        <v>0</v>
      </c>
      <c r="T23" s="51">
        <f t="shared" si="7"/>
        <v>0</v>
      </c>
      <c r="U23" s="51">
        <f t="shared" si="7"/>
        <v>0</v>
      </c>
      <c r="V23" s="51">
        <f t="shared" si="7"/>
        <v>0</v>
      </c>
      <c r="W23" s="51">
        <f t="shared" si="7"/>
        <v>0</v>
      </c>
      <c r="X23" s="51">
        <f t="shared" si="7"/>
        <v>0</v>
      </c>
      <c r="Y23" s="51">
        <f t="shared" si="7"/>
        <v>0</v>
      </c>
      <c r="Z23" s="51">
        <f t="shared" si="7"/>
        <v>0</v>
      </c>
      <c r="AA23" s="51">
        <f t="shared" si="7"/>
        <v>0</v>
      </c>
      <c r="AB23" s="51">
        <f t="shared" si="7"/>
        <v>0</v>
      </c>
      <c r="AC23" s="51">
        <f t="shared" si="7"/>
        <v>0</v>
      </c>
      <c r="AD23" s="51">
        <f t="shared" si="7"/>
        <v>0</v>
      </c>
      <c r="AE23" s="51">
        <f t="shared" si="7"/>
        <v>0</v>
      </c>
      <c r="AF23" s="51">
        <f t="shared" si="7"/>
        <v>0</v>
      </c>
      <c r="AG23" s="51">
        <f t="shared" si="7"/>
        <v>0</v>
      </c>
      <c r="AH23" s="51">
        <f t="shared" si="7"/>
        <v>0</v>
      </c>
      <c r="AI23" s="51">
        <f t="shared" si="7"/>
        <v>0</v>
      </c>
      <c r="AJ23" s="51">
        <f t="shared" si="7"/>
        <v>0</v>
      </c>
      <c r="AK23" s="51">
        <f t="shared" si="7"/>
        <v>0</v>
      </c>
      <c r="AL23" s="51">
        <f t="shared" si="7"/>
        <v>0</v>
      </c>
      <c r="AM23" s="51">
        <f t="shared" si="7"/>
        <v>0</v>
      </c>
      <c r="AN23" s="51">
        <f t="shared" si="7"/>
        <v>0</v>
      </c>
      <c r="AO23" s="51">
        <f t="shared" si="7"/>
        <v>0</v>
      </c>
      <c r="AP23" s="51">
        <f t="shared" si="7"/>
        <v>0</v>
      </c>
      <c r="AQ23" s="51">
        <f t="shared" si="7"/>
        <v>0</v>
      </c>
      <c r="AR23" s="51">
        <f t="shared" si="7"/>
        <v>0</v>
      </c>
      <c r="AS23" s="51">
        <f t="shared" si="7"/>
        <v>0</v>
      </c>
      <c r="AT23" s="51">
        <f t="shared" si="7"/>
        <v>0</v>
      </c>
      <c r="AU23" s="51">
        <f t="shared" si="7"/>
        <v>0</v>
      </c>
      <c r="AV23" s="51">
        <f t="shared" si="7"/>
        <v>0</v>
      </c>
      <c r="AW23" s="51">
        <f t="shared" si="7"/>
        <v>0</v>
      </c>
      <c r="AX23" s="51">
        <f t="shared" si="7"/>
        <v>0</v>
      </c>
      <c r="AY23" s="51">
        <f t="shared" si="7"/>
        <v>0</v>
      </c>
      <c r="AZ23" s="51">
        <f t="shared" si="7"/>
        <v>0</v>
      </c>
      <c r="BA23" s="51">
        <f t="shared" si="7"/>
        <v>0</v>
      </c>
      <c r="BB23" s="51">
        <f t="shared" si="7"/>
        <v>0</v>
      </c>
      <c r="BC23" s="51">
        <f t="shared" si="7"/>
        <v>0</v>
      </c>
      <c r="BD23" s="51">
        <f t="shared" si="7"/>
        <v>0</v>
      </c>
      <c r="BE23" s="51">
        <f t="shared" si="7"/>
        <v>0</v>
      </c>
      <c r="BF23" s="51">
        <f t="shared" si="7"/>
        <v>0</v>
      </c>
      <c r="BG23" s="51">
        <f t="shared" si="7"/>
        <v>0</v>
      </c>
      <c r="BH23" s="51">
        <f t="shared" si="7"/>
        <v>0</v>
      </c>
      <c r="BI23" s="51">
        <f t="shared" si="7"/>
        <v>0</v>
      </c>
      <c r="BJ23" s="51">
        <f t="shared" si="7"/>
        <v>0</v>
      </c>
      <c r="BK23" s="51">
        <f t="shared" si="6"/>
        <v>0</v>
      </c>
    </row>
    <row r="24" spans="1:63">
      <c r="A24" s="21" t="s">
        <v>80</v>
      </c>
      <c r="B24" s="35" t="s">
        <v>96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</row>
    <row r="25" spans="1:63">
      <c r="A25" s="21"/>
      <c r="B25" s="34"/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0</v>
      </c>
      <c r="BB25" s="49">
        <v>0</v>
      </c>
      <c r="BC25" s="49">
        <v>0</v>
      </c>
      <c r="BD25" s="49">
        <v>0</v>
      </c>
      <c r="BE25" s="49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50">
        <f t="shared" ref="BK25:BK26" si="8">SUM(C25:BJ25)</f>
        <v>0</v>
      </c>
    </row>
    <row r="26" spans="1:63">
      <c r="A26" s="21"/>
      <c r="B26" s="36" t="s">
        <v>90</v>
      </c>
      <c r="C26" s="51">
        <f>SUM(C25)</f>
        <v>0</v>
      </c>
      <c r="D26" s="51">
        <f t="shared" ref="D26:BJ26" si="9">SUM(D25)</f>
        <v>0</v>
      </c>
      <c r="E26" s="51">
        <f t="shared" si="9"/>
        <v>0</v>
      </c>
      <c r="F26" s="51">
        <f t="shared" si="9"/>
        <v>0</v>
      </c>
      <c r="G26" s="51">
        <f t="shared" si="9"/>
        <v>0</v>
      </c>
      <c r="H26" s="51">
        <f t="shared" si="9"/>
        <v>0</v>
      </c>
      <c r="I26" s="51">
        <f t="shared" si="9"/>
        <v>0</v>
      </c>
      <c r="J26" s="51">
        <f t="shared" si="9"/>
        <v>0</v>
      </c>
      <c r="K26" s="51">
        <f t="shared" si="9"/>
        <v>0</v>
      </c>
      <c r="L26" s="51">
        <f t="shared" si="9"/>
        <v>0</v>
      </c>
      <c r="M26" s="51">
        <f t="shared" si="9"/>
        <v>0</v>
      </c>
      <c r="N26" s="51">
        <f t="shared" si="9"/>
        <v>0</v>
      </c>
      <c r="O26" s="51">
        <f t="shared" si="9"/>
        <v>0</v>
      </c>
      <c r="P26" s="51">
        <f t="shared" si="9"/>
        <v>0</v>
      </c>
      <c r="Q26" s="51">
        <f t="shared" si="9"/>
        <v>0</v>
      </c>
      <c r="R26" s="51">
        <f t="shared" si="9"/>
        <v>0</v>
      </c>
      <c r="S26" s="51">
        <f t="shared" si="9"/>
        <v>0</v>
      </c>
      <c r="T26" s="51">
        <f t="shared" si="9"/>
        <v>0</v>
      </c>
      <c r="U26" s="51">
        <f t="shared" si="9"/>
        <v>0</v>
      </c>
      <c r="V26" s="51">
        <f t="shared" si="9"/>
        <v>0</v>
      </c>
      <c r="W26" s="51">
        <f t="shared" si="9"/>
        <v>0</v>
      </c>
      <c r="X26" s="51">
        <f t="shared" si="9"/>
        <v>0</v>
      </c>
      <c r="Y26" s="51">
        <f t="shared" si="9"/>
        <v>0</v>
      </c>
      <c r="Z26" s="51">
        <f t="shared" si="9"/>
        <v>0</v>
      </c>
      <c r="AA26" s="51">
        <f t="shared" si="9"/>
        <v>0</v>
      </c>
      <c r="AB26" s="51">
        <f t="shared" si="9"/>
        <v>0</v>
      </c>
      <c r="AC26" s="51">
        <f t="shared" si="9"/>
        <v>0</v>
      </c>
      <c r="AD26" s="51">
        <f t="shared" si="9"/>
        <v>0</v>
      </c>
      <c r="AE26" s="51">
        <f t="shared" si="9"/>
        <v>0</v>
      </c>
      <c r="AF26" s="51">
        <f t="shared" si="9"/>
        <v>0</v>
      </c>
      <c r="AG26" s="51">
        <f t="shared" si="9"/>
        <v>0</v>
      </c>
      <c r="AH26" s="51">
        <f t="shared" si="9"/>
        <v>0</v>
      </c>
      <c r="AI26" s="51">
        <f t="shared" si="9"/>
        <v>0</v>
      </c>
      <c r="AJ26" s="51">
        <f t="shared" si="9"/>
        <v>0</v>
      </c>
      <c r="AK26" s="51">
        <f t="shared" si="9"/>
        <v>0</v>
      </c>
      <c r="AL26" s="51">
        <f t="shared" si="9"/>
        <v>0</v>
      </c>
      <c r="AM26" s="51">
        <f t="shared" si="9"/>
        <v>0</v>
      </c>
      <c r="AN26" s="51">
        <f t="shared" si="9"/>
        <v>0</v>
      </c>
      <c r="AO26" s="51">
        <f t="shared" si="9"/>
        <v>0</v>
      </c>
      <c r="AP26" s="51">
        <f t="shared" si="9"/>
        <v>0</v>
      </c>
      <c r="AQ26" s="51">
        <f t="shared" si="9"/>
        <v>0</v>
      </c>
      <c r="AR26" s="51">
        <f t="shared" si="9"/>
        <v>0</v>
      </c>
      <c r="AS26" s="51">
        <f t="shared" si="9"/>
        <v>0</v>
      </c>
      <c r="AT26" s="51">
        <f t="shared" si="9"/>
        <v>0</v>
      </c>
      <c r="AU26" s="51">
        <f t="shared" si="9"/>
        <v>0</v>
      </c>
      <c r="AV26" s="51">
        <f t="shared" si="9"/>
        <v>0</v>
      </c>
      <c r="AW26" s="51">
        <f t="shared" si="9"/>
        <v>0</v>
      </c>
      <c r="AX26" s="51">
        <f t="shared" si="9"/>
        <v>0</v>
      </c>
      <c r="AY26" s="51">
        <f t="shared" si="9"/>
        <v>0</v>
      </c>
      <c r="AZ26" s="51">
        <f t="shared" si="9"/>
        <v>0</v>
      </c>
      <c r="BA26" s="51">
        <f t="shared" si="9"/>
        <v>0</v>
      </c>
      <c r="BB26" s="51">
        <f t="shared" si="9"/>
        <v>0</v>
      </c>
      <c r="BC26" s="51">
        <f t="shared" si="9"/>
        <v>0</v>
      </c>
      <c r="BD26" s="51">
        <f t="shared" si="9"/>
        <v>0</v>
      </c>
      <c r="BE26" s="51">
        <f t="shared" si="9"/>
        <v>0</v>
      </c>
      <c r="BF26" s="51">
        <f t="shared" si="9"/>
        <v>0</v>
      </c>
      <c r="BG26" s="51">
        <f t="shared" si="9"/>
        <v>0</v>
      </c>
      <c r="BH26" s="51">
        <f t="shared" si="9"/>
        <v>0</v>
      </c>
      <c r="BI26" s="51">
        <f t="shared" si="9"/>
        <v>0</v>
      </c>
      <c r="BJ26" s="51">
        <f t="shared" si="9"/>
        <v>0</v>
      </c>
      <c r="BK26" s="51">
        <f t="shared" si="8"/>
        <v>0</v>
      </c>
    </row>
    <row r="27" spans="1:63">
      <c r="A27" s="21" t="s">
        <v>81</v>
      </c>
      <c r="B27" s="35" t="s">
        <v>16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</row>
    <row r="28" spans="1:63">
      <c r="A28" s="21"/>
      <c r="B28" s="35" t="s">
        <v>128</v>
      </c>
      <c r="C28" s="49">
        <v>0</v>
      </c>
      <c r="D28" s="49">
        <v>11.881726155677299</v>
      </c>
      <c r="E28" s="49">
        <v>0</v>
      </c>
      <c r="F28" s="49">
        <v>0</v>
      </c>
      <c r="G28" s="49">
        <v>0</v>
      </c>
      <c r="H28" s="49">
        <v>1.723760658579</v>
      </c>
      <c r="I28" s="49">
        <v>85.932616532449927</v>
      </c>
      <c r="J28" s="49">
        <v>3.1343435974513998</v>
      </c>
      <c r="K28" s="49">
        <v>0</v>
      </c>
      <c r="L28" s="49">
        <v>39.981085972030897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1.2166511698366997</v>
      </c>
      <c r="S28" s="49">
        <v>4.2106554395068709</v>
      </c>
      <c r="T28" s="49">
        <v>0</v>
      </c>
      <c r="U28" s="49">
        <v>0</v>
      </c>
      <c r="V28" s="49">
        <v>2.842148068257401</v>
      </c>
      <c r="W28" s="49">
        <v>0</v>
      </c>
      <c r="X28" s="49">
        <v>0</v>
      </c>
      <c r="Y28" s="49">
        <v>0</v>
      </c>
      <c r="Z28" s="49">
        <v>0</v>
      </c>
      <c r="AA28" s="49">
        <v>0</v>
      </c>
      <c r="AB28" s="49">
        <v>0.40476074683739999</v>
      </c>
      <c r="AC28" s="49">
        <v>1.3180113398382998</v>
      </c>
      <c r="AD28" s="49">
        <v>0</v>
      </c>
      <c r="AE28" s="49">
        <v>0</v>
      </c>
      <c r="AF28" s="49">
        <v>0.86857133377389995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0.17431197764370002</v>
      </c>
      <c r="AM28" s="49">
        <v>12.382782093419101</v>
      </c>
      <c r="AN28" s="49">
        <v>1.2912584250966999</v>
      </c>
      <c r="AO28" s="49">
        <v>0</v>
      </c>
      <c r="AP28" s="49">
        <v>0.53458071429010001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9.4212863734334</v>
      </c>
      <c r="AW28" s="49">
        <v>83.958113543544897</v>
      </c>
      <c r="AX28" s="49">
        <v>5.8896608064000003E-3</v>
      </c>
      <c r="AY28" s="49">
        <v>0.4838709695483</v>
      </c>
      <c r="AZ28" s="49">
        <v>53.556863950799531</v>
      </c>
      <c r="BA28" s="49">
        <v>0</v>
      </c>
      <c r="BB28" s="49">
        <v>0</v>
      </c>
      <c r="BC28" s="49">
        <v>0</v>
      </c>
      <c r="BD28" s="49">
        <v>0</v>
      </c>
      <c r="BE28" s="49">
        <v>0</v>
      </c>
      <c r="BF28" s="49">
        <v>4.0306729063422999</v>
      </c>
      <c r="BG28" s="49">
        <v>1.8965253277736001</v>
      </c>
      <c r="BH28" s="49">
        <v>2.6794854705483</v>
      </c>
      <c r="BI28" s="49">
        <v>0</v>
      </c>
      <c r="BJ28" s="49">
        <v>4.1795384711916022</v>
      </c>
      <c r="BK28" s="50">
        <f t="shared" ref="BK28:BK37" si="10">SUM(C28:BJ28)</f>
        <v>328.10951089867706</v>
      </c>
    </row>
    <row r="29" spans="1:63">
      <c r="A29" s="21"/>
      <c r="B29" s="35" t="s">
        <v>129</v>
      </c>
      <c r="C29" s="49">
        <v>0</v>
      </c>
      <c r="D29" s="49">
        <v>17.8900430751935</v>
      </c>
      <c r="E29" s="49">
        <v>0</v>
      </c>
      <c r="F29" s="49">
        <v>0</v>
      </c>
      <c r="G29" s="49">
        <v>0</v>
      </c>
      <c r="H29" s="49">
        <v>0.42722696983800001</v>
      </c>
      <c r="I29" s="49">
        <v>26.673019406773804</v>
      </c>
      <c r="J29" s="49">
        <v>1.0862699300000001</v>
      </c>
      <c r="K29" s="49">
        <v>0</v>
      </c>
      <c r="L29" s="49">
        <v>1.0788115713868001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0.10190777828980001</v>
      </c>
      <c r="S29" s="49">
        <v>7.2378813389180277</v>
      </c>
      <c r="T29" s="49">
        <v>0.9171119172258001</v>
      </c>
      <c r="U29" s="49">
        <v>0</v>
      </c>
      <c r="V29" s="49">
        <v>6.61015303548E-2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2.4168903677E-2</v>
      </c>
      <c r="AC29" s="49">
        <v>2.56422764191E-2</v>
      </c>
      <c r="AD29" s="49">
        <v>0</v>
      </c>
      <c r="AE29" s="49">
        <v>0</v>
      </c>
      <c r="AF29" s="49">
        <v>0.36995289390310004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1.4286886903E-2</v>
      </c>
      <c r="AM29" s="49">
        <v>0</v>
      </c>
      <c r="AN29" s="49">
        <v>0</v>
      </c>
      <c r="AO29" s="49">
        <v>0</v>
      </c>
      <c r="AP29" s="49">
        <v>1.3017935399999998E-5</v>
      </c>
      <c r="AQ29" s="49">
        <v>0</v>
      </c>
      <c r="AR29" s="49">
        <v>0</v>
      </c>
      <c r="AS29" s="49">
        <v>0</v>
      </c>
      <c r="AT29" s="49">
        <v>0</v>
      </c>
      <c r="AU29" s="49">
        <v>0</v>
      </c>
      <c r="AV29" s="49">
        <v>2.0966747591873007</v>
      </c>
      <c r="AW29" s="49">
        <v>15.6431839689347</v>
      </c>
      <c r="AX29" s="49">
        <v>0</v>
      </c>
      <c r="AY29" s="49">
        <v>0</v>
      </c>
      <c r="AZ29" s="49">
        <v>3.9011445919993006</v>
      </c>
      <c r="BA29" s="49">
        <v>0</v>
      </c>
      <c r="BB29" s="49">
        <v>0</v>
      </c>
      <c r="BC29" s="49">
        <v>0</v>
      </c>
      <c r="BD29" s="49">
        <v>0</v>
      </c>
      <c r="BE29" s="49">
        <v>0</v>
      </c>
      <c r="BF29" s="49">
        <v>0.73638775241570009</v>
      </c>
      <c r="BG29" s="49">
        <v>0</v>
      </c>
      <c r="BH29" s="49">
        <v>0.78608149558060003</v>
      </c>
      <c r="BI29" s="49">
        <v>0</v>
      </c>
      <c r="BJ29" s="49">
        <v>0.40834382941909997</v>
      </c>
      <c r="BK29" s="50">
        <f t="shared" si="10"/>
        <v>79.484253894354822</v>
      </c>
    </row>
    <row r="30" spans="1:63">
      <c r="A30" s="21"/>
      <c r="B30" s="35" t="s">
        <v>157</v>
      </c>
      <c r="C30" s="49">
        <v>0</v>
      </c>
      <c r="D30" s="49">
        <v>16.4714584140645</v>
      </c>
      <c r="E30" s="49">
        <v>0</v>
      </c>
      <c r="F30" s="49">
        <v>0</v>
      </c>
      <c r="G30" s="49">
        <v>0</v>
      </c>
      <c r="H30" s="49">
        <v>1.0633164146435001</v>
      </c>
      <c r="I30" s="49">
        <v>8.3228111977416006</v>
      </c>
      <c r="J30" s="49">
        <v>0</v>
      </c>
      <c r="K30" s="49">
        <v>0</v>
      </c>
      <c r="L30" s="49">
        <v>0.98553177190290009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0.42806246730886527</v>
      </c>
      <c r="S30" s="49">
        <v>0</v>
      </c>
      <c r="T30" s="49">
        <v>0</v>
      </c>
      <c r="U30" s="49">
        <v>0</v>
      </c>
      <c r="V30" s="49">
        <v>0.40927366790270003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1.2494298847079999</v>
      </c>
      <c r="AC30" s="49">
        <v>0.7879773372901</v>
      </c>
      <c r="AD30" s="49">
        <v>0</v>
      </c>
      <c r="AE30" s="49">
        <v>0</v>
      </c>
      <c r="AF30" s="49">
        <v>2.9981026783224003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0.57092442499919993</v>
      </c>
      <c r="AM30" s="49">
        <v>1.273968064E-4</v>
      </c>
      <c r="AN30" s="49">
        <v>10.3461942756451</v>
      </c>
      <c r="AO30" s="49">
        <v>0</v>
      </c>
      <c r="AP30" s="49">
        <v>0.22654818906440002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9.5881475621664087</v>
      </c>
      <c r="AW30" s="49">
        <v>14.4974077115138</v>
      </c>
      <c r="AX30" s="49">
        <v>7.2217163099353989</v>
      </c>
      <c r="AY30" s="49">
        <v>0</v>
      </c>
      <c r="AZ30" s="49">
        <v>19.369215093868089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2.2639464002139014</v>
      </c>
      <c r="BG30" s="49">
        <v>6.1541503183868</v>
      </c>
      <c r="BH30" s="49">
        <v>0</v>
      </c>
      <c r="BI30" s="49">
        <v>0</v>
      </c>
      <c r="BJ30" s="49">
        <v>2.0027836710321001</v>
      </c>
      <c r="BK30" s="50">
        <f t="shared" si="10"/>
        <v>104.95712518751617</v>
      </c>
    </row>
    <row r="31" spans="1:63">
      <c r="A31" s="21"/>
      <c r="B31" s="35" t="s">
        <v>130</v>
      </c>
      <c r="C31" s="49">
        <v>0</v>
      </c>
      <c r="D31" s="49">
        <v>20.1124167401934</v>
      </c>
      <c r="E31" s="49">
        <v>0</v>
      </c>
      <c r="F31" s="49">
        <v>0</v>
      </c>
      <c r="G31" s="49">
        <v>0</v>
      </c>
      <c r="H31" s="49">
        <v>0.90274307899869999</v>
      </c>
      <c r="I31" s="49">
        <v>19.896413052225402</v>
      </c>
      <c r="J31" s="49">
        <v>0.39615617593539998</v>
      </c>
      <c r="K31" s="49">
        <v>0</v>
      </c>
      <c r="L31" s="49">
        <v>4.5068894461284996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0.31851118541829998</v>
      </c>
      <c r="S31" s="49">
        <v>13.021686535739025</v>
      </c>
      <c r="T31" s="49">
        <v>0</v>
      </c>
      <c r="U31" s="49">
        <v>0</v>
      </c>
      <c r="V31" s="49">
        <v>0.186344060516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2.3719652894496992</v>
      </c>
      <c r="AC31" s="49">
        <v>4.3061656748061994</v>
      </c>
      <c r="AD31" s="49">
        <v>0</v>
      </c>
      <c r="AE31" s="49">
        <v>0</v>
      </c>
      <c r="AF31" s="49">
        <v>3.0980840833865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0.92966468096620003</v>
      </c>
      <c r="AM31" s="49">
        <v>7.8013169135804006</v>
      </c>
      <c r="AN31" s="49">
        <v>11.224154864290201</v>
      </c>
      <c r="AO31" s="49">
        <v>0</v>
      </c>
      <c r="AP31" s="49">
        <v>3.1120072576125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4.4601935669569022</v>
      </c>
      <c r="AW31" s="49">
        <v>26.498360162192498</v>
      </c>
      <c r="AX31" s="49">
        <v>0</v>
      </c>
      <c r="AY31" s="49">
        <v>0</v>
      </c>
      <c r="AZ31" s="49">
        <v>17.673106466158604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1.9419388161883999</v>
      </c>
      <c r="BG31" s="49">
        <v>2.4492976190320999</v>
      </c>
      <c r="BH31" s="49">
        <v>3.0089732037418999</v>
      </c>
      <c r="BI31" s="49">
        <v>0</v>
      </c>
      <c r="BJ31" s="49">
        <v>2.5663195728703996</v>
      </c>
      <c r="BK31" s="50">
        <f t="shared" si="10"/>
        <v>150.78270844638726</v>
      </c>
    </row>
    <row r="32" spans="1:63">
      <c r="A32" s="21"/>
      <c r="B32" s="35" t="s">
        <v>147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0.38724698183710016</v>
      </c>
      <c r="I32" s="49">
        <v>0.44780980960127137</v>
      </c>
      <c r="J32" s="49">
        <v>0</v>
      </c>
      <c r="K32" s="49">
        <v>0</v>
      </c>
      <c r="L32" s="49">
        <v>0.41686949538689999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7.8759996838000002E-2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0.57764351386940005</v>
      </c>
      <c r="AC32" s="49">
        <v>1.3044773503221001</v>
      </c>
      <c r="AD32" s="49">
        <v>0</v>
      </c>
      <c r="AE32" s="49">
        <v>0</v>
      </c>
      <c r="AF32" s="49">
        <v>0.81732178132229993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0.36827663567590002</v>
      </c>
      <c r="AM32" s="49">
        <v>0.13978535119330002</v>
      </c>
      <c r="AN32" s="49">
        <v>0</v>
      </c>
      <c r="AO32" s="49">
        <v>0</v>
      </c>
      <c r="AP32" s="49">
        <v>6.3461974580600003E-2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6.128024790457407</v>
      </c>
      <c r="AW32" s="49">
        <v>4.0002117086117011</v>
      </c>
      <c r="AX32" s="49">
        <v>0</v>
      </c>
      <c r="AY32" s="49">
        <v>0</v>
      </c>
      <c r="AZ32" s="49">
        <v>2.5159770608373004</v>
      </c>
      <c r="BA32" s="49">
        <v>0</v>
      </c>
      <c r="BB32" s="49">
        <v>0</v>
      </c>
      <c r="BC32" s="49">
        <v>0</v>
      </c>
      <c r="BD32" s="49">
        <v>0</v>
      </c>
      <c r="BE32" s="49">
        <v>0</v>
      </c>
      <c r="BF32" s="49">
        <v>2.6662707920156032</v>
      </c>
      <c r="BG32" s="49">
        <v>0.83951400241920004</v>
      </c>
      <c r="BH32" s="49">
        <v>1.4535998064E-3</v>
      </c>
      <c r="BI32" s="49">
        <v>0</v>
      </c>
      <c r="BJ32" s="49">
        <v>0.51127130087069994</v>
      </c>
      <c r="BK32" s="50">
        <f t="shared" si="10"/>
        <v>21.264376145645183</v>
      </c>
    </row>
    <row r="33" spans="1:64">
      <c r="A33" s="21"/>
      <c r="B33" s="35" t="s">
        <v>131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6.0693742222564033</v>
      </c>
      <c r="I33" s="49">
        <v>0.29758460938699999</v>
      </c>
      <c r="J33" s="49">
        <v>0</v>
      </c>
      <c r="K33" s="49">
        <v>0</v>
      </c>
      <c r="L33" s="49">
        <v>8.213063816095902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2.1405174406119003</v>
      </c>
      <c r="S33" s="49">
        <v>0</v>
      </c>
      <c r="T33" s="49">
        <v>0</v>
      </c>
      <c r="U33" s="49">
        <v>0</v>
      </c>
      <c r="V33" s="49">
        <v>1.1875730770191479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0.73359896638650013</v>
      </c>
      <c r="AC33" s="49">
        <v>0</v>
      </c>
      <c r="AD33" s="49">
        <v>0</v>
      </c>
      <c r="AE33" s="49">
        <v>0</v>
      </c>
      <c r="AF33" s="49">
        <v>2.2584588751929999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0.30638498722509999</v>
      </c>
      <c r="AM33" s="49">
        <v>0</v>
      </c>
      <c r="AN33" s="49">
        <v>0</v>
      </c>
      <c r="AO33" s="49">
        <v>0</v>
      </c>
      <c r="AP33" s="49">
        <v>0.60114549748359991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5.3772933898003021</v>
      </c>
      <c r="AW33" s="49">
        <v>2.4978118193400001E-2</v>
      </c>
      <c r="AX33" s="49">
        <v>0</v>
      </c>
      <c r="AY33" s="49">
        <v>0</v>
      </c>
      <c r="AZ33" s="49">
        <v>7.8271457983521007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1.7703458244798993</v>
      </c>
      <c r="BG33" s="49">
        <v>0</v>
      </c>
      <c r="BH33" s="49">
        <v>0</v>
      </c>
      <c r="BI33" s="49">
        <v>0</v>
      </c>
      <c r="BJ33" s="49">
        <v>1.8154924479351</v>
      </c>
      <c r="BK33" s="50">
        <f t="shared" si="10"/>
        <v>38.622957070419353</v>
      </c>
    </row>
    <row r="34" spans="1:64">
      <c r="A34" s="21"/>
      <c r="B34" s="35" t="s">
        <v>132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0.73127926170330637</v>
      </c>
      <c r="I34" s="49">
        <v>0.28761000296760003</v>
      </c>
      <c r="J34" s="49">
        <v>0</v>
      </c>
      <c r="K34" s="49">
        <v>0</v>
      </c>
      <c r="L34" s="49">
        <v>1.6034875834513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0.29446006167589994</v>
      </c>
      <c r="S34" s="49">
        <v>0</v>
      </c>
      <c r="T34" s="49">
        <v>0</v>
      </c>
      <c r="U34" s="49">
        <v>0</v>
      </c>
      <c r="V34" s="49">
        <v>0.30443010748370003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0.3177800142569</v>
      </c>
      <c r="AC34" s="49">
        <v>0.32672527948379998</v>
      </c>
      <c r="AD34" s="49">
        <v>0</v>
      </c>
      <c r="AE34" s="49">
        <v>0</v>
      </c>
      <c r="AF34" s="49">
        <v>0.28388603874180002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0.34013807983749994</v>
      </c>
      <c r="AM34" s="49">
        <v>4.0896791967600002E-2</v>
      </c>
      <c r="AN34" s="49">
        <v>0</v>
      </c>
      <c r="AO34" s="49">
        <v>0</v>
      </c>
      <c r="AP34" s="49">
        <v>2.1642803276126998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7.1190997030971985</v>
      </c>
      <c r="AW34" s="49">
        <v>2.1866264342571005</v>
      </c>
      <c r="AX34" s="49">
        <v>0</v>
      </c>
      <c r="AY34" s="49">
        <v>0</v>
      </c>
      <c r="AZ34" s="49">
        <v>2.2016655051276999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2.6967405871102974</v>
      </c>
      <c r="BG34" s="49">
        <v>0.1025293859999</v>
      </c>
      <c r="BH34" s="49">
        <v>0</v>
      </c>
      <c r="BI34" s="49">
        <v>0</v>
      </c>
      <c r="BJ34" s="49">
        <v>6.3615328870900004E-2</v>
      </c>
      <c r="BK34" s="50">
        <f t="shared" si="10"/>
        <v>21.065250493645202</v>
      </c>
    </row>
    <row r="35" spans="1:64">
      <c r="A35" s="21"/>
      <c r="B35" s="35" t="s">
        <v>133</v>
      </c>
      <c r="C35" s="49">
        <v>0</v>
      </c>
      <c r="D35" s="49">
        <v>10.607213495774101</v>
      </c>
      <c r="E35" s="49">
        <v>0</v>
      </c>
      <c r="F35" s="49">
        <v>0</v>
      </c>
      <c r="G35" s="49">
        <v>0</v>
      </c>
      <c r="H35" s="49">
        <v>0.6103796331925998</v>
      </c>
      <c r="I35" s="49">
        <v>19.335602644597138</v>
      </c>
      <c r="J35" s="49">
        <v>0</v>
      </c>
      <c r="K35" s="49">
        <v>0</v>
      </c>
      <c r="L35" s="49">
        <v>5.8434704376770004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0.19615937135439995</v>
      </c>
      <c r="S35" s="49">
        <v>12.067488411129</v>
      </c>
      <c r="T35" s="49">
        <v>0</v>
      </c>
      <c r="U35" s="49">
        <v>0</v>
      </c>
      <c r="V35" s="49">
        <v>0.30028027522549999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0.2685178615803</v>
      </c>
      <c r="AC35" s="49">
        <v>0</v>
      </c>
      <c r="AD35" s="49">
        <v>0</v>
      </c>
      <c r="AE35" s="49">
        <v>0</v>
      </c>
      <c r="AF35" s="49">
        <v>0.55488609970960001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5.8597439903000002E-2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3.0442433931228994</v>
      </c>
      <c r="AW35" s="49">
        <v>5.4627222743864996</v>
      </c>
      <c r="AX35" s="49">
        <v>0</v>
      </c>
      <c r="AY35" s="49">
        <v>0</v>
      </c>
      <c r="AZ35" s="49">
        <v>15.157723580353197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1.3578362643177</v>
      </c>
      <c r="BG35" s="49">
        <v>0.18293493364499999</v>
      </c>
      <c r="BH35" s="49">
        <v>0</v>
      </c>
      <c r="BI35" s="49">
        <v>0</v>
      </c>
      <c r="BJ35" s="49">
        <v>0.1518144560321</v>
      </c>
      <c r="BK35" s="50">
        <f t="shared" si="10"/>
        <v>75.199870572000023</v>
      </c>
    </row>
    <row r="36" spans="1:64">
      <c r="A36" s="21"/>
      <c r="B36" s="36" t="s">
        <v>89</v>
      </c>
      <c r="C36" s="51">
        <f>SUM(C28:C35)</f>
        <v>0</v>
      </c>
      <c r="D36" s="51">
        <f t="shared" ref="D36:BJ36" si="11">SUM(D28:D35)</f>
        <v>76.962857880902803</v>
      </c>
      <c r="E36" s="51">
        <f t="shared" si="11"/>
        <v>0</v>
      </c>
      <c r="F36" s="51">
        <f t="shared" si="11"/>
        <v>0</v>
      </c>
      <c r="G36" s="51">
        <f t="shared" si="11"/>
        <v>0</v>
      </c>
      <c r="H36" s="51">
        <f t="shared" si="11"/>
        <v>11.91532722104861</v>
      </c>
      <c r="I36" s="51">
        <f t="shared" si="11"/>
        <v>161.19346725574374</v>
      </c>
      <c r="J36" s="51">
        <f t="shared" si="11"/>
        <v>4.6167697033868</v>
      </c>
      <c r="K36" s="51">
        <f t="shared" si="11"/>
        <v>0</v>
      </c>
      <c r="L36" s="51">
        <f t="shared" si="11"/>
        <v>62.629210094060191</v>
      </c>
      <c r="M36" s="51">
        <f t="shared" si="11"/>
        <v>0</v>
      </c>
      <c r="N36" s="51">
        <f t="shared" si="11"/>
        <v>0</v>
      </c>
      <c r="O36" s="51">
        <f t="shared" si="11"/>
        <v>0</v>
      </c>
      <c r="P36" s="51">
        <f t="shared" si="11"/>
        <v>0</v>
      </c>
      <c r="Q36" s="51">
        <f t="shared" si="11"/>
        <v>0</v>
      </c>
      <c r="R36" s="51">
        <f t="shared" si="11"/>
        <v>4.7750294713338652</v>
      </c>
      <c r="S36" s="51">
        <f t="shared" si="11"/>
        <v>36.537711725292922</v>
      </c>
      <c r="T36" s="51">
        <f t="shared" si="11"/>
        <v>0.9171119172258001</v>
      </c>
      <c r="U36" s="51">
        <f t="shared" si="11"/>
        <v>0</v>
      </c>
      <c r="V36" s="51">
        <f t="shared" si="11"/>
        <v>5.2961507867592488</v>
      </c>
      <c r="W36" s="51">
        <f t="shared" si="11"/>
        <v>0</v>
      </c>
      <c r="X36" s="51">
        <f t="shared" si="11"/>
        <v>0</v>
      </c>
      <c r="Y36" s="51">
        <f t="shared" si="11"/>
        <v>0</v>
      </c>
      <c r="Z36" s="51">
        <f t="shared" si="11"/>
        <v>0</v>
      </c>
      <c r="AA36" s="51">
        <f t="shared" si="11"/>
        <v>0</v>
      </c>
      <c r="AB36" s="51">
        <f t="shared" si="11"/>
        <v>5.9478651807651994</v>
      </c>
      <c r="AC36" s="51">
        <f t="shared" si="11"/>
        <v>8.0689992581595984</v>
      </c>
      <c r="AD36" s="51">
        <f t="shared" si="11"/>
        <v>0</v>
      </c>
      <c r="AE36" s="51">
        <f t="shared" si="11"/>
        <v>0</v>
      </c>
      <c r="AF36" s="51">
        <f t="shared" si="11"/>
        <v>11.2492637843526</v>
      </c>
      <c r="AG36" s="51">
        <f t="shared" si="11"/>
        <v>0</v>
      </c>
      <c r="AH36" s="51">
        <f t="shared" si="11"/>
        <v>0</v>
      </c>
      <c r="AI36" s="51">
        <f t="shared" si="11"/>
        <v>0</v>
      </c>
      <c r="AJ36" s="51">
        <f t="shared" si="11"/>
        <v>0</v>
      </c>
      <c r="AK36" s="51">
        <f t="shared" si="11"/>
        <v>0</v>
      </c>
      <c r="AL36" s="51">
        <f t="shared" si="11"/>
        <v>2.7625851131535999</v>
      </c>
      <c r="AM36" s="51">
        <f t="shared" si="11"/>
        <v>20.364908546966802</v>
      </c>
      <c r="AN36" s="51">
        <f t="shared" si="11"/>
        <v>22.861607565032003</v>
      </c>
      <c r="AO36" s="51">
        <f t="shared" si="11"/>
        <v>0</v>
      </c>
      <c r="AP36" s="51">
        <f t="shared" si="11"/>
        <v>6.702036978579299</v>
      </c>
      <c r="AQ36" s="51">
        <f t="shared" si="11"/>
        <v>0</v>
      </c>
      <c r="AR36" s="51">
        <f t="shared" si="11"/>
        <v>0</v>
      </c>
      <c r="AS36" s="51">
        <f t="shared" si="11"/>
        <v>0</v>
      </c>
      <c r="AT36" s="51">
        <f t="shared" si="11"/>
        <v>0</v>
      </c>
      <c r="AU36" s="51">
        <f t="shared" si="11"/>
        <v>0</v>
      </c>
      <c r="AV36" s="51">
        <f t="shared" si="11"/>
        <v>47.23496353822182</v>
      </c>
      <c r="AW36" s="51">
        <f t="shared" si="11"/>
        <v>152.27160392163455</v>
      </c>
      <c r="AX36" s="51">
        <f t="shared" si="11"/>
        <v>7.2276059707417986</v>
      </c>
      <c r="AY36" s="51">
        <f t="shared" si="11"/>
        <v>0.4838709695483</v>
      </c>
      <c r="AZ36" s="51">
        <f t="shared" si="11"/>
        <v>122.20284204749582</v>
      </c>
      <c r="BA36" s="51">
        <f t="shared" si="11"/>
        <v>0</v>
      </c>
      <c r="BB36" s="51">
        <f t="shared" si="11"/>
        <v>0</v>
      </c>
      <c r="BC36" s="51">
        <f t="shared" si="11"/>
        <v>0</v>
      </c>
      <c r="BD36" s="51">
        <f t="shared" si="11"/>
        <v>0</v>
      </c>
      <c r="BE36" s="51">
        <f t="shared" si="11"/>
        <v>0</v>
      </c>
      <c r="BF36" s="51">
        <f t="shared" si="11"/>
        <v>17.464139343083804</v>
      </c>
      <c r="BG36" s="51">
        <f t="shared" si="11"/>
        <v>11.6249515872566</v>
      </c>
      <c r="BH36" s="51">
        <f t="shared" si="11"/>
        <v>6.4759937696771992</v>
      </c>
      <c r="BI36" s="51">
        <f t="shared" si="11"/>
        <v>0</v>
      </c>
      <c r="BJ36" s="51">
        <f t="shared" si="11"/>
        <v>11.699179078222002</v>
      </c>
      <c r="BK36" s="51">
        <f t="shared" si="10"/>
        <v>819.48605270864493</v>
      </c>
      <c r="BL36" s="42"/>
    </row>
    <row r="37" spans="1:64">
      <c r="A37" s="21"/>
      <c r="B37" s="36" t="s">
        <v>79</v>
      </c>
      <c r="C37" s="51">
        <f t="shared" ref="C37:AH37" si="12">C9+C12+C20+C23+C26+C36</f>
        <v>0</v>
      </c>
      <c r="D37" s="51">
        <f t="shared" si="12"/>
        <v>143.3213529353352</v>
      </c>
      <c r="E37" s="51">
        <f t="shared" si="12"/>
        <v>0</v>
      </c>
      <c r="F37" s="51">
        <f t="shared" si="12"/>
        <v>0</v>
      </c>
      <c r="G37" s="51">
        <f t="shared" si="12"/>
        <v>0</v>
      </c>
      <c r="H37" s="51">
        <f t="shared" si="12"/>
        <v>14.97638429188391</v>
      </c>
      <c r="I37" s="51">
        <f t="shared" si="12"/>
        <v>665.11417620387772</v>
      </c>
      <c r="J37" s="51">
        <f t="shared" si="12"/>
        <v>293.29102782399866</v>
      </c>
      <c r="K37" s="51">
        <f t="shared" si="12"/>
        <v>0</v>
      </c>
      <c r="L37" s="51">
        <f t="shared" si="12"/>
        <v>87.426240079412793</v>
      </c>
      <c r="M37" s="51">
        <f t="shared" si="12"/>
        <v>0</v>
      </c>
      <c r="N37" s="51">
        <f t="shared" si="12"/>
        <v>0</v>
      </c>
      <c r="O37" s="51">
        <f t="shared" si="12"/>
        <v>0</v>
      </c>
      <c r="P37" s="51">
        <f t="shared" si="12"/>
        <v>0</v>
      </c>
      <c r="Q37" s="51">
        <f t="shared" si="12"/>
        <v>0</v>
      </c>
      <c r="R37" s="51">
        <f t="shared" si="12"/>
        <v>5.4109894665572655</v>
      </c>
      <c r="S37" s="51">
        <f t="shared" si="12"/>
        <v>64.82441039444744</v>
      </c>
      <c r="T37" s="51">
        <f t="shared" si="12"/>
        <v>3.6534455773547001</v>
      </c>
      <c r="U37" s="51">
        <f t="shared" si="12"/>
        <v>0</v>
      </c>
      <c r="V37" s="51">
        <f t="shared" si="12"/>
        <v>8.4808350747261478</v>
      </c>
      <c r="W37" s="51">
        <f t="shared" si="12"/>
        <v>0</v>
      </c>
      <c r="X37" s="51">
        <f t="shared" si="12"/>
        <v>0</v>
      </c>
      <c r="Y37" s="51">
        <f t="shared" si="12"/>
        <v>0</v>
      </c>
      <c r="Z37" s="51">
        <f t="shared" si="12"/>
        <v>0</v>
      </c>
      <c r="AA37" s="51">
        <f t="shared" si="12"/>
        <v>0</v>
      </c>
      <c r="AB37" s="51">
        <f t="shared" si="12"/>
        <v>7.3371015015046996</v>
      </c>
      <c r="AC37" s="51">
        <f t="shared" si="12"/>
        <v>162.46936050886839</v>
      </c>
      <c r="AD37" s="51">
        <f t="shared" si="12"/>
        <v>0.25824703916120001</v>
      </c>
      <c r="AE37" s="51">
        <f t="shared" si="12"/>
        <v>0</v>
      </c>
      <c r="AF37" s="51">
        <f t="shared" si="12"/>
        <v>14.921307319383502</v>
      </c>
      <c r="AG37" s="51">
        <f t="shared" si="12"/>
        <v>0</v>
      </c>
      <c r="AH37" s="51">
        <f t="shared" si="12"/>
        <v>0</v>
      </c>
      <c r="AI37" s="51">
        <f t="shared" ref="AI37:BJ37" si="13">AI9+AI12+AI20+AI23+AI26+AI36</f>
        <v>0</v>
      </c>
      <c r="AJ37" s="51">
        <f t="shared" si="13"/>
        <v>0</v>
      </c>
      <c r="AK37" s="51">
        <f t="shared" si="13"/>
        <v>0</v>
      </c>
      <c r="AL37" s="51">
        <f t="shared" si="13"/>
        <v>3.2386795197325999</v>
      </c>
      <c r="AM37" s="51">
        <f t="shared" si="13"/>
        <v>84.148713639224212</v>
      </c>
      <c r="AN37" s="51">
        <f t="shared" si="13"/>
        <v>63.808899226999607</v>
      </c>
      <c r="AO37" s="51">
        <f t="shared" si="13"/>
        <v>0</v>
      </c>
      <c r="AP37" s="51">
        <f t="shared" si="13"/>
        <v>8.2705832831589987</v>
      </c>
      <c r="AQ37" s="51">
        <f t="shared" si="13"/>
        <v>0</v>
      </c>
      <c r="AR37" s="51">
        <f t="shared" si="13"/>
        <v>0</v>
      </c>
      <c r="AS37" s="51">
        <f t="shared" si="13"/>
        <v>0</v>
      </c>
      <c r="AT37" s="51">
        <f t="shared" si="13"/>
        <v>0</v>
      </c>
      <c r="AU37" s="51">
        <f t="shared" si="13"/>
        <v>0</v>
      </c>
      <c r="AV37" s="51">
        <f t="shared" si="13"/>
        <v>56.82858319887432</v>
      </c>
      <c r="AW37" s="51">
        <f t="shared" si="13"/>
        <v>591.13576928872499</v>
      </c>
      <c r="AX37" s="51">
        <f t="shared" si="13"/>
        <v>11.437540453838299</v>
      </c>
      <c r="AY37" s="51">
        <f t="shared" si="13"/>
        <v>0.4838709695483</v>
      </c>
      <c r="AZ37" s="51">
        <f t="shared" si="13"/>
        <v>173.49794903161703</v>
      </c>
      <c r="BA37" s="51">
        <f t="shared" si="13"/>
        <v>0</v>
      </c>
      <c r="BB37" s="51">
        <f t="shared" si="13"/>
        <v>0</v>
      </c>
      <c r="BC37" s="51">
        <f t="shared" si="13"/>
        <v>0</v>
      </c>
      <c r="BD37" s="51">
        <f t="shared" si="13"/>
        <v>0</v>
      </c>
      <c r="BE37" s="51">
        <f t="shared" si="13"/>
        <v>0</v>
      </c>
      <c r="BF37" s="51">
        <f t="shared" si="13"/>
        <v>21.179093781521804</v>
      </c>
      <c r="BG37" s="51">
        <f t="shared" si="13"/>
        <v>36.8750817133526</v>
      </c>
      <c r="BH37" s="51">
        <f t="shared" si="13"/>
        <v>6.5281883961609992</v>
      </c>
      <c r="BI37" s="51">
        <f t="shared" si="13"/>
        <v>0</v>
      </c>
      <c r="BJ37" s="51">
        <f t="shared" si="13"/>
        <v>23.670671573123204</v>
      </c>
      <c r="BK37" s="51">
        <f t="shared" si="10"/>
        <v>2552.5885022923885</v>
      </c>
    </row>
    <row r="38" spans="1:64" ht="3.75" customHeight="1">
      <c r="A38" s="21"/>
      <c r="B38" s="37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</row>
    <row r="39" spans="1:64">
      <c r="A39" s="21" t="s">
        <v>1</v>
      </c>
      <c r="B39" s="38" t="s">
        <v>7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</row>
    <row r="40" spans="1:64" s="25" customFormat="1">
      <c r="A40" s="21" t="s">
        <v>75</v>
      </c>
      <c r="B40" s="35" t="s">
        <v>2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</row>
    <row r="41" spans="1:64" s="25" customFormat="1">
      <c r="A41" s="21"/>
      <c r="B41" s="35" t="s">
        <v>134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18.426217116254904</v>
      </c>
      <c r="I41" s="49">
        <v>0.54397391699989994</v>
      </c>
      <c r="J41" s="49">
        <v>0</v>
      </c>
      <c r="K41" s="49">
        <v>0</v>
      </c>
      <c r="L41" s="49">
        <v>2.3907480935099999E-2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8.7213831291082631</v>
      </c>
      <c r="S41" s="49">
        <v>2.6444606096700001E-2</v>
      </c>
      <c r="T41" s="49">
        <v>0</v>
      </c>
      <c r="U41" s="49">
        <v>0</v>
      </c>
      <c r="V41" s="49">
        <v>3.9546937902799992E-2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7.1748329661263996</v>
      </c>
      <c r="AC41" s="49">
        <v>0.1004095844514</v>
      </c>
      <c r="AD41" s="49">
        <v>0</v>
      </c>
      <c r="AE41" s="49">
        <v>0</v>
      </c>
      <c r="AF41" s="49">
        <v>0.17911910019309998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6.7101061405775004</v>
      </c>
      <c r="AM41" s="49">
        <v>2.3060847806200001E-2</v>
      </c>
      <c r="AN41" s="49">
        <v>0</v>
      </c>
      <c r="AO41" s="49">
        <v>0</v>
      </c>
      <c r="AP41" s="49">
        <v>3.22541371612E-2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165.76404110378527</v>
      </c>
      <c r="AW41" s="49">
        <v>0.67268045580439995</v>
      </c>
      <c r="AX41" s="49">
        <v>0</v>
      </c>
      <c r="AY41" s="49">
        <v>0</v>
      </c>
      <c r="AZ41" s="49">
        <v>2.1420636077077004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82.966126869416343</v>
      </c>
      <c r="BG41" s="49">
        <v>7.4484926532247986</v>
      </c>
      <c r="BH41" s="49">
        <v>0</v>
      </c>
      <c r="BI41" s="49">
        <v>0</v>
      </c>
      <c r="BJ41" s="49">
        <v>0.15455826277359999</v>
      </c>
      <c r="BK41" s="50">
        <f t="shared" ref="BK41:BK43" si="14">SUM(C41:BJ41)</f>
        <v>301.14921891632554</v>
      </c>
    </row>
    <row r="42" spans="1:64" s="25" customFormat="1">
      <c r="A42" s="21"/>
      <c r="B42" s="33" t="s">
        <v>135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63.833986682820267</v>
      </c>
      <c r="I42" s="49">
        <v>0.50219042296749994</v>
      </c>
      <c r="J42" s="49">
        <v>0</v>
      </c>
      <c r="K42" s="49">
        <v>0</v>
      </c>
      <c r="L42" s="49">
        <v>0.10751860532219999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53.797286555383089</v>
      </c>
      <c r="S42" s="49">
        <v>2.54944705805E-2</v>
      </c>
      <c r="T42" s="49">
        <v>0</v>
      </c>
      <c r="U42" s="49">
        <v>0</v>
      </c>
      <c r="V42" s="49">
        <v>7.3993687741099989E-2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9.402977599158497</v>
      </c>
      <c r="AC42" s="49">
        <v>0.74715493674150002</v>
      </c>
      <c r="AD42" s="49">
        <v>0</v>
      </c>
      <c r="AE42" s="49">
        <v>0</v>
      </c>
      <c r="AF42" s="49">
        <v>1.0422980963866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10.866559242835603</v>
      </c>
      <c r="AM42" s="49">
        <v>9.8381315999899993E-2</v>
      </c>
      <c r="AN42" s="49">
        <v>0</v>
      </c>
      <c r="AO42" s="49">
        <v>0</v>
      </c>
      <c r="AP42" s="49">
        <v>0.2274839259676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66.183697878499814</v>
      </c>
      <c r="AW42" s="49">
        <v>1.1648553361286</v>
      </c>
      <c r="AX42" s="49">
        <v>0</v>
      </c>
      <c r="AY42" s="49">
        <v>0</v>
      </c>
      <c r="AZ42" s="49">
        <v>4.2617031912875989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36.345984542537487</v>
      </c>
      <c r="BG42" s="49">
        <v>0.25771684122560001</v>
      </c>
      <c r="BH42" s="49">
        <v>0</v>
      </c>
      <c r="BI42" s="49">
        <v>0</v>
      </c>
      <c r="BJ42" s="49">
        <v>0.15564932003180001</v>
      </c>
      <c r="BK42" s="50">
        <f t="shared" si="14"/>
        <v>249.09493265161524</v>
      </c>
    </row>
    <row r="43" spans="1:64" s="25" customFormat="1">
      <c r="A43" s="21"/>
      <c r="B43" s="36" t="s">
        <v>84</v>
      </c>
      <c r="C43" s="52">
        <f>SUM(C41:C42)</f>
        <v>0</v>
      </c>
      <c r="D43" s="52">
        <f t="shared" ref="D43:BJ43" si="15">SUM(D41:D42)</f>
        <v>0</v>
      </c>
      <c r="E43" s="52">
        <f t="shared" si="15"/>
        <v>0</v>
      </c>
      <c r="F43" s="52">
        <f t="shared" si="15"/>
        <v>0</v>
      </c>
      <c r="G43" s="52">
        <f t="shared" si="15"/>
        <v>0</v>
      </c>
      <c r="H43" s="52">
        <f t="shared" si="15"/>
        <v>82.260203799075171</v>
      </c>
      <c r="I43" s="52">
        <f t="shared" si="15"/>
        <v>1.0461643399673999</v>
      </c>
      <c r="J43" s="52">
        <f t="shared" si="15"/>
        <v>0</v>
      </c>
      <c r="K43" s="52">
        <f t="shared" si="15"/>
        <v>0</v>
      </c>
      <c r="L43" s="52">
        <f t="shared" si="15"/>
        <v>0.13142608625729998</v>
      </c>
      <c r="M43" s="52">
        <f t="shared" si="15"/>
        <v>0</v>
      </c>
      <c r="N43" s="52">
        <f t="shared" si="15"/>
        <v>0</v>
      </c>
      <c r="O43" s="52">
        <f t="shared" si="15"/>
        <v>0</v>
      </c>
      <c r="P43" s="52">
        <f t="shared" si="15"/>
        <v>0</v>
      </c>
      <c r="Q43" s="52">
        <f t="shared" si="15"/>
        <v>0</v>
      </c>
      <c r="R43" s="52">
        <f t="shared" si="15"/>
        <v>62.51866968449135</v>
      </c>
      <c r="S43" s="52">
        <f t="shared" si="15"/>
        <v>5.1939076677200005E-2</v>
      </c>
      <c r="T43" s="52">
        <f t="shared" si="15"/>
        <v>0</v>
      </c>
      <c r="U43" s="52">
        <f t="shared" si="15"/>
        <v>0</v>
      </c>
      <c r="V43" s="52">
        <f t="shared" si="15"/>
        <v>0.11354062564389998</v>
      </c>
      <c r="W43" s="52">
        <f t="shared" si="15"/>
        <v>0</v>
      </c>
      <c r="X43" s="52">
        <f t="shared" si="15"/>
        <v>0</v>
      </c>
      <c r="Y43" s="52">
        <f t="shared" si="15"/>
        <v>0</v>
      </c>
      <c r="Z43" s="52">
        <f t="shared" si="15"/>
        <v>0</v>
      </c>
      <c r="AA43" s="52">
        <f t="shared" si="15"/>
        <v>0</v>
      </c>
      <c r="AB43" s="52">
        <f t="shared" si="15"/>
        <v>16.577810565284896</v>
      </c>
      <c r="AC43" s="52">
        <f t="shared" si="15"/>
        <v>0.84756452119290004</v>
      </c>
      <c r="AD43" s="52">
        <f t="shared" si="15"/>
        <v>0</v>
      </c>
      <c r="AE43" s="52">
        <f t="shared" si="15"/>
        <v>0</v>
      </c>
      <c r="AF43" s="52">
        <f t="shared" si="15"/>
        <v>1.2214171965797</v>
      </c>
      <c r="AG43" s="52">
        <f t="shared" si="15"/>
        <v>0</v>
      </c>
      <c r="AH43" s="52">
        <f t="shared" si="15"/>
        <v>0</v>
      </c>
      <c r="AI43" s="52">
        <f t="shared" si="15"/>
        <v>0</v>
      </c>
      <c r="AJ43" s="52">
        <f t="shared" si="15"/>
        <v>0</v>
      </c>
      <c r="AK43" s="52">
        <f t="shared" si="15"/>
        <v>0</v>
      </c>
      <c r="AL43" s="52">
        <f t="shared" si="15"/>
        <v>17.576665383413104</v>
      </c>
      <c r="AM43" s="52">
        <f t="shared" si="15"/>
        <v>0.1214421638061</v>
      </c>
      <c r="AN43" s="52">
        <f t="shared" si="15"/>
        <v>0</v>
      </c>
      <c r="AO43" s="52">
        <f t="shared" si="15"/>
        <v>0</v>
      </c>
      <c r="AP43" s="52">
        <f t="shared" si="15"/>
        <v>0.25973806312879999</v>
      </c>
      <c r="AQ43" s="52">
        <f t="shared" si="15"/>
        <v>0</v>
      </c>
      <c r="AR43" s="52">
        <f t="shared" si="15"/>
        <v>0</v>
      </c>
      <c r="AS43" s="52">
        <f t="shared" si="15"/>
        <v>0</v>
      </c>
      <c r="AT43" s="52">
        <f t="shared" si="15"/>
        <v>0</v>
      </c>
      <c r="AU43" s="52">
        <f t="shared" si="15"/>
        <v>0</v>
      </c>
      <c r="AV43" s="52">
        <f t="shared" si="15"/>
        <v>231.9477389822851</v>
      </c>
      <c r="AW43" s="52">
        <f t="shared" si="15"/>
        <v>1.837535791933</v>
      </c>
      <c r="AX43" s="52">
        <f t="shared" si="15"/>
        <v>0</v>
      </c>
      <c r="AY43" s="52">
        <f t="shared" si="15"/>
        <v>0</v>
      </c>
      <c r="AZ43" s="52">
        <f t="shared" si="15"/>
        <v>6.4037667989952993</v>
      </c>
      <c r="BA43" s="52">
        <f t="shared" si="15"/>
        <v>0</v>
      </c>
      <c r="BB43" s="52">
        <f t="shared" si="15"/>
        <v>0</v>
      </c>
      <c r="BC43" s="52">
        <f t="shared" si="15"/>
        <v>0</v>
      </c>
      <c r="BD43" s="52">
        <f t="shared" si="15"/>
        <v>0</v>
      </c>
      <c r="BE43" s="52">
        <f t="shared" si="15"/>
        <v>0</v>
      </c>
      <c r="BF43" s="52">
        <f t="shared" si="15"/>
        <v>119.31211141195382</v>
      </c>
      <c r="BG43" s="52">
        <f t="shared" si="15"/>
        <v>7.7062094944503983</v>
      </c>
      <c r="BH43" s="52">
        <f t="shared" si="15"/>
        <v>0</v>
      </c>
      <c r="BI43" s="52">
        <f t="shared" si="15"/>
        <v>0</v>
      </c>
      <c r="BJ43" s="52">
        <f t="shared" si="15"/>
        <v>0.31020758280540001</v>
      </c>
      <c r="BK43" s="51">
        <f t="shared" si="14"/>
        <v>550.244151567941</v>
      </c>
    </row>
    <row r="44" spans="1:64">
      <c r="A44" s="21" t="s">
        <v>76</v>
      </c>
      <c r="B44" s="35" t="s">
        <v>17</v>
      </c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</row>
    <row r="45" spans="1:64">
      <c r="A45" s="21"/>
      <c r="B45" s="35" t="s">
        <v>136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38.91534699992193</v>
      </c>
      <c r="I45" s="49">
        <v>4.4607580392251993</v>
      </c>
      <c r="J45" s="49">
        <v>5.5417888386999998E-3</v>
      </c>
      <c r="K45" s="49">
        <v>0</v>
      </c>
      <c r="L45" s="49">
        <v>0.92361029683849993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25.198567911738998</v>
      </c>
      <c r="S45" s="49">
        <v>0.19363326616099999</v>
      </c>
      <c r="T45" s="49">
        <v>0</v>
      </c>
      <c r="U45" s="49">
        <v>0</v>
      </c>
      <c r="V45" s="49">
        <v>0.76270942548370002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4.4691354973522008</v>
      </c>
      <c r="AC45" s="49">
        <v>0.4563666712251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1.4911790991588996</v>
      </c>
      <c r="AM45" s="49">
        <v>7.5291809257700001E-2</v>
      </c>
      <c r="AN45" s="49">
        <v>0</v>
      </c>
      <c r="AO45" s="49">
        <v>0</v>
      </c>
      <c r="AP45" s="49">
        <v>0.14169648629030002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14.234371836601012</v>
      </c>
      <c r="AW45" s="49">
        <v>0.82955690967579998</v>
      </c>
      <c r="AX45" s="49">
        <v>0</v>
      </c>
      <c r="AY45" s="49">
        <v>0</v>
      </c>
      <c r="AZ45" s="49">
        <v>2.2877245370957007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7.1636435514260999</v>
      </c>
      <c r="BG45" s="49">
        <v>0.18274814225769997</v>
      </c>
      <c r="BH45" s="49">
        <v>0</v>
      </c>
      <c r="BI45" s="49">
        <v>0</v>
      </c>
      <c r="BJ45" s="49">
        <v>1.1186153128899999E-2</v>
      </c>
      <c r="BK45" s="50">
        <f t="shared" ref="BK45:BK54" si="16">SUM(C45:BJ45)</f>
        <v>101.80306842167744</v>
      </c>
    </row>
    <row r="46" spans="1:64">
      <c r="A46" s="21"/>
      <c r="B46" s="35" t="s">
        <v>137</v>
      </c>
      <c r="C46" s="49">
        <v>0</v>
      </c>
      <c r="D46" s="49">
        <v>7.7381302967700002E-2</v>
      </c>
      <c r="E46" s="49">
        <v>0</v>
      </c>
      <c r="F46" s="49">
        <v>0</v>
      </c>
      <c r="G46" s="49">
        <v>0</v>
      </c>
      <c r="H46" s="49">
        <v>13.203103167842279</v>
      </c>
      <c r="I46" s="49">
        <v>2.8370479524508001</v>
      </c>
      <c r="J46" s="49">
        <v>1.0010943305805999</v>
      </c>
      <c r="K46" s="49">
        <v>0</v>
      </c>
      <c r="L46" s="49">
        <v>5.2514272695792004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6.7856846680267022</v>
      </c>
      <c r="S46" s="49">
        <v>0.32476039445139993</v>
      </c>
      <c r="T46" s="49">
        <v>0</v>
      </c>
      <c r="U46" s="49">
        <v>0</v>
      </c>
      <c r="V46" s="49">
        <v>2.0579029303861001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40.842422628479106</v>
      </c>
      <c r="AC46" s="49">
        <v>7.3151077072883997</v>
      </c>
      <c r="AD46" s="49">
        <v>0</v>
      </c>
      <c r="AE46" s="49">
        <v>0</v>
      </c>
      <c r="AF46" s="49">
        <v>6.2855698007407002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37.696880854639502</v>
      </c>
      <c r="AM46" s="49">
        <v>3.6908106495790993</v>
      </c>
      <c r="AN46" s="49">
        <v>0</v>
      </c>
      <c r="AO46" s="49">
        <v>0</v>
      </c>
      <c r="AP46" s="49">
        <v>3.0915346459671005</v>
      </c>
      <c r="AQ46" s="49">
        <v>0</v>
      </c>
      <c r="AR46" s="49">
        <v>0</v>
      </c>
      <c r="AS46" s="49">
        <v>0</v>
      </c>
      <c r="AT46" s="49">
        <v>0</v>
      </c>
      <c r="AU46" s="49">
        <v>0</v>
      </c>
      <c r="AV46" s="49">
        <v>157.45848734952494</v>
      </c>
      <c r="AW46" s="49">
        <v>28.468475517734777</v>
      </c>
      <c r="AX46" s="49">
        <v>0</v>
      </c>
      <c r="AY46" s="49">
        <v>0</v>
      </c>
      <c r="AZ46" s="49">
        <v>86.338890571858343</v>
      </c>
      <c r="BA46" s="49">
        <v>0</v>
      </c>
      <c r="BB46" s="49">
        <v>0</v>
      </c>
      <c r="BC46" s="49">
        <v>0</v>
      </c>
      <c r="BD46" s="49">
        <v>0</v>
      </c>
      <c r="BE46" s="49">
        <v>0</v>
      </c>
      <c r="BF46" s="49">
        <v>97.112174506493446</v>
      </c>
      <c r="BG46" s="49">
        <v>5.7642423238687002</v>
      </c>
      <c r="BH46" s="49">
        <v>5.29337385806E-2</v>
      </c>
      <c r="BI46" s="49">
        <v>0</v>
      </c>
      <c r="BJ46" s="49">
        <v>10.563019586867798</v>
      </c>
      <c r="BK46" s="50">
        <f t="shared" si="16"/>
        <v>516.21895189790723</v>
      </c>
    </row>
    <row r="47" spans="1:64">
      <c r="A47" s="21"/>
      <c r="B47" s="35" t="s">
        <v>138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11.776555457429769</v>
      </c>
      <c r="I47" s="49">
        <v>6.6192342051606001</v>
      </c>
      <c r="J47" s="49">
        <v>0</v>
      </c>
      <c r="K47" s="49">
        <v>0</v>
      </c>
      <c r="L47" s="49">
        <v>3.9104249568703002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7.5063089902195985</v>
      </c>
      <c r="S47" s="49">
        <v>1.8500091128900005E-2</v>
      </c>
      <c r="T47" s="49">
        <v>0</v>
      </c>
      <c r="U47" s="49">
        <v>0</v>
      </c>
      <c r="V47" s="49">
        <v>0.50152482767639994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18.206351757445205</v>
      </c>
      <c r="AC47" s="49">
        <v>1.3228280626107001</v>
      </c>
      <c r="AD47" s="49">
        <v>0</v>
      </c>
      <c r="AE47" s="49">
        <v>0</v>
      </c>
      <c r="AF47" s="49">
        <v>1.9019088833220998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10.9481834779297</v>
      </c>
      <c r="AM47" s="49">
        <v>0.36160670848280002</v>
      </c>
      <c r="AN47" s="49">
        <v>0</v>
      </c>
      <c r="AO47" s="49">
        <v>0</v>
      </c>
      <c r="AP47" s="49">
        <v>0.84902378706380011</v>
      </c>
      <c r="AQ47" s="49">
        <v>0</v>
      </c>
      <c r="AR47" s="49">
        <v>0</v>
      </c>
      <c r="AS47" s="49">
        <v>0</v>
      </c>
      <c r="AT47" s="49">
        <v>0</v>
      </c>
      <c r="AU47" s="49">
        <v>0</v>
      </c>
      <c r="AV47" s="49">
        <v>136.35477118522846</v>
      </c>
      <c r="AW47" s="49">
        <v>41.749450419992321</v>
      </c>
      <c r="AX47" s="49">
        <v>2.5746300912579998</v>
      </c>
      <c r="AY47" s="49">
        <v>0</v>
      </c>
      <c r="AZ47" s="49">
        <v>22.94312449831671</v>
      </c>
      <c r="BA47" s="49">
        <v>0</v>
      </c>
      <c r="BB47" s="49">
        <v>0</v>
      </c>
      <c r="BC47" s="49">
        <v>0</v>
      </c>
      <c r="BD47" s="49">
        <v>0</v>
      </c>
      <c r="BE47" s="49">
        <v>0</v>
      </c>
      <c r="BF47" s="49">
        <v>76.088412937324037</v>
      </c>
      <c r="BG47" s="49">
        <v>11.292853884803101</v>
      </c>
      <c r="BH47" s="49">
        <v>0</v>
      </c>
      <c r="BI47" s="49">
        <v>0</v>
      </c>
      <c r="BJ47" s="49">
        <v>2.6692163337403998</v>
      </c>
      <c r="BK47" s="50">
        <f t="shared" si="16"/>
        <v>357.5949105560029</v>
      </c>
    </row>
    <row r="48" spans="1:64">
      <c r="A48" s="21"/>
      <c r="B48" s="35" t="s">
        <v>139</v>
      </c>
      <c r="C48" s="49">
        <v>0</v>
      </c>
      <c r="D48" s="49">
        <v>0.1808378290322</v>
      </c>
      <c r="E48" s="49">
        <v>0</v>
      </c>
      <c r="F48" s="49">
        <v>0</v>
      </c>
      <c r="G48" s="49">
        <v>0</v>
      </c>
      <c r="H48" s="49">
        <v>4.6244364322543028</v>
      </c>
      <c r="I48" s="49">
        <v>33.646578633709197</v>
      </c>
      <c r="J48" s="49">
        <v>0</v>
      </c>
      <c r="K48" s="49">
        <v>0</v>
      </c>
      <c r="L48" s="49">
        <v>2.5145169036119999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2.7350666974787012</v>
      </c>
      <c r="S48" s="49">
        <v>0.28859603331849826</v>
      </c>
      <c r="T48" s="49">
        <v>0</v>
      </c>
      <c r="U48" s="49">
        <v>0</v>
      </c>
      <c r="V48" s="49">
        <v>0.2714012927733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19.078165971447401</v>
      </c>
      <c r="AC48" s="49">
        <v>1.9284476709989999</v>
      </c>
      <c r="AD48" s="49">
        <v>0</v>
      </c>
      <c r="AE48" s="49">
        <v>0</v>
      </c>
      <c r="AF48" s="49">
        <v>1.8351747880317997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26.394549701123616</v>
      </c>
      <c r="AM48" s="49">
        <v>2.719274500224</v>
      </c>
      <c r="AN48" s="49">
        <v>0</v>
      </c>
      <c r="AO48" s="49">
        <v>0</v>
      </c>
      <c r="AP48" s="49">
        <v>1.2497996802897999</v>
      </c>
      <c r="AQ48" s="49">
        <v>0</v>
      </c>
      <c r="AR48" s="49">
        <v>0</v>
      </c>
      <c r="AS48" s="49">
        <v>0</v>
      </c>
      <c r="AT48" s="49">
        <v>0</v>
      </c>
      <c r="AU48" s="49">
        <v>0</v>
      </c>
      <c r="AV48" s="49">
        <v>81.993423932423539</v>
      </c>
      <c r="AW48" s="49">
        <v>13.6635505452542</v>
      </c>
      <c r="AX48" s="49">
        <v>0</v>
      </c>
      <c r="AY48" s="49">
        <v>0</v>
      </c>
      <c r="AZ48" s="49">
        <v>25.086615670090794</v>
      </c>
      <c r="BA48" s="49">
        <v>0</v>
      </c>
      <c r="BB48" s="49">
        <v>0</v>
      </c>
      <c r="BC48" s="49">
        <v>0</v>
      </c>
      <c r="BD48" s="49">
        <v>0</v>
      </c>
      <c r="BE48" s="49">
        <v>0</v>
      </c>
      <c r="BF48" s="49">
        <v>53.369242186197923</v>
      </c>
      <c r="BG48" s="49">
        <v>3.4237054596433003</v>
      </c>
      <c r="BH48" s="49">
        <v>0</v>
      </c>
      <c r="BI48" s="49">
        <v>0</v>
      </c>
      <c r="BJ48" s="49">
        <v>3.537394674127099</v>
      </c>
      <c r="BK48" s="50">
        <f t="shared" si="16"/>
        <v>278.54077860203068</v>
      </c>
    </row>
    <row r="49" spans="1:63">
      <c r="A49" s="21"/>
      <c r="B49" s="35" t="s">
        <v>140</v>
      </c>
      <c r="C49" s="49">
        <v>0</v>
      </c>
      <c r="D49" s="49">
        <v>0</v>
      </c>
      <c r="E49" s="49">
        <v>0</v>
      </c>
      <c r="F49" s="49">
        <v>0</v>
      </c>
      <c r="G49" s="49">
        <v>0</v>
      </c>
      <c r="H49" s="49">
        <v>0.90720862822420012</v>
      </c>
      <c r="I49" s="49">
        <v>0.52122808496770012</v>
      </c>
      <c r="J49" s="49">
        <v>0</v>
      </c>
      <c r="K49" s="49">
        <v>0</v>
      </c>
      <c r="L49" s="49">
        <v>1.7710901887414996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0.38298891048229999</v>
      </c>
      <c r="S49" s="49">
        <v>0.5952923668216682</v>
      </c>
      <c r="T49" s="49">
        <v>0</v>
      </c>
      <c r="U49" s="49">
        <v>0</v>
      </c>
      <c r="V49" s="49">
        <v>0.28720208929009999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3.1446741293528997</v>
      </c>
      <c r="AC49" s="49">
        <v>0.85395116309629981</v>
      </c>
      <c r="AD49" s="49">
        <v>0</v>
      </c>
      <c r="AE49" s="49">
        <v>0</v>
      </c>
      <c r="AF49" s="49">
        <v>0.72079394987059997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2.0828931415464997</v>
      </c>
      <c r="AM49" s="49">
        <v>1.5514658306447999</v>
      </c>
      <c r="AN49" s="49">
        <v>0</v>
      </c>
      <c r="AO49" s="49">
        <v>0</v>
      </c>
      <c r="AP49" s="49">
        <v>0.74252772135449996</v>
      </c>
      <c r="AQ49" s="49">
        <v>0</v>
      </c>
      <c r="AR49" s="49">
        <v>0</v>
      </c>
      <c r="AS49" s="49">
        <v>0</v>
      </c>
      <c r="AT49" s="49">
        <v>0</v>
      </c>
      <c r="AU49" s="49">
        <v>0</v>
      </c>
      <c r="AV49" s="49">
        <v>29.392172130147792</v>
      </c>
      <c r="AW49" s="49">
        <v>10.751926703773103</v>
      </c>
      <c r="AX49" s="49">
        <v>0</v>
      </c>
      <c r="AY49" s="49">
        <v>0</v>
      </c>
      <c r="AZ49" s="49">
        <v>47.87421212492719</v>
      </c>
      <c r="BA49" s="49">
        <v>0</v>
      </c>
      <c r="BB49" s="49">
        <v>0</v>
      </c>
      <c r="BC49" s="49">
        <v>0</v>
      </c>
      <c r="BD49" s="49">
        <v>0</v>
      </c>
      <c r="BE49" s="49">
        <v>0</v>
      </c>
      <c r="BF49" s="49">
        <v>12.551183131470902</v>
      </c>
      <c r="BG49" s="49">
        <v>3.8825560221605007</v>
      </c>
      <c r="BH49" s="49">
        <v>0</v>
      </c>
      <c r="BI49" s="49">
        <v>0</v>
      </c>
      <c r="BJ49" s="49">
        <v>6.9210303842245011</v>
      </c>
      <c r="BK49" s="50">
        <f t="shared" si="16"/>
        <v>124.93439670109706</v>
      </c>
    </row>
    <row r="50" spans="1:63">
      <c r="A50" s="21"/>
      <c r="B50" s="35" t="s">
        <v>141</v>
      </c>
      <c r="C50" s="49">
        <v>0</v>
      </c>
      <c r="D50" s="49">
        <v>0</v>
      </c>
      <c r="E50" s="49">
        <v>0</v>
      </c>
      <c r="F50" s="49">
        <v>0</v>
      </c>
      <c r="G50" s="49">
        <v>0</v>
      </c>
      <c r="H50" s="49">
        <v>0.81863863235360002</v>
      </c>
      <c r="I50" s="49">
        <v>9.1052364429028003</v>
      </c>
      <c r="J50" s="49">
        <v>0</v>
      </c>
      <c r="K50" s="49">
        <v>0</v>
      </c>
      <c r="L50" s="49">
        <v>9.4505798195686168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0.16989908499869999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4.3772160322000007E-2</v>
      </c>
      <c r="AC50" s="49">
        <v>1.2882359677E-3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2.6007429063999998E-2</v>
      </c>
      <c r="AM50" s="49">
        <v>0</v>
      </c>
      <c r="AN50" s="49">
        <v>0</v>
      </c>
      <c r="AO50" s="49">
        <v>0</v>
      </c>
      <c r="AP50" s="49">
        <v>0</v>
      </c>
      <c r="AQ50" s="49">
        <v>0</v>
      </c>
      <c r="AR50" s="49">
        <v>0</v>
      </c>
      <c r="AS50" s="49">
        <v>0</v>
      </c>
      <c r="AT50" s="49">
        <v>0</v>
      </c>
      <c r="AU50" s="49">
        <v>0</v>
      </c>
      <c r="AV50" s="49">
        <v>4.5179512159564004</v>
      </c>
      <c r="AW50" s="49">
        <v>0.31159218283830004</v>
      </c>
      <c r="AX50" s="49">
        <v>0</v>
      </c>
      <c r="AY50" s="49">
        <v>0</v>
      </c>
      <c r="AZ50" s="49">
        <v>5.9398264191999998E-3</v>
      </c>
      <c r="BA50" s="49">
        <v>0</v>
      </c>
      <c r="BB50" s="49">
        <v>0</v>
      </c>
      <c r="BC50" s="49">
        <v>0</v>
      </c>
      <c r="BD50" s="49">
        <v>0</v>
      </c>
      <c r="BE50" s="49">
        <v>0</v>
      </c>
      <c r="BF50" s="49">
        <v>0.64709291418939996</v>
      </c>
      <c r="BG50" s="49">
        <v>0</v>
      </c>
      <c r="BH50" s="49">
        <v>0</v>
      </c>
      <c r="BI50" s="49">
        <v>0</v>
      </c>
      <c r="BJ50" s="49">
        <v>5.35864269032E-2</v>
      </c>
      <c r="BK50" s="50">
        <f t="shared" si="16"/>
        <v>25.151584371483917</v>
      </c>
    </row>
    <row r="51" spans="1:63">
      <c r="A51" s="21"/>
      <c r="B51" s="35" t="s">
        <v>146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0.33090997977360004</v>
      </c>
      <c r="I51" s="49">
        <v>3.2721024921682651</v>
      </c>
      <c r="J51" s="49">
        <v>0</v>
      </c>
      <c r="K51" s="49">
        <v>0</v>
      </c>
      <c r="L51" s="49">
        <v>0.72468303154819991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0.2401108745152</v>
      </c>
      <c r="S51" s="49">
        <v>0.6356060594838</v>
      </c>
      <c r="T51" s="49">
        <v>0</v>
      </c>
      <c r="U51" s="49">
        <v>0</v>
      </c>
      <c r="V51" s="49">
        <v>0.11057070116120002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0.10985899858020001</v>
      </c>
      <c r="AC51" s="49">
        <v>0</v>
      </c>
      <c r="AD51" s="49">
        <v>0</v>
      </c>
      <c r="AE51" s="49">
        <v>0</v>
      </c>
      <c r="AF51" s="49">
        <v>4.9807761611999997E-3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2.4188498063000001E-3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  <c r="AS51" s="49">
        <v>0</v>
      </c>
      <c r="AT51" s="49">
        <v>0</v>
      </c>
      <c r="AU51" s="49">
        <v>0</v>
      </c>
      <c r="AV51" s="49">
        <v>0.75173000086819997</v>
      </c>
      <c r="AW51" s="49">
        <v>4.1837996774E-3</v>
      </c>
      <c r="AX51" s="49">
        <v>0</v>
      </c>
      <c r="AY51" s="49">
        <v>0</v>
      </c>
      <c r="AZ51" s="49">
        <v>0.29716164464490002</v>
      </c>
      <c r="BA51" s="49">
        <v>0</v>
      </c>
      <c r="BB51" s="49">
        <v>0</v>
      </c>
      <c r="BC51" s="49">
        <v>0</v>
      </c>
      <c r="BD51" s="49">
        <v>0</v>
      </c>
      <c r="BE51" s="49">
        <v>0</v>
      </c>
      <c r="BF51" s="49">
        <v>0.20603903870840001</v>
      </c>
      <c r="BG51" s="49">
        <v>0</v>
      </c>
      <c r="BH51" s="49">
        <v>0</v>
      </c>
      <c r="BI51" s="49">
        <v>0</v>
      </c>
      <c r="BJ51" s="49">
        <v>0.1866544391612</v>
      </c>
      <c r="BK51" s="50">
        <f t="shared" si="16"/>
        <v>6.8770106862580649</v>
      </c>
    </row>
    <row r="52" spans="1:63">
      <c r="A52" s="21"/>
      <c r="B52" s="35" t="s">
        <v>158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7.7701484483299998E-2</v>
      </c>
      <c r="I52" s="49">
        <v>27.480940109290199</v>
      </c>
      <c r="J52" s="49">
        <v>0</v>
      </c>
      <c r="K52" s="49">
        <v>0</v>
      </c>
      <c r="L52" s="49">
        <v>3.0092432256771993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5.3049780773699998E-2</v>
      </c>
      <c r="S52" s="49">
        <v>5.0302682291708711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0.27475029009640001</v>
      </c>
      <c r="AC52" s="49">
        <v>1.6614493725159001</v>
      </c>
      <c r="AD52" s="49">
        <v>0</v>
      </c>
      <c r="AE52" s="49">
        <v>0</v>
      </c>
      <c r="AF52" s="49">
        <v>1.4493663637093999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0.24997326941879999</v>
      </c>
      <c r="AM52" s="49">
        <v>0.4239728669999</v>
      </c>
      <c r="AN52" s="49">
        <v>0.20115141935479999</v>
      </c>
      <c r="AO52" s="49">
        <v>0</v>
      </c>
      <c r="AP52" s="49">
        <v>0.60622716741920002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0.68272863080400004</v>
      </c>
      <c r="AW52" s="49">
        <v>18.831470056354199</v>
      </c>
      <c r="AX52" s="49">
        <v>0</v>
      </c>
      <c r="AY52" s="49">
        <v>0</v>
      </c>
      <c r="AZ52" s="49">
        <v>8.9099439162568004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0.23090171406260007</v>
      </c>
      <c r="BG52" s="49">
        <v>0.20115141935479999</v>
      </c>
      <c r="BH52" s="49">
        <v>0</v>
      </c>
      <c r="BI52" s="49">
        <v>0</v>
      </c>
      <c r="BJ52" s="49">
        <v>0.48630559732250001</v>
      </c>
      <c r="BK52" s="63">
        <f t="shared" si="16"/>
        <v>69.860594913064574</v>
      </c>
    </row>
    <row r="53" spans="1:63">
      <c r="A53" s="21"/>
      <c r="B53" s="36" t="s">
        <v>85</v>
      </c>
      <c r="C53" s="51">
        <f>SUM(C45:C52)</f>
        <v>0</v>
      </c>
      <c r="D53" s="51">
        <f t="shared" ref="D53:BK53" si="17">SUM(D45:D52)</f>
        <v>0.25821913199989999</v>
      </c>
      <c r="E53" s="51">
        <f t="shared" si="17"/>
        <v>0</v>
      </c>
      <c r="F53" s="51">
        <f t="shared" si="17"/>
        <v>0</v>
      </c>
      <c r="G53" s="51">
        <f t="shared" si="17"/>
        <v>0</v>
      </c>
      <c r="H53" s="51">
        <f t="shared" si="17"/>
        <v>70.65390078228296</v>
      </c>
      <c r="I53" s="51">
        <f t="shared" si="17"/>
        <v>87.943125959874763</v>
      </c>
      <c r="J53" s="51">
        <f t="shared" si="17"/>
        <v>1.0066361194192999</v>
      </c>
      <c r="K53" s="51">
        <f t="shared" si="17"/>
        <v>0</v>
      </c>
      <c r="L53" s="51">
        <f t="shared" si="17"/>
        <v>27.555575692435518</v>
      </c>
      <c r="M53" s="51">
        <f t="shared" si="17"/>
        <v>0</v>
      </c>
      <c r="N53" s="51">
        <f t="shared" si="17"/>
        <v>0</v>
      </c>
      <c r="O53" s="51">
        <f t="shared" si="17"/>
        <v>0</v>
      </c>
      <c r="P53" s="51">
        <f t="shared" si="17"/>
        <v>0</v>
      </c>
      <c r="Q53" s="51">
        <f t="shared" si="17"/>
        <v>0</v>
      </c>
      <c r="R53" s="51">
        <f t="shared" si="17"/>
        <v>43.071676918233898</v>
      </c>
      <c r="S53" s="51">
        <f t="shared" si="17"/>
        <v>7.0866564405361379</v>
      </c>
      <c r="T53" s="51">
        <f t="shared" si="17"/>
        <v>0</v>
      </c>
      <c r="U53" s="51">
        <f t="shared" si="17"/>
        <v>0</v>
      </c>
      <c r="V53" s="51">
        <f t="shared" si="17"/>
        <v>3.9913112667707997</v>
      </c>
      <c r="W53" s="51">
        <f t="shared" si="17"/>
        <v>0</v>
      </c>
      <c r="X53" s="51">
        <f t="shared" si="17"/>
        <v>0</v>
      </c>
      <c r="Y53" s="51">
        <f t="shared" si="17"/>
        <v>0</v>
      </c>
      <c r="Z53" s="51">
        <f t="shared" si="17"/>
        <v>0</v>
      </c>
      <c r="AA53" s="51">
        <f t="shared" si="17"/>
        <v>0</v>
      </c>
      <c r="AB53" s="51">
        <f t="shared" si="17"/>
        <v>86.169131433075407</v>
      </c>
      <c r="AC53" s="51">
        <f t="shared" si="17"/>
        <v>13.539438883703099</v>
      </c>
      <c r="AD53" s="51">
        <f t="shared" si="17"/>
        <v>0</v>
      </c>
      <c r="AE53" s="51">
        <f t="shared" si="17"/>
        <v>0</v>
      </c>
      <c r="AF53" s="51">
        <f t="shared" si="17"/>
        <v>12.197794561835801</v>
      </c>
      <c r="AG53" s="51">
        <f t="shared" si="17"/>
        <v>0</v>
      </c>
      <c r="AH53" s="51">
        <f t="shared" si="17"/>
        <v>0</v>
      </c>
      <c r="AI53" s="51">
        <f t="shared" si="17"/>
        <v>0</v>
      </c>
      <c r="AJ53" s="51">
        <f t="shared" si="17"/>
        <v>0</v>
      </c>
      <c r="AK53" s="51">
        <f t="shared" si="17"/>
        <v>0</v>
      </c>
      <c r="AL53" s="51">
        <f t="shared" si="17"/>
        <v>78.892085822687335</v>
      </c>
      <c r="AM53" s="51">
        <f t="shared" si="17"/>
        <v>8.8224223651882987</v>
      </c>
      <c r="AN53" s="51">
        <f t="shared" si="17"/>
        <v>0.20115141935479999</v>
      </c>
      <c r="AO53" s="51">
        <f t="shared" si="17"/>
        <v>0</v>
      </c>
      <c r="AP53" s="51">
        <f t="shared" si="17"/>
        <v>6.6808094883846998</v>
      </c>
      <c r="AQ53" s="51">
        <f t="shared" si="17"/>
        <v>0</v>
      </c>
      <c r="AR53" s="51">
        <f t="shared" si="17"/>
        <v>0</v>
      </c>
      <c r="AS53" s="51">
        <f t="shared" si="17"/>
        <v>0</v>
      </c>
      <c r="AT53" s="51">
        <f t="shared" si="17"/>
        <v>0</v>
      </c>
      <c r="AU53" s="51">
        <f t="shared" si="17"/>
        <v>0</v>
      </c>
      <c r="AV53" s="51">
        <f t="shared" si="17"/>
        <v>425.3856362815543</v>
      </c>
      <c r="AW53" s="51">
        <f t="shared" si="17"/>
        <v>114.6102061353001</v>
      </c>
      <c r="AX53" s="51">
        <f t="shared" si="17"/>
        <v>2.5746300912579998</v>
      </c>
      <c r="AY53" s="51">
        <f t="shared" si="17"/>
        <v>0</v>
      </c>
      <c r="AZ53" s="51">
        <f t="shared" si="17"/>
        <v>193.74361278960961</v>
      </c>
      <c r="BA53" s="51">
        <f t="shared" si="17"/>
        <v>0</v>
      </c>
      <c r="BB53" s="51">
        <f t="shared" si="17"/>
        <v>0</v>
      </c>
      <c r="BC53" s="51">
        <f t="shared" si="17"/>
        <v>0</v>
      </c>
      <c r="BD53" s="51">
        <f t="shared" si="17"/>
        <v>0</v>
      </c>
      <c r="BE53" s="51">
        <f t="shared" si="17"/>
        <v>0</v>
      </c>
      <c r="BF53" s="51">
        <f t="shared" si="17"/>
        <v>247.36868997987284</v>
      </c>
      <c r="BG53" s="51">
        <f t="shared" si="17"/>
        <v>24.747257252088104</v>
      </c>
      <c r="BH53" s="51">
        <f t="shared" si="17"/>
        <v>5.29337385806E-2</v>
      </c>
      <c r="BI53" s="51">
        <f t="shared" si="17"/>
        <v>0</v>
      </c>
      <c r="BJ53" s="51">
        <f t="shared" si="17"/>
        <v>24.428393595475594</v>
      </c>
      <c r="BK53" s="51">
        <f t="shared" si="17"/>
        <v>1480.9812961495218</v>
      </c>
    </row>
    <row r="54" spans="1:63">
      <c r="A54" s="21"/>
      <c r="B54" s="36" t="s">
        <v>83</v>
      </c>
      <c r="C54" s="51">
        <f>C43+C53</f>
        <v>0</v>
      </c>
      <c r="D54" s="51">
        <f t="shared" ref="D54:BJ54" si="18">D43+D53</f>
        <v>0.25821913199989999</v>
      </c>
      <c r="E54" s="51">
        <f t="shared" si="18"/>
        <v>0</v>
      </c>
      <c r="F54" s="51">
        <f t="shared" si="18"/>
        <v>0</v>
      </c>
      <c r="G54" s="51">
        <f t="shared" si="18"/>
        <v>0</v>
      </c>
      <c r="H54" s="51">
        <f t="shared" si="18"/>
        <v>152.91410458135812</v>
      </c>
      <c r="I54" s="51">
        <f t="shared" si="18"/>
        <v>88.989290299842168</v>
      </c>
      <c r="J54" s="51">
        <f t="shared" si="18"/>
        <v>1.0066361194192999</v>
      </c>
      <c r="K54" s="51">
        <f t="shared" si="18"/>
        <v>0</v>
      </c>
      <c r="L54" s="51">
        <f t="shared" si="18"/>
        <v>27.687001778692817</v>
      </c>
      <c r="M54" s="51">
        <f t="shared" si="18"/>
        <v>0</v>
      </c>
      <c r="N54" s="51">
        <f t="shared" si="18"/>
        <v>0</v>
      </c>
      <c r="O54" s="51">
        <f t="shared" si="18"/>
        <v>0</v>
      </c>
      <c r="P54" s="51">
        <f t="shared" si="18"/>
        <v>0</v>
      </c>
      <c r="Q54" s="51">
        <f t="shared" si="18"/>
        <v>0</v>
      </c>
      <c r="R54" s="51">
        <f t="shared" si="18"/>
        <v>105.59034660272525</v>
      </c>
      <c r="S54" s="51">
        <f t="shared" si="18"/>
        <v>7.1385955172133375</v>
      </c>
      <c r="T54" s="51">
        <f t="shared" si="18"/>
        <v>0</v>
      </c>
      <c r="U54" s="51">
        <f t="shared" si="18"/>
        <v>0</v>
      </c>
      <c r="V54" s="51">
        <f t="shared" si="18"/>
        <v>4.1048518924146995</v>
      </c>
      <c r="W54" s="51">
        <f t="shared" si="18"/>
        <v>0</v>
      </c>
      <c r="X54" s="51">
        <f t="shared" si="18"/>
        <v>0</v>
      </c>
      <c r="Y54" s="51">
        <f t="shared" si="18"/>
        <v>0</v>
      </c>
      <c r="Z54" s="51">
        <f t="shared" si="18"/>
        <v>0</v>
      </c>
      <c r="AA54" s="51">
        <f t="shared" si="18"/>
        <v>0</v>
      </c>
      <c r="AB54" s="51">
        <f t="shared" si="18"/>
        <v>102.7469419983603</v>
      </c>
      <c r="AC54" s="51">
        <f t="shared" si="18"/>
        <v>14.387003404895999</v>
      </c>
      <c r="AD54" s="51">
        <f t="shared" si="18"/>
        <v>0</v>
      </c>
      <c r="AE54" s="51">
        <f t="shared" si="18"/>
        <v>0</v>
      </c>
      <c r="AF54" s="51">
        <f t="shared" si="18"/>
        <v>13.419211758415502</v>
      </c>
      <c r="AG54" s="51">
        <f t="shared" si="18"/>
        <v>0</v>
      </c>
      <c r="AH54" s="51">
        <f t="shared" si="18"/>
        <v>0</v>
      </c>
      <c r="AI54" s="51">
        <f t="shared" si="18"/>
        <v>0</v>
      </c>
      <c r="AJ54" s="51">
        <f t="shared" si="18"/>
        <v>0</v>
      </c>
      <c r="AK54" s="51">
        <f t="shared" si="18"/>
        <v>0</v>
      </c>
      <c r="AL54" s="51">
        <f t="shared" si="18"/>
        <v>96.468751206100436</v>
      </c>
      <c r="AM54" s="51">
        <f t="shared" si="18"/>
        <v>8.9438645289943981</v>
      </c>
      <c r="AN54" s="51">
        <f t="shared" si="18"/>
        <v>0.20115141935479999</v>
      </c>
      <c r="AO54" s="51">
        <f t="shared" si="18"/>
        <v>0</v>
      </c>
      <c r="AP54" s="51">
        <f t="shared" si="18"/>
        <v>6.9405475515135002</v>
      </c>
      <c r="AQ54" s="51">
        <f t="shared" si="18"/>
        <v>0</v>
      </c>
      <c r="AR54" s="51">
        <f t="shared" si="18"/>
        <v>0</v>
      </c>
      <c r="AS54" s="51">
        <f t="shared" si="18"/>
        <v>0</v>
      </c>
      <c r="AT54" s="51">
        <f t="shared" si="18"/>
        <v>0</v>
      </c>
      <c r="AU54" s="51">
        <f t="shared" si="18"/>
        <v>0</v>
      </c>
      <c r="AV54" s="51">
        <f t="shared" si="18"/>
        <v>657.33337526383934</v>
      </c>
      <c r="AW54" s="51">
        <f t="shared" si="18"/>
        <v>116.4477419272331</v>
      </c>
      <c r="AX54" s="51">
        <f t="shared" si="18"/>
        <v>2.5746300912579998</v>
      </c>
      <c r="AY54" s="51">
        <f t="shared" si="18"/>
        <v>0</v>
      </c>
      <c r="AZ54" s="51">
        <f t="shared" si="18"/>
        <v>200.14737958860491</v>
      </c>
      <c r="BA54" s="51">
        <f t="shared" si="18"/>
        <v>0</v>
      </c>
      <c r="BB54" s="51">
        <f t="shared" si="18"/>
        <v>0</v>
      </c>
      <c r="BC54" s="51">
        <f t="shared" si="18"/>
        <v>0</v>
      </c>
      <c r="BD54" s="51">
        <f t="shared" si="18"/>
        <v>0</v>
      </c>
      <c r="BE54" s="51">
        <f t="shared" si="18"/>
        <v>0</v>
      </c>
      <c r="BF54" s="51">
        <f t="shared" si="18"/>
        <v>366.68080139182666</v>
      </c>
      <c r="BG54" s="51">
        <f t="shared" si="18"/>
        <v>32.453466746538503</v>
      </c>
      <c r="BH54" s="51">
        <f t="shared" si="18"/>
        <v>5.29337385806E-2</v>
      </c>
      <c r="BI54" s="51">
        <f t="shared" si="18"/>
        <v>0</v>
      </c>
      <c r="BJ54" s="51">
        <f t="shared" si="18"/>
        <v>24.738601178280994</v>
      </c>
      <c r="BK54" s="51">
        <f t="shared" si="16"/>
        <v>2031.2254477174624</v>
      </c>
    </row>
    <row r="55" spans="1:63" ht="3" customHeight="1">
      <c r="A55" s="21"/>
      <c r="B55" s="35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</row>
    <row r="56" spans="1:63">
      <c r="A56" s="21" t="s">
        <v>18</v>
      </c>
      <c r="B56" s="38" t="s">
        <v>8</v>
      </c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</row>
    <row r="57" spans="1:63">
      <c r="A57" s="21" t="s">
        <v>75</v>
      </c>
      <c r="B57" s="35" t="s">
        <v>19</v>
      </c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</row>
    <row r="58" spans="1:63">
      <c r="A58" s="21"/>
      <c r="B58" s="33" t="s">
        <v>142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0.62471398245189369</v>
      </c>
      <c r="I58" s="49">
        <v>0.60926384551589996</v>
      </c>
      <c r="J58" s="49">
        <v>0</v>
      </c>
      <c r="K58" s="49">
        <v>0</v>
      </c>
      <c r="L58" s="49">
        <v>0.21393707625780001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0.18222978261170003</v>
      </c>
      <c r="S58" s="49">
        <v>4.7919557903199995E-2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0.31394584025689998</v>
      </c>
      <c r="AC58" s="49">
        <v>0.13180393241920002</v>
      </c>
      <c r="AD58" s="49">
        <v>0</v>
      </c>
      <c r="AE58" s="49">
        <v>0</v>
      </c>
      <c r="AF58" s="49">
        <v>5.3881856129E-3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0.17151848716040005</v>
      </c>
      <c r="AM58" s="49">
        <v>1.5607844516E-3</v>
      </c>
      <c r="AN58" s="49">
        <v>0</v>
      </c>
      <c r="AO58" s="49">
        <v>0</v>
      </c>
      <c r="AP58" s="49">
        <v>1.7092668290100001E-2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  <c r="AV58" s="49">
        <v>12.930786056445406</v>
      </c>
      <c r="AW58" s="49">
        <v>1.6338884679021002</v>
      </c>
      <c r="AX58" s="49">
        <v>0</v>
      </c>
      <c r="AY58" s="49">
        <v>0</v>
      </c>
      <c r="AZ58" s="49">
        <v>12.494180861418197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3.8223905057875998</v>
      </c>
      <c r="BG58" s="49">
        <v>1.5056865102251999</v>
      </c>
      <c r="BH58" s="49">
        <v>0</v>
      </c>
      <c r="BI58" s="49">
        <v>0</v>
      </c>
      <c r="BJ58" s="49">
        <v>0.3086030360641</v>
      </c>
      <c r="BK58" s="50">
        <f t="shared" ref="BK58:BK59" si="19">SUM(C58:BJ58)</f>
        <v>35.014909580774201</v>
      </c>
    </row>
    <row r="59" spans="1:63">
      <c r="A59" s="21"/>
      <c r="B59" s="36" t="s">
        <v>82</v>
      </c>
      <c r="C59" s="51">
        <f>SUM(C58)</f>
        <v>0</v>
      </c>
      <c r="D59" s="51">
        <f t="shared" ref="D59:BJ59" si="20">SUM(D58)</f>
        <v>0</v>
      </c>
      <c r="E59" s="51">
        <f t="shared" si="20"/>
        <v>0</v>
      </c>
      <c r="F59" s="51">
        <f t="shared" si="20"/>
        <v>0</v>
      </c>
      <c r="G59" s="51">
        <f t="shared" si="20"/>
        <v>0</v>
      </c>
      <c r="H59" s="51">
        <f t="shared" si="20"/>
        <v>0.62471398245189369</v>
      </c>
      <c r="I59" s="51">
        <f t="shared" si="20"/>
        <v>0.60926384551589996</v>
      </c>
      <c r="J59" s="51">
        <f t="shared" si="20"/>
        <v>0</v>
      </c>
      <c r="K59" s="51">
        <f t="shared" si="20"/>
        <v>0</v>
      </c>
      <c r="L59" s="51">
        <f t="shared" si="20"/>
        <v>0.21393707625780001</v>
      </c>
      <c r="M59" s="51">
        <f t="shared" si="20"/>
        <v>0</v>
      </c>
      <c r="N59" s="51">
        <f t="shared" si="20"/>
        <v>0</v>
      </c>
      <c r="O59" s="51">
        <f t="shared" si="20"/>
        <v>0</v>
      </c>
      <c r="P59" s="51">
        <f t="shared" si="20"/>
        <v>0</v>
      </c>
      <c r="Q59" s="51">
        <f t="shared" si="20"/>
        <v>0</v>
      </c>
      <c r="R59" s="51">
        <f t="shared" si="20"/>
        <v>0.18222978261170003</v>
      </c>
      <c r="S59" s="51">
        <f t="shared" si="20"/>
        <v>4.7919557903199995E-2</v>
      </c>
      <c r="T59" s="51">
        <f t="shared" si="20"/>
        <v>0</v>
      </c>
      <c r="U59" s="51">
        <f t="shared" si="20"/>
        <v>0</v>
      </c>
      <c r="V59" s="51">
        <f t="shared" si="20"/>
        <v>0</v>
      </c>
      <c r="W59" s="51">
        <f t="shared" si="20"/>
        <v>0</v>
      </c>
      <c r="X59" s="51">
        <f t="shared" si="20"/>
        <v>0</v>
      </c>
      <c r="Y59" s="51">
        <f t="shared" si="20"/>
        <v>0</v>
      </c>
      <c r="Z59" s="51">
        <f t="shared" si="20"/>
        <v>0</v>
      </c>
      <c r="AA59" s="51">
        <f t="shared" si="20"/>
        <v>0</v>
      </c>
      <c r="AB59" s="51">
        <f t="shared" si="20"/>
        <v>0.31394584025689998</v>
      </c>
      <c r="AC59" s="51">
        <f t="shared" si="20"/>
        <v>0.13180393241920002</v>
      </c>
      <c r="AD59" s="51">
        <f t="shared" si="20"/>
        <v>0</v>
      </c>
      <c r="AE59" s="51">
        <f t="shared" si="20"/>
        <v>0</v>
      </c>
      <c r="AF59" s="51">
        <f t="shared" si="20"/>
        <v>5.3881856129E-3</v>
      </c>
      <c r="AG59" s="51">
        <f t="shared" si="20"/>
        <v>0</v>
      </c>
      <c r="AH59" s="51">
        <f t="shared" si="20"/>
        <v>0</v>
      </c>
      <c r="AI59" s="51">
        <f t="shared" si="20"/>
        <v>0</v>
      </c>
      <c r="AJ59" s="51">
        <f t="shared" si="20"/>
        <v>0</v>
      </c>
      <c r="AK59" s="51">
        <f t="shared" si="20"/>
        <v>0</v>
      </c>
      <c r="AL59" s="51">
        <f t="shared" si="20"/>
        <v>0.17151848716040005</v>
      </c>
      <c r="AM59" s="51">
        <f t="shared" si="20"/>
        <v>1.5607844516E-3</v>
      </c>
      <c r="AN59" s="51">
        <f t="shared" si="20"/>
        <v>0</v>
      </c>
      <c r="AO59" s="51">
        <f t="shared" si="20"/>
        <v>0</v>
      </c>
      <c r="AP59" s="51">
        <f t="shared" si="20"/>
        <v>1.7092668290100001E-2</v>
      </c>
      <c r="AQ59" s="51">
        <f t="shared" si="20"/>
        <v>0</v>
      </c>
      <c r="AR59" s="51">
        <f t="shared" si="20"/>
        <v>0</v>
      </c>
      <c r="AS59" s="51">
        <f t="shared" si="20"/>
        <v>0</v>
      </c>
      <c r="AT59" s="51">
        <f t="shared" si="20"/>
        <v>0</v>
      </c>
      <c r="AU59" s="51">
        <f t="shared" si="20"/>
        <v>0</v>
      </c>
      <c r="AV59" s="51">
        <f t="shared" si="20"/>
        <v>12.930786056445406</v>
      </c>
      <c r="AW59" s="51">
        <f t="shared" si="20"/>
        <v>1.6338884679021002</v>
      </c>
      <c r="AX59" s="51">
        <f t="shared" si="20"/>
        <v>0</v>
      </c>
      <c r="AY59" s="51">
        <f t="shared" si="20"/>
        <v>0</v>
      </c>
      <c r="AZ59" s="51">
        <f t="shared" si="20"/>
        <v>12.494180861418197</v>
      </c>
      <c r="BA59" s="51">
        <f t="shared" si="20"/>
        <v>0</v>
      </c>
      <c r="BB59" s="51">
        <f t="shared" si="20"/>
        <v>0</v>
      </c>
      <c r="BC59" s="51">
        <f t="shared" si="20"/>
        <v>0</v>
      </c>
      <c r="BD59" s="51">
        <f t="shared" si="20"/>
        <v>0</v>
      </c>
      <c r="BE59" s="51">
        <f t="shared" si="20"/>
        <v>0</v>
      </c>
      <c r="BF59" s="51">
        <f t="shared" si="20"/>
        <v>3.8223905057875998</v>
      </c>
      <c r="BG59" s="51">
        <f t="shared" si="20"/>
        <v>1.5056865102251999</v>
      </c>
      <c r="BH59" s="51">
        <f t="shared" si="20"/>
        <v>0</v>
      </c>
      <c r="BI59" s="51">
        <f t="shared" si="20"/>
        <v>0</v>
      </c>
      <c r="BJ59" s="51">
        <f t="shared" si="20"/>
        <v>0.3086030360641</v>
      </c>
      <c r="BK59" s="51">
        <f t="shared" si="19"/>
        <v>35.014909580774201</v>
      </c>
    </row>
    <row r="60" spans="1:63" ht="2.25" customHeight="1">
      <c r="A60" s="21"/>
      <c r="B60" s="35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</row>
    <row r="61" spans="1:63">
      <c r="A61" s="21" t="s">
        <v>4</v>
      </c>
      <c r="B61" s="38" t="s">
        <v>9</v>
      </c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</row>
    <row r="62" spans="1:63">
      <c r="A62" s="21" t="s">
        <v>75</v>
      </c>
      <c r="B62" s="35" t="s">
        <v>20</v>
      </c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</row>
    <row r="63" spans="1:63">
      <c r="A63" s="21"/>
      <c r="B63" s="34"/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>
        <v>0</v>
      </c>
      <c r="BJ63" s="49">
        <v>0</v>
      </c>
      <c r="BK63" s="50">
        <f t="shared" ref="BK63:BK64" si="21">SUM(C63:BJ63)</f>
        <v>0</v>
      </c>
    </row>
    <row r="64" spans="1:63">
      <c r="A64" s="21"/>
      <c r="B64" s="36" t="s">
        <v>84</v>
      </c>
      <c r="C64" s="51">
        <f>SUM(C63)</f>
        <v>0</v>
      </c>
      <c r="D64" s="51">
        <f t="shared" ref="D64:BJ64" si="22">SUM(D63)</f>
        <v>0</v>
      </c>
      <c r="E64" s="51">
        <f t="shared" si="22"/>
        <v>0</v>
      </c>
      <c r="F64" s="51">
        <f t="shared" si="22"/>
        <v>0</v>
      </c>
      <c r="G64" s="51">
        <f t="shared" si="22"/>
        <v>0</v>
      </c>
      <c r="H64" s="51">
        <f t="shared" si="22"/>
        <v>0</v>
      </c>
      <c r="I64" s="51">
        <f t="shared" si="22"/>
        <v>0</v>
      </c>
      <c r="J64" s="51">
        <f t="shared" si="22"/>
        <v>0</v>
      </c>
      <c r="K64" s="51">
        <f t="shared" si="22"/>
        <v>0</v>
      </c>
      <c r="L64" s="51">
        <f t="shared" si="22"/>
        <v>0</v>
      </c>
      <c r="M64" s="51">
        <f t="shared" si="22"/>
        <v>0</v>
      </c>
      <c r="N64" s="51">
        <f t="shared" si="22"/>
        <v>0</v>
      </c>
      <c r="O64" s="51">
        <f t="shared" si="22"/>
        <v>0</v>
      </c>
      <c r="P64" s="51">
        <f t="shared" si="22"/>
        <v>0</v>
      </c>
      <c r="Q64" s="51">
        <f t="shared" si="22"/>
        <v>0</v>
      </c>
      <c r="R64" s="51">
        <f t="shared" si="22"/>
        <v>0</v>
      </c>
      <c r="S64" s="51">
        <f t="shared" si="22"/>
        <v>0</v>
      </c>
      <c r="T64" s="51">
        <f t="shared" si="22"/>
        <v>0</v>
      </c>
      <c r="U64" s="51">
        <f t="shared" si="22"/>
        <v>0</v>
      </c>
      <c r="V64" s="51">
        <f t="shared" si="22"/>
        <v>0</v>
      </c>
      <c r="W64" s="51">
        <f t="shared" si="22"/>
        <v>0</v>
      </c>
      <c r="X64" s="51">
        <f t="shared" si="22"/>
        <v>0</v>
      </c>
      <c r="Y64" s="51">
        <f t="shared" si="22"/>
        <v>0</v>
      </c>
      <c r="Z64" s="51">
        <f t="shared" si="22"/>
        <v>0</v>
      </c>
      <c r="AA64" s="51">
        <f t="shared" si="22"/>
        <v>0</v>
      </c>
      <c r="AB64" s="51">
        <f t="shared" si="22"/>
        <v>0</v>
      </c>
      <c r="AC64" s="51">
        <f t="shared" si="22"/>
        <v>0</v>
      </c>
      <c r="AD64" s="51">
        <f t="shared" si="22"/>
        <v>0</v>
      </c>
      <c r="AE64" s="51">
        <f t="shared" si="22"/>
        <v>0</v>
      </c>
      <c r="AF64" s="51">
        <f t="shared" si="22"/>
        <v>0</v>
      </c>
      <c r="AG64" s="51">
        <f t="shared" si="22"/>
        <v>0</v>
      </c>
      <c r="AH64" s="51">
        <f t="shared" si="22"/>
        <v>0</v>
      </c>
      <c r="AI64" s="51">
        <f t="shared" si="22"/>
        <v>0</v>
      </c>
      <c r="AJ64" s="51">
        <f t="shared" si="22"/>
        <v>0</v>
      </c>
      <c r="AK64" s="51">
        <f t="shared" si="22"/>
        <v>0</v>
      </c>
      <c r="AL64" s="51">
        <f t="shared" si="22"/>
        <v>0</v>
      </c>
      <c r="AM64" s="51">
        <f t="shared" si="22"/>
        <v>0</v>
      </c>
      <c r="AN64" s="51">
        <f t="shared" si="22"/>
        <v>0</v>
      </c>
      <c r="AO64" s="51">
        <f t="shared" si="22"/>
        <v>0</v>
      </c>
      <c r="AP64" s="51">
        <f t="shared" si="22"/>
        <v>0</v>
      </c>
      <c r="AQ64" s="51">
        <f t="shared" si="22"/>
        <v>0</v>
      </c>
      <c r="AR64" s="51">
        <f t="shared" si="22"/>
        <v>0</v>
      </c>
      <c r="AS64" s="51">
        <f t="shared" si="22"/>
        <v>0</v>
      </c>
      <c r="AT64" s="51">
        <f t="shared" si="22"/>
        <v>0</v>
      </c>
      <c r="AU64" s="51">
        <f t="shared" si="22"/>
        <v>0</v>
      </c>
      <c r="AV64" s="51">
        <f t="shared" si="22"/>
        <v>0</v>
      </c>
      <c r="AW64" s="51">
        <f t="shared" si="22"/>
        <v>0</v>
      </c>
      <c r="AX64" s="51">
        <f t="shared" si="22"/>
        <v>0</v>
      </c>
      <c r="AY64" s="51">
        <f t="shared" si="22"/>
        <v>0</v>
      </c>
      <c r="AZ64" s="51">
        <f t="shared" si="22"/>
        <v>0</v>
      </c>
      <c r="BA64" s="51">
        <f t="shared" si="22"/>
        <v>0</v>
      </c>
      <c r="BB64" s="51">
        <f t="shared" si="22"/>
        <v>0</v>
      </c>
      <c r="BC64" s="51">
        <f t="shared" si="22"/>
        <v>0</v>
      </c>
      <c r="BD64" s="51">
        <f t="shared" si="22"/>
        <v>0</v>
      </c>
      <c r="BE64" s="51">
        <f t="shared" si="22"/>
        <v>0</v>
      </c>
      <c r="BF64" s="51">
        <f t="shared" si="22"/>
        <v>0</v>
      </c>
      <c r="BG64" s="51">
        <f t="shared" si="22"/>
        <v>0</v>
      </c>
      <c r="BH64" s="51">
        <f t="shared" si="22"/>
        <v>0</v>
      </c>
      <c r="BI64" s="51">
        <f t="shared" si="22"/>
        <v>0</v>
      </c>
      <c r="BJ64" s="51">
        <f t="shared" si="22"/>
        <v>0</v>
      </c>
      <c r="BK64" s="51">
        <f t="shared" si="21"/>
        <v>0</v>
      </c>
    </row>
    <row r="65" spans="1:63">
      <c r="A65" s="21" t="s">
        <v>76</v>
      </c>
      <c r="B65" s="35" t="s">
        <v>21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</row>
    <row r="66" spans="1:63">
      <c r="A66" s="21"/>
      <c r="B66" s="34"/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  <c r="AV66" s="49">
        <v>0</v>
      </c>
      <c r="AW66" s="49">
        <v>0</v>
      </c>
      <c r="AX66" s="49">
        <v>0</v>
      </c>
      <c r="AY66" s="49">
        <v>0</v>
      </c>
      <c r="AZ66" s="49">
        <v>0</v>
      </c>
      <c r="BA66" s="49">
        <v>0</v>
      </c>
      <c r="BB66" s="49">
        <v>0</v>
      </c>
      <c r="BC66" s="49">
        <v>0</v>
      </c>
      <c r="BD66" s="49">
        <v>0</v>
      </c>
      <c r="BE66" s="49">
        <v>0</v>
      </c>
      <c r="BF66" s="49">
        <v>0</v>
      </c>
      <c r="BG66" s="49">
        <v>0</v>
      </c>
      <c r="BH66" s="49">
        <v>0</v>
      </c>
      <c r="BI66" s="49">
        <v>0</v>
      </c>
      <c r="BJ66" s="49">
        <v>0</v>
      </c>
      <c r="BK66" s="50">
        <f t="shared" ref="BK66:BK68" si="23">SUM(C66:BJ66)</f>
        <v>0</v>
      </c>
    </row>
    <row r="67" spans="1:63">
      <c r="A67" s="21"/>
      <c r="B67" s="36" t="s">
        <v>85</v>
      </c>
      <c r="C67" s="51">
        <f>SUM(C66)</f>
        <v>0</v>
      </c>
      <c r="D67" s="51">
        <f t="shared" ref="D67:BJ67" si="24">SUM(D66)</f>
        <v>0</v>
      </c>
      <c r="E67" s="51">
        <f t="shared" si="24"/>
        <v>0</v>
      </c>
      <c r="F67" s="51">
        <f t="shared" si="24"/>
        <v>0</v>
      </c>
      <c r="G67" s="51">
        <f t="shared" si="24"/>
        <v>0</v>
      </c>
      <c r="H67" s="51">
        <f t="shared" si="24"/>
        <v>0</v>
      </c>
      <c r="I67" s="51">
        <f t="shared" si="24"/>
        <v>0</v>
      </c>
      <c r="J67" s="51">
        <f t="shared" si="24"/>
        <v>0</v>
      </c>
      <c r="K67" s="51">
        <f t="shared" si="24"/>
        <v>0</v>
      </c>
      <c r="L67" s="51">
        <f t="shared" si="24"/>
        <v>0</v>
      </c>
      <c r="M67" s="51">
        <f t="shared" si="24"/>
        <v>0</v>
      </c>
      <c r="N67" s="51">
        <f t="shared" si="24"/>
        <v>0</v>
      </c>
      <c r="O67" s="51">
        <f t="shared" si="24"/>
        <v>0</v>
      </c>
      <c r="P67" s="51">
        <f t="shared" si="24"/>
        <v>0</v>
      </c>
      <c r="Q67" s="51">
        <f t="shared" si="24"/>
        <v>0</v>
      </c>
      <c r="R67" s="51">
        <f t="shared" si="24"/>
        <v>0</v>
      </c>
      <c r="S67" s="51">
        <f t="shared" si="24"/>
        <v>0</v>
      </c>
      <c r="T67" s="51">
        <f t="shared" si="24"/>
        <v>0</v>
      </c>
      <c r="U67" s="51">
        <f t="shared" si="24"/>
        <v>0</v>
      </c>
      <c r="V67" s="51">
        <f t="shared" si="24"/>
        <v>0</v>
      </c>
      <c r="W67" s="51">
        <f t="shared" si="24"/>
        <v>0</v>
      </c>
      <c r="X67" s="51">
        <f t="shared" si="24"/>
        <v>0</v>
      </c>
      <c r="Y67" s="51">
        <f t="shared" si="24"/>
        <v>0</v>
      </c>
      <c r="Z67" s="51">
        <f t="shared" si="24"/>
        <v>0</v>
      </c>
      <c r="AA67" s="51">
        <f t="shared" si="24"/>
        <v>0</v>
      </c>
      <c r="AB67" s="51">
        <f t="shared" si="24"/>
        <v>0</v>
      </c>
      <c r="AC67" s="51">
        <f t="shared" si="24"/>
        <v>0</v>
      </c>
      <c r="AD67" s="51">
        <f t="shared" si="24"/>
        <v>0</v>
      </c>
      <c r="AE67" s="51">
        <f t="shared" si="24"/>
        <v>0</v>
      </c>
      <c r="AF67" s="51">
        <f t="shared" si="24"/>
        <v>0</v>
      </c>
      <c r="AG67" s="51">
        <f t="shared" si="24"/>
        <v>0</v>
      </c>
      <c r="AH67" s="51">
        <f t="shared" si="24"/>
        <v>0</v>
      </c>
      <c r="AI67" s="51">
        <f t="shared" si="24"/>
        <v>0</v>
      </c>
      <c r="AJ67" s="51">
        <f t="shared" si="24"/>
        <v>0</v>
      </c>
      <c r="AK67" s="51">
        <f t="shared" si="24"/>
        <v>0</v>
      </c>
      <c r="AL67" s="51">
        <f t="shared" si="24"/>
        <v>0</v>
      </c>
      <c r="AM67" s="51">
        <f t="shared" si="24"/>
        <v>0</v>
      </c>
      <c r="AN67" s="51">
        <f t="shared" si="24"/>
        <v>0</v>
      </c>
      <c r="AO67" s="51">
        <f t="shared" si="24"/>
        <v>0</v>
      </c>
      <c r="AP67" s="51">
        <f t="shared" si="24"/>
        <v>0</v>
      </c>
      <c r="AQ67" s="51">
        <f t="shared" si="24"/>
        <v>0</v>
      </c>
      <c r="AR67" s="51">
        <f t="shared" si="24"/>
        <v>0</v>
      </c>
      <c r="AS67" s="51">
        <f t="shared" si="24"/>
        <v>0</v>
      </c>
      <c r="AT67" s="51">
        <f t="shared" si="24"/>
        <v>0</v>
      </c>
      <c r="AU67" s="51">
        <f t="shared" si="24"/>
        <v>0</v>
      </c>
      <c r="AV67" s="51">
        <f t="shared" si="24"/>
        <v>0</v>
      </c>
      <c r="AW67" s="51">
        <f t="shared" si="24"/>
        <v>0</v>
      </c>
      <c r="AX67" s="51">
        <f t="shared" si="24"/>
        <v>0</v>
      </c>
      <c r="AY67" s="51">
        <f t="shared" si="24"/>
        <v>0</v>
      </c>
      <c r="AZ67" s="51">
        <f t="shared" si="24"/>
        <v>0</v>
      </c>
      <c r="BA67" s="51">
        <f t="shared" si="24"/>
        <v>0</v>
      </c>
      <c r="BB67" s="51">
        <f t="shared" si="24"/>
        <v>0</v>
      </c>
      <c r="BC67" s="51">
        <f t="shared" si="24"/>
        <v>0</v>
      </c>
      <c r="BD67" s="51">
        <f t="shared" si="24"/>
        <v>0</v>
      </c>
      <c r="BE67" s="51">
        <f t="shared" si="24"/>
        <v>0</v>
      </c>
      <c r="BF67" s="51">
        <f t="shared" si="24"/>
        <v>0</v>
      </c>
      <c r="BG67" s="51">
        <f t="shared" si="24"/>
        <v>0</v>
      </c>
      <c r="BH67" s="51">
        <f t="shared" si="24"/>
        <v>0</v>
      </c>
      <c r="BI67" s="51">
        <f t="shared" si="24"/>
        <v>0</v>
      </c>
      <c r="BJ67" s="51">
        <f t="shared" si="24"/>
        <v>0</v>
      </c>
      <c r="BK67" s="51">
        <f t="shared" si="23"/>
        <v>0</v>
      </c>
    </row>
    <row r="68" spans="1:63">
      <c r="A68" s="21"/>
      <c r="B68" s="36" t="s">
        <v>83</v>
      </c>
      <c r="C68" s="51">
        <f>C64+C67</f>
        <v>0</v>
      </c>
      <c r="D68" s="51">
        <f t="shared" ref="D68:BJ68" si="25">D64+D67</f>
        <v>0</v>
      </c>
      <c r="E68" s="51">
        <f t="shared" si="25"/>
        <v>0</v>
      </c>
      <c r="F68" s="51">
        <f t="shared" si="25"/>
        <v>0</v>
      </c>
      <c r="G68" s="51">
        <f t="shared" si="25"/>
        <v>0</v>
      </c>
      <c r="H68" s="51">
        <f t="shared" si="25"/>
        <v>0</v>
      </c>
      <c r="I68" s="51">
        <f t="shared" si="25"/>
        <v>0</v>
      </c>
      <c r="J68" s="51">
        <f t="shared" si="25"/>
        <v>0</v>
      </c>
      <c r="K68" s="51">
        <f t="shared" si="25"/>
        <v>0</v>
      </c>
      <c r="L68" s="51">
        <f t="shared" si="25"/>
        <v>0</v>
      </c>
      <c r="M68" s="51">
        <f t="shared" si="25"/>
        <v>0</v>
      </c>
      <c r="N68" s="51">
        <f t="shared" si="25"/>
        <v>0</v>
      </c>
      <c r="O68" s="51">
        <f t="shared" si="25"/>
        <v>0</v>
      </c>
      <c r="P68" s="51">
        <f t="shared" si="25"/>
        <v>0</v>
      </c>
      <c r="Q68" s="51">
        <f t="shared" si="25"/>
        <v>0</v>
      </c>
      <c r="R68" s="51">
        <f t="shared" si="25"/>
        <v>0</v>
      </c>
      <c r="S68" s="51">
        <f t="shared" si="25"/>
        <v>0</v>
      </c>
      <c r="T68" s="51">
        <f t="shared" si="25"/>
        <v>0</v>
      </c>
      <c r="U68" s="51">
        <f t="shared" si="25"/>
        <v>0</v>
      </c>
      <c r="V68" s="51">
        <f t="shared" si="25"/>
        <v>0</v>
      </c>
      <c r="W68" s="51">
        <f t="shared" si="25"/>
        <v>0</v>
      </c>
      <c r="X68" s="51">
        <f t="shared" si="25"/>
        <v>0</v>
      </c>
      <c r="Y68" s="51">
        <f t="shared" si="25"/>
        <v>0</v>
      </c>
      <c r="Z68" s="51">
        <f t="shared" si="25"/>
        <v>0</v>
      </c>
      <c r="AA68" s="51">
        <f t="shared" si="25"/>
        <v>0</v>
      </c>
      <c r="AB68" s="51">
        <f t="shared" si="25"/>
        <v>0</v>
      </c>
      <c r="AC68" s="51">
        <f t="shared" si="25"/>
        <v>0</v>
      </c>
      <c r="AD68" s="51">
        <f t="shared" si="25"/>
        <v>0</v>
      </c>
      <c r="AE68" s="51">
        <f t="shared" si="25"/>
        <v>0</v>
      </c>
      <c r="AF68" s="51">
        <f t="shared" si="25"/>
        <v>0</v>
      </c>
      <c r="AG68" s="51">
        <f t="shared" si="25"/>
        <v>0</v>
      </c>
      <c r="AH68" s="51">
        <f t="shared" si="25"/>
        <v>0</v>
      </c>
      <c r="AI68" s="51">
        <f t="shared" si="25"/>
        <v>0</v>
      </c>
      <c r="AJ68" s="51">
        <f t="shared" si="25"/>
        <v>0</v>
      </c>
      <c r="AK68" s="51">
        <f t="shared" si="25"/>
        <v>0</v>
      </c>
      <c r="AL68" s="51">
        <f t="shared" si="25"/>
        <v>0</v>
      </c>
      <c r="AM68" s="51">
        <f t="shared" si="25"/>
        <v>0</v>
      </c>
      <c r="AN68" s="51">
        <f t="shared" si="25"/>
        <v>0</v>
      </c>
      <c r="AO68" s="51">
        <f t="shared" si="25"/>
        <v>0</v>
      </c>
      <c r="AP68" s="51">
        <f t="shared" si="25"/>
        <v>0</v>
      </c>
      <c r="AQ68" s="51">
        <f t="shared" si="25"/>
        <v>0</v>
      </c>
      <c r="AR68" s="51">
        <f t="shared" si="25"/>
        <v>0</v>
      </c>
      <c r="AS68" s="51">
        <f t="shared" si="25"/>
        <v>0</v>
      </c>
      <c r="AT68" s="51">
        <f t="shared" si="25"/>
        <v>0</v>
      </c>
      <c r="AU68" s="51">
        <f t="shared" si="25"/>
        <v>0</v>
      </c>
      <c r="AV68" s="51">
        <f t="shared" si="25"/>
        <v>0</v>
      </c>
      <c r="AW68" s="51">
        <f t="shared" si="25"/>
        <v>0</v>
      </c>
      <c r="AX68" s="51">
        <f t="shared" si="25"/>
        <v>0</v>
      </c>
      <c r="AY68" s="51">
        <f t="shared" si="25"/>
        <v>0</v>
      </c>
      <c r="AZ68" s="51">
        <f t="shared" si="25"/>
        <v>0</v>
      </c>
      <c r="BA68" s="51">
        <f t="shared" si="25"/>
        <v>0</v>
      </c>
      <c r="BB68" s="51">
        <f t="shared" si="25"/>
        <v>0</v>
      </c>
      <c r="BC68" s="51">
        <f t="shared" si="25"/>
        <v>0</v>
      </c>
      <c r="BD68" s="51">
        <f t="shared" si="25"/>
        <v>0</v>
      </c>
      <c r="BE68" s="51">
        <f t="shared" si="25"/>
        <v>0</v>
      </c>
      <c r="BF68" s="51">
        <f t="shared" si="25"/>
        <v>0</v>
      </c>
      <c r="BG68" s="51">
        <f t="shared" si="25"/>
        <v>0</v>
      </c>
      <c r="BH68" s="51">
        <f t="shared" si="25"/>
        <v>0</v>
      </c>
      <c r="BI68" s="51">
        <f t="shared" si="25"/>
        <v>0</v>
      </c>
      <c r="BJ68" s="51">
        <f t="shared" si="25"/>
        <v>0</v>
      </c>
      <c r="BK68" s="51">
        <f t="shared" si="23"/>
        <v>0</v>
      </c>
    </row>
    <row r="69" spans="1:63" ht="4.5" customHeight="1">
      <c r="A69" s="21"/>
      <c r="B69" s="35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</row>
    <row r="70" spans="1:63">
      <c r="A70" s="21" t="s">
        <v>22</v>
      </c>
      <c r="B70" s="38" t="s">
        <v>23</v>
      </c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</row>
    <row r="71" spans="1:63">
      <c r="A71" s="21" t="s">
        <v>75</v>
      </c>
      <c r="B71" s="35" t="s">
        <v>24</v>
      </c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</row>
    <row r="72" spans="1:63">
      <c r="A72" s="21"/>
      <c r="B72" s="33" t="s">
        <v>143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0.53570427503050011</v>
      </c>
      <c r="I72" s="49">
        <v>0.21951519880107778</v>
      </c>
      <c r="J72" s="49">
        <v>0</v>
      </c>
      <c r="K72" s="49">
        <v>0</v>
      </c>
      <c r="L72" s="49">
        <v>6.0121267741000007E-3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8.5032597804999985E-2</v>
      </c>
      <c r="S72" s="49">
        <v>0</v>
      </c>
      <c r="T72" s="49">
        <v>0</v>
      </c>
      <c r="U72" s="49">
        <v>0</v>
      </c>
      <c r="V72" s="49">
        <v>4.0550714193000005E-3</v>
      </c>
      <c r="W72" s="49">
        <v>0</v>
      </c>
      <c r="X72" s="49">
        <v>0</v>
      </c>
      <c r="Y72" s="49">
        <v>0</v>
      </c>
      <c r="Z72" s="49">
        <v>0</v>
      </c>
      <c r="AA72" s="49">
        <v>0</v>
      </c>
      <c r="AB72" s="49">
        <v>0.32733092054700003</v>
      </c>
      <c r="AC72" s="49">
        <v>1.4919133224999999E-3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0.25920028638550002</v>
      </c>
      <c r="AM72" s="49">
        <v>8.2940636127999991E-3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  <c r="AV72" s="49">
        <v>7.9785262721597991</v>
      </c>
      <c r="AW72" s="49">
        <v>0.74839420374140009</v>
      </c>
      <c r="AX72" s="49">
        <v>0</v>
      </c>
      <c r="AY72" s="49">
        <v>0</v>
      </c>
      <c r="AZ72" s="49">
        <v>2.7107480001278002</v>
      </c>
      <c r="BA72" s="49">
        <v>0</v>
      </c>
      <c r="BB72" s="49">
        <v>0</v>
      </c>
      <c r="BC72" s="49">
        <v>0</v>
      </c>
      <c r="BD72" s="49">
        <v>0</v>
      </c>
      <c r="BE72" s="49">
        <v>0</v>
      </c>
      <c r="BF72" s="49">
        <v>2.0515374990153017</v>
      </c>
      <c r="BG72" s="49">
        <v>3.4645465644999998E-2</v>
      </c>
      <c r="BH72" s="49">
        <v>0</v>
      </c>
      <c r="BI72" s="49">
        <v>0</v>
      </c>
      <c r="BJ72" s="49">
        <v>0</v>
      </c>
      <c r="BK72" s="50">
        <f t="shared" ref="BK72:BK73" si="26">SUM(C72:BJ72)</f>
        <v>14.970487894387078</v>
      </c>
    </row>
    <row r="73" spans="1:63">
      <c r="A73" s="21"/>
      <c r="B73" s="36" t="s">
        <v>82</v>
      </c>
      <c r="C73" s="51">
        <f>SUM(C72)</f>
        <v>0</v>
      </c>
      <c r="D73" s="51">
        <f t="shared" ref="D73:BJ73" si="27">SUM(D72)</f>
        <v>0</v>
      </c>
      <c r="E73" s="51">
        <f t="shared" si="27"/>
        <v>0</v>
      </c>
      <c r="F73" s="51">
        <f t="shared" si="27"/>
        <v>0</v>
      </c>
      <c r="G73" s="51">
        <f t="shared" si="27"/>
        <v>0</v>
      </c>
      <c r="H73" s="51">
        <f t="shared" si="27"/>
        <v>0.53570427503050011</v>
      </c>
      <c r="I73" s="51">
        <f t="shared" si="27"/>
        <v>0.21951519880107778</v>
      </c>
      <c r="J73" s="51">
        <f t="shared" si="27"/>
        <v>0</v>
      </c>
      <c r="K73" s="51">
        <f t="shared" si="27"/>
        <v>0</v>
      </c>
      <c r="L73" s="51">
        <f t="shared" si="27"/>
        <v>6.0121267741000007E-3</v>
      </c>
      <c r="M73" s="51">
        <f t="shared" si="27"/>
        <v>0</v>
      </c>
      <c r="N73" s="51">
        <f t="shared" si="27"/>
        <v>0</v>
      </c>
      <c r="O73" s="51">
        <f t="shared" si="27"/>
        <v>0</v>
      </c>
      <c r="P73" s="51">
        <f t="shared" si="27"/>
        <v>0</v>
      </c>
      <c r="Q73" s="51">
        <f t="shared" si="27"/>
        <v>0</v>
      </c>
      <c r="R73" s="51">
        <f t="shared" si="27"/>
        <v>8.5032597804999985E-2</v>
      </c>
      <c r="S73" s="51">
        <f t="shared" si="27"/>
        <v>0</v>
      </c>
      <c r="T73" s="51">
        <f t="shared" si="27"/>
        <v>0</v>
      </c>
      <c r="U73" s="51">
        <f t="shared" si="27"/>
        <v>0</v>
      </c>
      <c r="V73" s="51">
        <f t="shared" si="27"/>
        <v>4.0550714193000005E-3</v>
      </c>
      <c r="W73" s="51">
        <f t="shared" si="27"/>
        <v>0</v>
      </c>
      <c r="X73" s="51">
        <f t="shared" si="27"/>
        <v>0</v>
      </c>
      <c r="Y73" s="51">
        <f t="shared" si="27"/>
        <v>0</v>
      </c>
      <c r="Z73" s="51">
        <f t="shared" si="27"/>
        <v>0</v>
      </c>
      <c r="AA73" s="51">
        <f t="shared" si="27"/>
        <v>0</v>
      </c>
      <c r="AB73" s="51">
        <f t="shared" si="27"/>
        <v>0.32733092054700003</v>
      </c>
      <c r="AC73" s="51">
        <f t="shared" si="27"/>
        <v>1.4919133224999999E-3</v>
      </c>
      <c r="AD73" s="51">
        <f t="shared" si="27"/>
        <v>0</v>
      </c>
      <c r="AE73" s="51">
        <f t="shared" si="27"/>
        <v>0</v>
      </c>
      <c r="AF73" s="51">
        <f t="shared" si="27"/>
        <v>0</v>
      </c>
      <c r="AG73" s="51">
        <f t="shared" si="27"/>
        <v>0</v>
      </c>
      <c r="AH73" s="51">
        <f t="shared" si="27"/>
        <v>0</v>
      </c>
      <c r="AI73" s="51">
        <f t="shared" si="27"/>
        <v>0</v>
      </c>
      <c r="AJ73" s="51">
        <f t="shared" si="27"/>
        <v>0</v>
      </c>
      <c r="AK73" s="51">
        <f t="shared" si="27"/>
        <v>0</v>
      </c>
      <c r="AL73" s="51">
        <f t="shared" si="27"/>
        <v>0.25920028638550002</v>
      </c>
      <c r="AM73" s="51">
        <f t="shared" si="27"/>
        <v>8.2940636127999991E-3</v>
      </c>
      <c r="AN73" s="51">
        <f t="shared" si="27"/>
        <v>0</v>
      </c>
      <c r="AO73" s="51">
        <f t="shared" si="27"/>
        <v>0</v>
      </c>
      <c r="AP73" s="51">
        <f t="shared" si="27"/>
        <v>0</v>
      </c>
      <c r="AQ73" s="51">
        <f t="shared" si="27"/>
        <v>0</v>
      </c>
      <c r="AR73" s="51">
        <f t="shared" si="27"/>
        <v>0</v>
      </c>
      <c r="AS73" s="51">
        <f t="shared" si="27"/>
        <v>0</v>
      </c>
      <c r="AT73" s="51">
        <f t="shared" si="27"/>
        <v>0</v>
      </c>
      <c r="AU73" s="51">
        <f t="shared" si="27"/>
        <v>0</v>
      </c>
      <c r="AV73" s="51">
        <f t="shared" si="27"/>
        <v>7.9785262721597991</v>
      </c>
      <c r="AW73" s="51">
        <f t="shared" si="27"/>
        <v>0.74839420374140009</v>
      </c>
      <c r="AX73" s="51">
        <f t="shared" si="27"/>
        <v>0</v>
      </c>
      <c r="AY73" s="51">
        <f t="shared" si="27"/>
        <v>0</v>
      </c>
      <c r="AZ73" s="51">
        <f t="shared" si="27"/>
        <v>2.7107480001278002</v>
      </c>
      <c r="BA73" s="51">
        <f t="shared" si="27"/>
        <v>0</v>
      </c>
      <c r="BB73" s="51">
        <f t="shared" si="27"/>
        <v>0</v>
      </c>
      <c r="BC73" s="51">
        <f t="shared" si="27"/>
        <v>0</v>
      </c>
      <c r="BD73" s="51">
        <f t="shared" si="27"/>
        <v>0</v>
      </c>
      <c r="BE73" s="51">
        <f t="shared" si="27"/>
        <v>0</v>
      </c>
      <c r="BF73" s="51">
        <f t="shared" si="27"/>
        <v>2.0515374990153017</v>
      </c>
      <c r="BG73" s="51">
        <f t="shared" si="27"/>
        <v>3.4645465644999998E-2</v>
      </c>
      <c r="BH73" s="51">
        <f t="shared" si="27"/>
        <v>0</v>
      </c>
      <c r="BI73" s="51">
        <f t="shared" si="27"/>
        <v>0</v>
      </c>
      <c r="BJ73" s="51">
        <f t="shared" si="27"/>
        <v>0</v>
      </c>
      <c r="BK73" s="51">
        <f t="shared" si="26"/>
        <v>14.970487894387078</v>
      </c>
    </row>
    <row r="74" spans="1:63" ht="4.5" customHeight="1">
      <c r="A74" s="21"/>
      <c r="B74" s="39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</row>
    <row r="75" spans="1:63">
      <c r="A75" s="21"/>
      <c r="B75" s="40" t="s">
        <v>98</v>
      </c>
      <c r="C75" s="51">
        <f>C37+C54+C59+C68+C73</f>
        <v>0</v>
      </c>
      <c r="D75" s="51">
        <f t="shared" ref="D75:BJ75" si="28">D37+D54+D59+D68+D73</f>
        <v>143.57957206733511</v>
      </c>
      <c r="E75" s="51">
        <f t="shared" si="28"/>
        <v>0</v>
      </c>
      <c r="F75" s="51">
        <f t="shared" si="28"/>
        <v>0</v>
      </c>
      <c r="G75" s="51">
        <f t="shared" si="28"/>
        <v>0</v>
      </c>
      <c r="H75" s="51">
        <f t="shared" si="28"/>
        <v>169.0509071307244</v>
      </c>
      <c r="I75" s="51">
        <f t="shared" si="28"/>
        <v>754.93224554803692</v>
      </c>
      <c r="J75" s="51">
        <f t="shared" si="28"/>
        <v>294.29766394341794</v>
      </c>
      <c r="K75" s="51">
        <f t="shared" si="28"/>
        <v>0</v>
      </c>
      <c r="L75" s="51">
        <f t="shared" si="28"/>
        <v>115.33319106113751</v>
      </c>
      <c r="M75" s="51">
        <f t="shared" si="28"/>
        <v>0</v>
      </c>
      <c r="N75" s="51">
        <f t="shared" si="28"/>
        <v>0</v>
      </c>
      <c r="O75" s="51">
        <f t="shared" si="28"/>
        <v>0</v>
      </c>
      <c r="P75" s="51">
        <f t="shared" si="28"/>
        <v>0</v>
      </c>
      <c r="Q75" s="51">
        <f t="shared" si="28"/>
        <v>0</v>
      </c>
      <c r="R75" s="51">
        <f t="shared" si="28"/>
        <v>111.26859844969921</v>
      </c>
      <c r="S75" s="51">
        <f t="shared" si="28"/>
        <v>72.010925469563972</v>
      </c>
      <c r="T75" s="51">
        <f t="shared" si="28"/>
        <v>3.6534455773547001</v>
      </c>
      <c r="U75" s="51">
        <f t="shared" si="28"/>
        <v>0</v>
      </c>
      <c r="V75" s="51">
        <f t="shared" si="28"/>
        <v>12.589742038560148</v>
      </c>
      <c r="W75" s="51">
        <f t="shared" si="28"/>
        <v>0</v>
      </c>
      <c r="X75" s="51">
        <f t="shared" si="28"/>
        <v>0</v>
      </c>
      <c r="Y75" s="51">
        <f t="shared" si="28"/>
        <v>0</v>
      </c>
      <c r="Z75" s="51">
        <f t="shared" si="28"/>
        <v>0</v>
      </c>
      <c r="AA75" s="51">
        <f t="shared" si="28"/>
        <v>0</v>
      </c>
      <c r="AB75" s="51">
        <f t="shared" si="28"/>
        <v>110.72532026066891</v>
      </c>
      <c r="AC75" s="51">
        <f t="shared" si="28"/>
        <v>176.98965975950608</v>
      </c>
      <c r="AD75" s="51">
        <f t="shared" si="28"/>
        <v>0.25824703916120001</v>
      </c>
      <c r="AE75" s="51">
        <f t="shared" si="28"/>
        <v>0</v>
      </c>
      <c r="AF75" s="51">
        <f t="shared" si="28"/>
        <v>28.345907263411902</v>
      </c>
      <c r="AG75" s="51">
        <f t="shared" si="28"/>
        <v>0</v>
      </c>
      <c r="AH75" s="51">
        <f t="shared" si="28"/>
        <v>0</v>
      </c>
      <c r="AI75" s="51">
        <f t="shared" si="28"/>
        <v>0</v>
      </c>
      <c r="AJ75" s="51">
        <f t="shared" si="28"/>
        <v>0</v>
      </c>
      <c r="AK75" s="51">
        <f t="shared" si="28"/>
        <v>0</v>
      </c>
      <c r="AL75" s="51">
        <f t="shared" si="28"/>
        <v>100.13814949937893</v>
      </c>
      <c r="AM75" s="51">
        <f t="shared" si="28"/>
        <v>93.102433016283001</v>
      </c>
      <c r="AN75" s="51">
        <f t="shared" si="28"/>
        <v>64.010050646354401</v>
      </c>
      <c r="AO75" s="51">
        <f t="shared" si="28"/>
        <v>0</v>
      </c>
      <c r="AP75" s="51">
        <f t="shared" si="28"/>
        <v>15.228223502962599</v>
      </c>
      <c r="AQ75" s="51">
        <f t="shared" si="28"/>
        <v>0</v>
      </c>
      <c r="AR75" s="51">
        <f t="shared" si="28"/>
        <v>0</v>
      </c>
      <c r="AS75" s="51">
        <f t="shared" si="28"/>
        <v>0</v>
      </c>
      <c r="AT75" s="51">
        <f t="shared" si="28"/>
        <v>0</v>
      </c>
      <c r="AU75" s="51">
        <f t="shared" si="28"/>
        <v>0</v>
      </c>
      <c r="AV75" s="51">
        <f t="shared" si="28"/>
        <v>735.07127079131885</v>
      </c>
      <c r="AW75" s="51">
        <f t="shared" si="28"/>
        <v>709.96579388760165</v>
      </c>
      <c r="AX75" s="51">
        <f t="shared" si="28"/>
        <v>14.012170545096298</v>
      </c>
      <c r="AY75" s="51">
        <f t="shared" si="28"/>
        <v>0.4838709695483</v>
      </c>
      <c r="AZ75" s="51">
        <f t="shared" si="28"/>
        <v>388.85025748176793</v>
      </c>
      <c r="BA75" s="51">
        <f t="shared" si="28"/>
        <v>0</v>
      </c>
      <c r="BB75" s="51">
        <f t="shared" si="28"/>
        <v>0</v>
      </c>
      <c r="BC75" s="51">
        <f t="shared" si="28"/>
        <v>0</v>
      </c>
      <c r="BD75" s="51">
        <f t="shared" si="28"/>
        <v>0</v>
      </c>
      <c r="BE75" s="51">
        <f t="shared" si="28"/>
        <v>0</v>
      </c>
      <c r="BF75" s="51">
        <f t="shared" si="28"/>
        <v>393.7338231781514</v>
      </c>
      <c r="BG75" s="51">
        <f t="shared" si="28"/>
        <v>70.868880435761298</v>
      </c>
      <c r="BH75" s="51">
        <f t="shared" si="28"/>
        <v>6.5811221347415989</v>
      </c>
      <c r="BI75" s="51">
        <f t="shared" si="28"/>
        <v>0</v>
      </c>
      <c r="BJ75" s="51">
        <f t="shared" si="28"/>
        <v>48.717875787468301</v>
      </c>
      <c r="BK75" s="51">
        <f>SUM(C75:BJ75)</f>
        <v>4633.7993474850127</v>
      </c>
    </row>
    <row r="76" spans="1:63" ht="4.5" customHeight="1">
      <c r="A76" s="21"/>
      <c r="B76" s="40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</row>
    <row r="77" spans="1:63" ht="14.25" customHeight="1">
      <c r="A77" s="21" t="s">
        <v>5</v>
      </c>
      <c r="B77" s="41" t="s">
        <v>26</v>
      </c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</row>
    <row r="78" spans="1:63" ht="14.25" customHeight="1">
      <c r="A78" s="21" t="s">
        <v>75</v>
      </c>
      <c r="B78" s="35" t="s">
        <v>154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9.724309709599999E-3</v>
      </c>
      <c r="I78" s="49">
        <v>0.31481337251797736</v>
      </c>
      <c r="J78" s="49">
        <v>0</v>
      </c>
      <c r="K78" s="49">
        <v>0</v>
      </c>
      <c r="L78" s="49">
        <v>0.10093462761279999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1.3095310967599999E-2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49">
        <v>0</v>
      </c>
      <c r="AB78" s="49">
        <v>0.27634872738659999</v>
      </c>
      <c r="AC78" s="49">
        <v>0.16007078419349999</v>
      </c>
      <c r="AD78" s="49">
        <v>0</v>
      </c>
      <c r="AE78" s="49">
        <v>0</v>
      </c>
      <c r="AF78" s="49">
        <v>0.32903289429009996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0.2328829655479</v>
      </c>
      <c r="AM78" s="49">
        <v>0</v>
      </c>
      <c r="AN78" s="49">
        <v>0</v>
      </c>
      <c r="AO78" s="49">
        <v>0</v>
      </c>
      <c r="AP78" s="49">
        <v>5.2008127419299999E-2</v>
      </c>
      <c r="AQ78" s="49">
        <v>0</v>
      </c>
      <c r="AR78" s="49">
        <v>0</v>
      </c>
      <c r="AS78" s="49">
        <v>0</v>
      </c>
      <c r="AT78" s="49">
        <v>0</v>
      </c>
      <c r="AU78" s="49">
        <v>0</v>
      </c>
      <c r="AV78" s="49">
        <v>2.2102441935300001E-2</v>
      </c>
      <c r="AW78" s="49">
        <v>8.7409471290000006E-3</v>
      </c>
      <c r="AX78" s="49">
        <v>0</v>
      </c>
      <c r="AY78" s="49">
        <v>0</v>
      </c>
      <c r="AZ78" s="49">
        <v>0</v>
      </c>
      <c r="BA78" s="49">
        <v>0</v>
      </c>
      <c r="BB78" s="49">
        <v>0</v>
      </c>
      <c r="BC78" s="49">
        <v>0</v>
      </c>
      <c r="BD78" s="49">
        <v>0</v>
      </c>
      <c r="BE78" s="49">
        <v>0</v>
      </c>
      <c r="BF78" s="49">
        <v>0</v>
      </c>
      <c r="BG78" s="49">
        <v>0</v>
      </c>
      <c r="BH78" s="49">
        <v>0</v>
      </c>
      <c r="BI78" s="49">
        <v>0</v>
      </c>
      <c r="BJ78" s="49">
        <v>0</v>
      </c>
      <c r="BK78" s="57">
        <f t="shared" ref="BK78:BK80" si="29">SUM(C78:BJ78)</f>
        <v>1.5197545087096773</v>
      </c>
    </row>
    <row r="79" spans="1:63" ht="14.25" customHeight="1">
      <c r="A79" s="21"/>
      <c r="B79" s="35" t="s">
        <v>155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8.6912000643000007E-3</v>
      </c>
      <c r="I79" s="49">
        <v>0.11890941148648379</v>
      </c>
      <c r="J79" s="49">
        <v>0</v>
      </c>
      <c r="K79" s="49">
        <v>0</v>
      </c>
      <c r="L79" s="49">
        <v>2.4707900483799998E-2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4.5894724837E-3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0.23783381112829999</v>
      </c>
      <c r="AC79" s="49">
        <v>0.52787621909670002</v>
      </c>
      <c r="AD79" s="49">
        <v>0</v>
      </c>
      <c r="AE79" s="49">
        <v>0</v>
      </c>
      <c r="AF79" s="49">
        <v>0.2982709473547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0.1981427690964</v>
      </c>
      <c r="AM79" s="49">
        <v>4.3480518193500003E-2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0</v>
      </c>
      <c r="AU79" s="49">
        <v>0</v>
      </c>
      <c r="AV79" s="49">
        <v>0.1140299320317</v>
      </c>
      <c r="AW79" s="49">
        <v>6.1771153677400006E-2</v>
      </c>
      <c r="AX79" s="49">
        <v>0</v>
      </c>
      <c r="AY79" s="49">
        <v>0</v>
      </c>
      <c r="AZ79" s="49">
        <v>0</v>
      </c>
      <c r="BA79" s="49">
        <v>0</v>
      </c>
      <c r="BB79" s="49">
        <v>0</v>
      </c>
      <c r="BC79" s="49">
        <v>0</v>
      </c>
      <c r="BD79" s="49">
        <v>0</v>
      </c>
      <c r="BE79" s="49">
        <v>0</v>
      </c>
      <c r="BF79" s="49">
        <v>2.0972984838499995E-2</v>
      </c>
      <c r="BG79" s="49">
        <v>0</v>
      </c>
      <c r="BH79" s="49">
        <v>0</v>
      </c>
      <c r="BI79" s="49">
        <v>0</v>
      </c>
      <c r="BJ79" s="49">
        <v>0</v>
      </c>
      <c r="BK79" s="57">
        <f t="shared" si="29"/>
        <v>1.6592763199354839</v>
      </c>
    </row>
    <row r="80" spans="1:63" ht="15.75" thickBot="1">
      <c r="A80" s="59"/>
      <c r="B80" s="60" t="s">
        <v>156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2.9896504903100002E-2</v>
      </c>
      <c r="I80" s="49">
        <v>0.45257689635675608</v>
      </c>
      <c r="J80" s="49">
        <v>0</v>
      </c>
      <c r="K80" s="49">
        <v>0</v>
      </c>
      <c r="L80" s="49">
        <v>8.2559199999999999E-2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5.15995E-3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0.28899337683839998</v>
      </c>
      <c r="AC80" s="49">
        <v>2.0918582689674001</v>
      </c>
      <c r="AD80" s="49">
        <v>0</v>
      </c>
      <c r="AE80" s="49">
        <v>0</v>
      </c>
      <c r="AF80" s="49">
        <v>1.2283992251286999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0.26335999028989998</v>
      </c>
      <c r="AM80" s="49">
        <v>3.3113530386128005</v>
      </c>
      <c r="AN80" s="49">
        <v>0</v>
      </c>
      <c r="AO80" s="49">
        <v>0</v>
      </c>
      <c r="AP80" s="49">
        <v>0.15458283870959999</v>
      </c>
      <c r="AQ80" s="49">
        <v>0</v>
      </c>
      <c r="AR80" s="49">
        <v>0</v>
      </c>
      <c r="AS80" s="49">
        <v>0</v>
      </c>
      <c r="AT80" s="49">
        <v>0</v>
      </c>
      <c r="AU80" s="49">
        <v>0</v>
      </c>
      <c r="AV80" s="49">
        <v>2.0611045160000003E-3</v>
      </c>
      <c r="AW80" s="49">
        <v>0</v>
      </c>
      <c r="AX80" s="49">
        <v>0</v>
      </c>
      <c r="AY80" s="49">
        <v>0</v>
      </c>
      <c r="AZ80" s="49">
        <v>0</v>
      </c>
      <c r="BA80" s="49">
        <v>0</v>
      </c>
      <c r="BB80" s="49">
        <v>0</v>
      </c>
      <c r="BC80" s="49">
        <v>0</v>
      </c>
      <c r="BD80" s="49">
        <v>0</v>
      </c>
      <c r="BE80" s="49">
        <v>0</v>
      </c>
      <c r="BF80" s="49">
        <v>5.1527612900000009E-4</v>
      </c>
      <c r="BG80" s="49">
        <v>0</v>
      </c>
      <c r="BH80" s="49">
        <v>0</v>
      </c>
      <c r="BI80" s="49">
        <v>0</v>
      </c>
      <c r="BJ80" s="49">
        <v>2.6172363967700001E-2</v>
      </c>
      <c r="BK80" s="50">
        <f t="shared" si="29"/>
        <v>7.9374880344193564</v>
      </c>
    </row>
    <row r="81" spans="1:63" ht="15.75" thickBot="1">
      <c r="A81" s="61"/>
      <c r="B81" s="62" t="s">
        <v>82</v>
      </c>
      <c r="C81" s="58">
        <f>SUM(C78:C80)</f>
        <v>0</v>
      </c>
      <c r="D81" s="58">
        <f t="shared" ref="D81:BK81" si="30">SUM(D78:D80)</f>
        <v>0</v>
      </c>
      <c r="E81" s="58">
        <f t="shared" si="30"/>
        <v>0</v>
      </c>
      <c r="F81" s="58">
        <f t="shared" si="30"/>
        <v>0</v>
      </c>
      <c r="G81" s="58">
        <f t="shared" si="30"/>
        <v>0</v>
      </c>
      <c r="H81" s="58">
        <f t="shared" si="30"/>
        <v>4.8312014676999998E-2</v>
      </c>
      <c r="I81" s="58">
        <f t="shared" si="30"/>
        <v>0.88629968036121731</v>
      </c>
      <c r="J81" s="58">
        <f t="shared" si="30"/>
        <v>0</v>
      </c>
      <c r="K81" s="58">
        <f t="shared" si="30"/>
        <v>0</v>
      </c>
      <c r="L81" s="58">
        <f t="shared" si="30"/>
        <v>0.20820172809659998</v>
      </c>
      <c r="M81" s="58">
        <f t="shared" si="30"/>
        <v>0</v>
      </c>
      <c r="N81" s="58">
        <f t="shared" si="30"/>
        <v>0</v>
      </c>
      <c r="O81" s="58">
        <f t="shared" si="30"/>
        <v>0</v>
      </c>
      <c r="P81" s="58">
        <f t="shared" si="30"/>
        <v>0</v>
      </c>
      <c r="Q81" s="58">
        <f t="shared" si="30"/>
        <v>0</v>
      </c>
      <c r="R81" s="58">
        <f t="shared" si="30"/>
        <v>2.28447334513E-2</v>
      </c>
      <c r="S81" s="58">
        <f t="shared" si="30"/>
        <v>0</v>
      </c>
      <c r="T81" s="58">
        <f t="shared" si="30"/>
        <v>0</v>
      </c>
      <c r="U81" s="58">
        <f t="shared" si="30"/>
        <v>0</v>
      </c>
      <c r="V81" s="58">
        <f t="shared" si="30"/>
        <v>0</v>
      </c>
      <c r="W81" s="58">
        <f t="shared" si="30"/>
        <v>0</v>
      </c>
      <c r="X81" s="58">
        <f t="shared" si="30"/>
        <v>0</v>
      </c>
      <c r="Y81" s="58">
        <f t="shared" si="30"/>
        <v>0</v>
      </c>
      <c r="Z81" s="58">
        <f t="shared" si="30"/>
        <v>0</v>
      </c>
      <c r="AA81" s="58">
        <f t="shared" si="30"/>
        <v>0</v>
      </c>
      <c r="AB81" s="58">
        <f t="shared" si="30"/>
        <v>0.80317591535329991</v>
      </c>
      <c r="AC81" s="58">
        <f t="shared" si="30"/>
        <v>2.7798052722576001</v>
      </c>
      <c r="AD81" s="58">
        <f t="shared" si="30"/>
        <v>0</v>
      </c>
      <c r="AE81" s="58">
        <f t="shared" si="30"/>
        <v>0</v>
      </c>
      <c r="AF81" s="58">
        <f t="shared" si="30"/>
        <v>1.8557030667734999</v>
      </c>
      <c r="AG81" s="58">
        <f t="shared" si="30"/>
        <v>0</v>
      </c>
      <c r="AH81" s="58">
        <f t="shared" si="30"/>
        <v>0</v>
      </c>
      <c r="AI81" s="58">
        <f t="shared" si="30"/>
        <v>0</v>
      </c>
      <c r="AJ81" s="58">
        <f t="shared" si="30"/>
        <v>0</v>
      </c>
      <c r="AK81" s="58">
        <f t="shared" si="30"/>
        <v>0</v>
      </c>
      <c r="AL81" s="58">
        <f t="shared" si="30"/>
        <v>0.69438572493420003</v>
      </c>
      <c r="AM81" s="58">
        <f t="shared" si="30"/>
        <v>3.3548335568063004</v>
      </c>
      <c r="AN81" s="58">
        <f t="shared" si="30"/>
        <v>0</v>
      </c>
      <c r="AO81" s="58">
        <f t="shared" si="30"/>
        <v>0</v>
      </c>
      <c r="AP81" s="58">
        <f t="shared" si="30"/>
        <v>0.20659096612889999</v>
      </c>
      <c r="AQ81" s="58">
        <f t="shared" si="30"/>
        <v>0</v>
      </c>
      <c r="AR81" s="58">
        <f t="shared" si="30"/>
        <v>0</v>
      </c>
      <c r="AS81" s="58">
        <f t="shared" si="30"/>
        <v>0</v>
      </c>
      <c r="AT81" s="58">
        <f t="shared" si="30"/>
        <v>0</v>
      </c>
      <c r="AU81" s="58">
        <f t="shared" si="30"/>
        <v>0</v>
      </c>
      <c r="AV81" s="58">
        <f t="shared" si="30"/>
        <v>0.13819347848300001</v>
      </c>
      <c r="AW81" s="58">
        <f t="shared" si="30"/>
        <v>7.051210080640001E-2</v>
      </c>
      <c r="AX81" s="58">
        <f t="shared" si="30"/>
        <v>0</v>
      </c>
      <c r="AY81" s="58">
        <f t="shared" si="30"/>
        <v>0</v>
      </c>
      <c r="AZ81" s="58">
        <f t="shared" si="30"/>
        <v>0</v>
      </c>
      <c r="BA81" s="58">
        <f t="shared" si="30"/>
        <v>0</v>
      </c>
      <c r="BB81" s="58">
        <f t="shared" si="30"/>
        <v>0</v>
      </c>
      <c r="BC81" s="58">
        <f t="shared" si="30"/>
        <v>0</v>
      </c>
      <c r="BD81" s="58">
        <f t="shared" si="30"/>
        <v>0</v>
      </c>
      <c r="BE81" s="58">
        <f t="shared" si="30"/>
        <v>0</v>
      </c>
      <c r="BF81" s="58">
        <f t="shared" si="30"/>
        <v>2.1488260967499995E-2</v>
      </c>
      <c r="BG81" s="58">
        <f t="shared" si="30"/>
        <v>0</v>
      </c>
      <c r="BH81" s="58">
        <f t="shared" si="30"/>
        <v>0</v>
      </c>
      <c r="BI81" s="58">
        <f t="shared" si="30"/>
        <v>0</v>
      </c>
      <c r="BJ81" s="58">
        <f t="shared" si="30"/>
        <v>2.6172363967700001E-2</v>
      </c>
      <c r="BK81" s="58">
        <f t="shared" si="30"/>
        <v>11.116518863064517</v>
      </c>
    </row>
    <row r="82" spans="1:63" ht="6" customHeight="1">
      <c r="A82" s="25"/>
      <c r="B82" s="26"/>
    </row>
    <row r="83" spans="1:63">
      <c r="A83" s="25"/>
      <c r="B83" s="25" t="s">
        <v>29</v>
      </c>
      <c r="L83" s="27" t="s">
        <v>40</v>
      </c>
    </row>
    <row r="84" spans="1:63">
      <c r="A84" s="25"/>
      <c r="B84" s="25" t="s">
        <v>30</v>
      </c>
      <c r="L84" s="25" t="s">
        <v>33</v>
      </c>
    </row>
    <row r="85" spans="1:63">
      <c r="L85" s="25" t="s">
        <v>34</v>
      </c>
    </row>
    <row r="86" spans="1:63">
      <c r="B86" s="25" t="s">
        <v>36</v>
      </c>
      <c r="L86" s="25" t="s">
        <v>97</v>
      </c>
    </row>
    <row r="87" spans="1:63">
      <c r="B87" s="25" t="s">
        <v>37</v>
      </c>
      <c r="L87" s="25" t="s">
        <v>121</v>
      </c>
    </row>
    <row r="88" spans="1:63">
      <c r="B88" s="25"/>
      <c r="L88" s="25" t="s">
        <v>35</v>
      </c>
    </row>
    <row r="89" spans="1:63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</row>
    <row r="90" spans="1:63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</row>
    <row r="96" spans="1:63">
      <c r="B96" s="25"/>
    </row>
  </sheetData>
  <mergeCells count="49">
    <mergeCell ref="C74:BK74"/>
    <mergeCell ref="A1:A5"/>
    <mergeCell ref="C57:BK57"/>
    <mergeCell ref="C76:BK76"/>
    <mergeCell ref="C77:BK77"/>
    <mergeCell ref="C61:BK61"/>
    <mergeCell ref="C62:BK62"/>
    <mergeCell ref="C65:BK65"/>
    <mergeCell ref="C69:BK69"/>
    <mergeCell ref="C70:BK70"/>
    <mergeCell ref="C39:BK39"/>
    <mergeCell ref="C71:BK71"/>
    <mergeCell ref="C40:BK40"/>
    <mergeCell ref="C38:BK38"/>
    <mergeCell ref="C44:BK44"/>
    <mergeCell ref="C55:BK55"/>
    <mergeCell ref="C56:BK56"/>
    <mergeCell ref="C60:BK60"/>
    <mergeCell ref="C10:BK10"/>
    <mergeCell ref="C13:BK13"/>
    <mergeCell ref="C21:BK21"/>
    <mergeCell ref="C24:BK24"/>
    <mergeCell ref="C27:BK27"/>
    <mergeCell ref="C1:BK1"/>
    <mergeCell ref="BA3:BJ3"/>
    <mergeCell ref="BK2:BK5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M3:V3"/>
    <mergeCell ref="W3:AF3"/>
    <mergeCell ref="AG3:AP3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  <mergeCell ref="AL4:AP4"/>
    <mergeCell ref="AG4:AK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9"/>
  <sheetViews>
    <sheetView topLeftCell="B1" zoomScale="95" zoomScaleNormal="95" workbookViewId="0">
      <selection activeCell="B3" sqref="B3:L3"/>
    </sheetView>
  </sheetViews>
  <sheetFormatPr defaultRowHeight="12.75"/>
  <cols>
    <col min="1" max="1" width="2.28515625" style="28" customWidth="1"/>
    <col min="2" max="2" width="9.140625" style="28"/>
    <col min="3" max="3" width="25.28515625" style="28" bestFit="1" customWidth="1"/>
    <col min="4" max="4" width="9.28515625" style="28" bestFit="1" customWidth="1"/>
    <col min="5" max="6" width="18.28515625" style="28" bestFit="1" customWidth="1"/>
    <col min="7" max="7" width="10" style="28" bestFit="1" customWidth="1"/>
    <col min="8" max="8" width="19.85546875" style="28" bestFit="1" customWidth="1"/>
    <col min="9" max="9" width="15.85546875" style="28" bestFit="1" customWidth="1"/>
    <col min="10" max="10" width="17" style="28" bestFit="1" customWidth="1"/>
    <col min="11" max="11" width="9.28515625" style="28" bestFit="1" customWidth="1"/>
    <col min="12" max="12" width="19.85546875" style="28" bestFit="1" customWidth="1"/>
    <col min="13" max="16384" width="9.140625" style="28"/>
  </cols>
  <sheetData>
    <row r="2" spans="2:12">
      <c r="B2" s="89" t="s">
        <v>160</v>
      </c>
      <c r="C2" s="90"/>
      <c r="D2" s="90"/>
      <c r="E2" s="90"/>
      <c r="F2" s="90"/>
      <c r="G2" s="90"/>
      <c r="H2" s="90"/>
      <c r="I2" s="90"/>
      <c r="J2" s="90"/>
      <c r="K2" s="90"/>
      <c r="L2" s="91"/>
    </row>
    <row r="3" spans="2:12">
      <c r="B3" s="89" t="s">
        <v>122</v>
      </c>
      <c r="C3" s="90"/>
      <c r="D3" s="90"/>
      <c r="E3" s="90"/>
      <c r="F3" s="90"/>
      <c r="G3" s="90"/>
      <c r="H3" s="90"/>
      <c r="I3" s="90"/>
      <c r="J3" s="90"/>
      <c r="K3" s="90"/>
      <c r="L3" s="91"/>
    </row>
    <row r="4" spans="2:12" ht="25.5">
      <c r="B4" s="46" t="s">
        <v>74</v>
      </c>
      <c r="C4" s="29" t="s">
        <v>41</v>
      </c>
      <c r="D4" s="29" t="s">
        <v>86</v>
      </c>
      <c r="E4" s="29" t="s">
        <v>87</v>
      </c>
      <c r="F4" s="29" t="s">
        <v>7</v>
      </c>
      <c r="G4" s="29" t="s">
        <v>8</v>
      </c>
      <c r="H4" s="29" t="s">
        <v>23</v>
      </c>
      <c r="I4" s="29" t="s">
        <v>93</v>
      </c>
      <c r="J4" s="29" t="s">
        <v>94</v>
      </c>
      <c r="K4" s="29" t="s">
        <v>73</v>
      </c>
      <c r="L4" s="29" t="s">
        <v>95</v>
      </c>
    </row>
    <row r="5" spans="2:12">
      <c r="B5" s="30">
        <v>1</v>
      </c>
      <c r="C5" s="31" t="s">
        <v>42</v>
      </c>
      <c r="D5" s="56">
        <v>0</v>
      </c>
      <c r="E5" s="54">
        <v>0</v>
      </c>
      <c r="F5" s="54">
        <v>2.4465389193199998E-2</v>
      </c>
      <c r="G5" s="54">
        <v>0</v>
      </c>
      <c r="H5" s="54">
        <v>0</v>
      </c>
      <c r="I5" s="54">
        <v>0</v>
      </c>
      <c r="J5" s="54">
        <v>0</v>
      </c>
      <c r="K5" s="54">
        <f>SUM(D5:J5)</f>
        <v>2.4465389193199998E-2</v>
      </c>
      <c r="L5" s="54">
        <v>0</v>
      </c>
    </row>
    <row r="6" spans="2:12">
      <c r="B6" s="30">
        <v>2</v>
      </c>
      <c r="C6" s="32" t="s">
        <v>43</v>
      </c>
      <c r="D6" s="56">
        <v>9.8666740612300005E-2</v>
      </c>
      <c r="E6" s="54">
        <v>0.93557910727514815</v>
      </c>
      <c r="F6" s="54">
        <v>13.977113317404205</v>
      </c>
      <c r="G6" s="54">
        <v>0.1431948252569</v>
      </c>
      <c r="H6" s="54">
        <v>4.0745138902800002E-2</v>
      </c>
      <c r="I6" s="54">
        <v>0</v>
      </c>
      <c r="J6" s="54">
        <v>0</v>
      </c>
      <c r="K6" s="54">
        <f t="shared" ref="K6:K41" si="0">SUM(D6:J6)</f>
        <v>15.195299129451353</v>
      </c>
      <c r="L6" s="54">
        <v>3.0273149677000001E-3</v>
      </c>
    </row>
    <row r="7" spans="2:12">
      <c r="B7" s="30">
        <v>3</v>
      </c>
      <c r="C7" s="31" t="s">
        <v>44</v>
      </c>
      <c r="D7" s="56">
        <v>0</v>
      </c>
      <c r="E7" s="54">
        <v>8.8208703220000009E-4</v>
      </c>
      <c r="F7" s="54">
        <v>2.55138667412E-2</v>
      </c>
      <c r="G7" s="54">
        <v>0</v>
      </c>
      <c r="H7" s="54">
        <v>0</v>
      </c>
      <c r="I7" s="54">
        <v>0</v>
      </c>
      <c r="J7" s="54">
        <v>0</v>
      </c>
      <c r="K7" s="54">
        <f t="shared" si="0"/>
        <v>2.63959537734E-2</v>
      </c>
      <c r="L7" s="54">
        <v>0</v>
      </c>
    </row>
    <row r="8" spans="2:12">
      <c r="B8" s="30">
        <v>4</v>
      </c>
      <c r="C8" s="32" t="s">
        <v>45</v>
      </c>
      <c r="D8" s="56">
        <v>0.34825383948340005</v>
      </c>
      <c r="E8" s="54">
        <v>11.756143276324993</v>
      </c>
      <c r="F8" s="54">
        <v>8.460256157169896</v>
      </c>
      <c r="G8" s="54">
        <v>0.12654935167710002</v>
      </c>
      <c r="H8" s="54">
        <v>0.15917417822559998</v>
      </c>
      <c r="I8" s="54">
        <v>0</v>
      </c>
      <c r="J8" s="54">
        <v>0</v>
      </c>
      <c r="K8" s="54">
        <f t="shared" si="0"/>
        <v>20.850376802880991</v>
      </c>
      <c r="L8" s="54">
        <v>0</v>
      </c>
    </row>
    <row r="9" spans="2:12">
      <c r="B9" s="30">
        <v>5</v>
      </c>
      <c r="C9" s="32" t="s">
        <v>46</v>
      </c>
      <c r="D9" s="56">
        <v>0.14247864303210001</v>
      </c>
      <c r="E9" s="54">
        <v>0.80650093644769971</v>
      </c>
      <c r="F9" s="54">
        <v>13.327378018120504</v>
      </c>
      <c r="G9" s="54">
        <v>0.12865209390250001</v>
      </c>
      <c r="H9" s="54">
        <v>9.8015042289900017E-2</v>
      </c>
      <c r="I9" s="54">
        <v>0</v>
      </c>
      <c r="J9" s="54">
        <v>0</v>
      </c>
      <c r="K9" s="54">
        <f t="shared" si="0"/>
        <v>14.503024733792703</v>
      </c>
      <c r="L9" s="54">
        <v>7.5348181548300003E-2</v>
      </c>
    </row>
    <row r="10" spans="2:12">
      <c r="B10" s="30">
        <v>6</v>
      </c>
      <c r="C10" s="32" t="s">
        <v>47</v>
      </c>
      <c r="D10" s="56">
        <v>0.19346661035439999</v>
      </c>
      <c r="E10" s="54">
        <v>4.4359402907688992</v>
      </c>
      <c r="F10" s="54">
        <v>16.433928838354202</v>
      </c>
      <c r="G10" s="54">
        <v>0.1427804248057</v>
      </c>
      <c r="H10" s="54">
        <v>3.1777950160599998E-2</v>
      </c>
      <c r="I10" s="54">
        <v>0</v>
      </c>
      <c r="J10" s="54">
        <v>0</v>
      </c>
      <c r="K10" s="54">
        <f t="shared" si="0"/>
        <v>21.237894114443801</v>
      </c>
      <c r="L10" s="54">
        <v>0.15060892767720002</v>
      </c>
    </row>
    <row r="11" spans="2:12">
      <c r="B11" s="30">
        <v>7</v>
      </c>
      <c r="C11" s="32" t="s">
        <v>48</v>
      </c>
      <c r="D11" s="56">
        <v>6.4530808225699995E-2</v>
      </c>
      <c r="E11" s="54">
        <v>6.8204695227728971</v>
      </c>
      <c r="F11" s="54">
        <v>6.5089683065916972</v>
      </c>
      <c r="G11" s="54">
        <v>2.3352519773900002E-2</v>
      </c>
      <c r="H11" s="54">
        <v>1.8182795580300001E-2</v>
      </c>
      <c r="I11" s="54">
        <v>0</v>
      </c>
      <c r="J11" s="54">
        <v>0</v>
      </c>
      <c r="K11" s="54">
        <f t="shared" si="0"/>
        <v>13.435503952944494</v>
      </c>
      <c r="L11" s="54">
        <v>0</v>
      </c>
    </row>
    <row r="12" spans="2:12">
      <c r="B12" s="30">
        <v>8</v>
      </c>
      <c r="C12" s="31" t="s">
        <v>148</v>
      </c>
      <c r="D12" s="56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f t="shared" si="0"/>
        <v>0</v>
      </c>
      <c r="L12" s="54">
        <v>0</v>
      </c>
    </row>
    <row r="13" spans="2:12">
      <c r="B13" s="30">
        <v>9</v>
      </c>
      <c r="C13" s="31" t="s">
        <v>149</v>
      </c>
      <c r="D13" s="56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f t="shared" si="0"/>
        <v>0</v>
      </c>
      <c r="L13" s="54">
        <v>0</v>
      </c>
    </row>
    <row r="14" spans="2:12">
      <c r="B14" s="30">
        <v>10</v>
      </c>
      <c r="C14" s="32" t="s">
        <v>49</v>
      </c>
      <c r="D14" s="56">
        <v>3.8331975096599996E-2</v>
      </c>
      <c r="E14" s="54">
        <v>4.1729017483399994E-2</v>
      </c>
      <c r="F14" s="54">
        <v>3.3302942215632005</v>
      </c>
      <c r="G14" s="54">
        <v>0.24129255241879999</v>
      </c>
      <c r="H14" s="54">
        <v>5.3019122254999995E-3</v>
      </c>
      <c r="I14" s="54">
        <v>0</v>
      </c>
      <c r="J14" s="54">
        <v>0</v>
      </c>
      <c r="K14" s="54">
        <f t="shared" si="0"/>
        <v>3.6569496787875004</v>
      </c>
      <c r="L14" s="54">
        <v>1.5148364515999999E-3</v>
      </c>
    </row>
    <row r="15" spans="2:12">
      <c r="B15" s="30">
        <v>11</v>
      </c>
      <c r="C15" s="32" t="s">
        <v>50</v>
      </c>
      <c r="D15" s="56">
        <v>105.47875972098197</v>
      </c>
      <c r="E15" s="54">
        <v>70.825638337965543</v>
      </c>
      <c r="F15" s="54">
        <v>231.07114602754967</v>
      </c>
      <c r="G15" s="54">
        <v>3.6437285997350988</v>
      </c>
      <c r="H15" s="54">
        <v>0.82902993793039981</v>
      </c>
      <c r="I15" s="54">
        <v>0</v>
      </c>
      <c r="J15" s="54">
        <v>0</v>
      </c>
      <c r="K15" s="54">
        <f t="shared" si="0"/>
        <v>411.84830262416267</v>
      </c>
      <c r="L15" s="54">
        <v>2.4178146154511011</v>
      </c>
    </row>
    <row r="16" spans="2:12">
      <c r="B16" s="30">
        <v>12</v>
      </c>
      <c r="C16" s="32" t="s">
        <v>51</v>
      </c>
      <c r="D16" s="56">
        <v>220.63244155025541</v>
      </c>
      <c r="E16" s="54">
        <v>54.239284537709814</v>
      </c>
      <c r="F16" s="54">
        <v>50.77938394934025</v>
      </c>
      <c r="G16" s="54">
        <v>0.17384609986920008</v>
      </c>
      <c r="H16" s="54">
        <v>0.29967207874040003</v>
      </c>
      <c r="I16" s="54">
        <v>0</v>
      </c>
      <c r="J16" s="54">
        <v>0</v>
      </c>
      <c r="K16" s="54">
        <f t="shared" si="0"/>
        <v>326.12462821591504</v>
      </c>
      <c r="L16" s="54">
        <v>0.42329908358009999</v>
      </c>
    </row>
    <row r="17" spans="2:12">
      <c r="B17" s="30">
        <v>13</v>
      </c>
      <c r="C17" s="32" t="s">
        <v>52</v>
      </c>
      <c r="D17" s="56">
        <v>0.19364668200000001</v>
      </c>
      <c r="E17" s="54">
        <v>0.25816078674100001</v>
      </c>
      <c r="F17" s="54">
        <v>3.0630006281843993</v>
      </c>
      <c r="G17" s="54">
        <v>1.5262756967700001E-2</v>
      </c>
      <c r="H17" s="54">
        <v>5.6581287740999995E-3</v>
      </c>
      <c r="I17" s="54">
        <v>0</v>
      </c>
      <c r="J17" s="54">
        <v>0</v>
      </c>
      <c r="K17" s="54">
        <f t="shared" si="0"/>
        <v>3.5357289826671994</v>
      </c>
      <c r="L17" s="54">
        <v>0</v>
      </c>
    </row>
    <row r="18" spans="2:12">
      <c r="B18" s="30">
        <v>14</v>
      </c>
      <c r="C18" s="32" t="s">
        <v>53</v>
      </c>
      <c r="D18" s="56">
        <v>7.8450257999999995E-5</v>
      </c>
      <c r="E18" s="54">
        <v>2.1642188677200001E-2</v>
      </c>
      <c r="F18" s="54">
        <v>3.7650770495068988</v>
      </c>
      <c r="G18" s="54">
        <v>5.0310301290000005E-3</v>
      </c>
      <c r="H18" s="54">
        <v>7.2085638580499989E-2</v>
      </c>
      <c r="I18" s="54">
        <v>0</v>
      </c>
      <c r="J18" s="54">
        <v>0</v>
      </c>
      <c r="K18" s="54">
        <f t="shared" si="0"/>
        <v>3.8639143571515988</v>
      </c>
      <c r="L18" s="54">
        <v>0</v>
      </c>
    </row>
    <row r="19" spans="2:12">
      <c r="B19" s="30">
        <v>15</v>
      </c>
      <c r="C19" s="32" t="s">
        <v>54</v>
      </c>
      <c r="D19" s="56">
        <v>1.0241456362570001</v>
      </c>
      <c r="E19" s="54">
        <v>1.5621983975445992</v>
      </c>
      <c r="F19" s="54">
        <v>17.532031940600845</v>
      </c>
      <c r="G19" s="54">
        <v>0.22185504625730001</v>
      </c>
      <c r="H19" s="54">
        <v>0.1682673180957</v>
      </c>
      <c r="I19" s="54">
        <v>0</v>
      </c>
      <c r="J19" s="54">
        <v>0</v>
      </c>
      <c r="K19" s="54">
        <f t="shared" si="0"/>
        <v>20.508498338755444</v>
      </c>
      <c r="L19" s="54">
        <v>8.1492362516000005E-2</v>
      </c>
    </row>
    <row r="20" spans="2:12">
      <c r="B20" s="30">
        <v>16</v>
      </c>
      <c r="C20" s="32" t="s">
        <v>55</v>
      </c>
      <c r="D20" s="56">
        <v>74.430298588834972</v>
      </c>
      <c r="E20" s="54">
        <v>30.703820035658573</v>
      </c>
      <c r="F20" s="54">
        <v>91.788609986188646</v>
      </c>
      <c r="G20" s="54">
        <v>1.3233224801560004</v>
      </c>
      <c r="H20" s="54">
        <v>1.2930391291244006</v>
      </c>
      <c r="I20" s="54">
        <v>0</v>
      </c>
      <c r="J20" s="54">
        <v>0</v>
      </c>
      <c r="K20" s="54">
        <f t="shared" si="0"/>
        <v>199.53909021996259</v>
      </c>
      <c r="L20" s="54">
        <v>0.28684337509640001</v>
      </c>
    </row>
    <row r="21" spans="2:12">
      <c r="B21" s="30">
        <v>17</v>
      </c>
      <c r="C21" s="32" t="s">
        <v>56</v>
      </c>
      <c r="D21" s="56">
        <v>1.8043739677732997</v>
      </c>
      <c r="E21" s="54">
        <v>4.1370265975447982</v>
      </c>
      <c r="F21" s="54">
        <v>23.090085229806881</v>
      </c>
      <c r="G21" s="54">
        <v>0.49426810493389989</v>
      </c>
      <c r="H21" s="54">
        <v>0.27136360993350006</v>
      </c>
      <c r="I21" s="54">
        <v>0</v>
      </c>
      <c r="J21" s="54">
        <v>0</v>
      </c>
      <c r="K21" s="54">
        <f t="shared" si="0"/>
        <v>29.797117509992379</v>
      </c>
      <c r="L21" s="54">
        <v>8.8887754193000008E-3</v>
      </c>
    </row>
    <row r="22" spans="2:12">
      <c r="B22" s="30">
        <v>18</v>
      </c>
      <c r="C22" s="31" t="s">
        <v>150</v>
      </c>
      <c r="D22" s="56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f t="shared" si="0"/>
        <v>0</v>
      </c>
      <c r="L22" s="54">
        <v>0</v>
      </c>
    </row>
    <row r="23" spans="2:12">
      <c r="B23" s="30">
        <v>19</v>
      </c>
      <c r="C23" s="32" t="s">
        <v>57</v>
      </c>
      <c r="D23" s="56">
        <v>4.5320556214494996</v>
      </c>
      <c r="E23" s="54">
        <v>8.4430292006650021</v>
      </c>
      <c r="F23" s="54">
        <v>33.05566897621123</v>
      </c>
      <c r="G23" s="54">
        <v>0.26719816715960004</v>
      </c>
      <c r="H23" s="54">
        <v>0.12065264515979998</v>
      </c>
      <c r="I23" s="54">
        <v>0</v>
      </c>
      <c r="J23" s="54">
        <v>0</v>
      </c>
      <c r="K23" s="54">
        <f t="shared" si="0"/>
        <v>46.418604610645133</v>
      </c>
      <c r="L23" s="54">
        <v>0.2541948457414</v>
      </c>
    </row>
    <row r="24" spans="2:12">
      <c r="B24" s="30">
        <v>20</v>
      </c>
      <c r="C24" s="32" t="s">
        <v>58</v>
      </c>
      <c r="D24" s="56">
        <v>637.13027003353523</v>
      </c>
      <c r="E24" s="54">
        <v>413.74278109608179</v>
      </c>
      <c r="F24" s="54">
        <v>551.97271139313818</v>
      </c>
      <c r="G24" s="54">
        <v>19.370941322915499</v>
      </c>
      <c r="H24" s="54">
        <v>6.3763928351721759</v>
      </c>
      <c r="I24" s="54">
        <v>0</v>
      </c>
      <c r="J24" s="54">
        <v>0</v>
      </c>
      <c r="K24" s="54">
        <f t="shared" si="0"/>
        <v>1628.593096680843</v>
      </c>
      <c r="L24" s="54">
        <v>2.4201662486504176</v>
      </c>
    </row>
    <row r="25" spans="2:12">
      <c r="B25" s="30">
        <v>21</v>
      </c>
      <c r="C25" s="31" t="s">
        <v>59</v>
      </c>
      <c r="D25" s="56">
        <v>0</v>
      </c>
      <c r="E25" s="54">
        <v>9.0795661934999997E-3</v>
      </c>
      <c r="F25" s="54">
        <v>0.35676140809539997</v>
      </c>
      <c r="G25" s="54">
        <v>0</v>
      </c>
      <c r="H25" s="54">
        <v>0</v>
      </c>
      <c r="I25" s="54">
        <v>0</v>
      </c>
      <c r="J25" s="54">
        <v>0</v>
      </c>
      <c r="K25" s="54">
        <f t="shared" si="0"/>
        <v>0.36584097428889994</v>
      </c>
      <c r="L25" s="54">
        <v>0</v>
      </c>
    </row>
    <row r="26" spans="2:12">
      <c r="B26" s="30">
        <v>22</v>
      </c>
      <c r="C26" s="32" t="s">
        <v>60</v>
      </c>
      <c r="D26" s="56">
        <v>0.12172865861280001</v>
      </c>
      <c r="E26" s="54">
        <v>9.2392082901999999E-3</v>
      </c>
      <c r="F26" s="54">
        <v>7.2527861049319</v>
      </c>
      <c r="G26" s="54">
        <v>2.5155172257999999E-3</v>
      </c>
      <c r="H26" s="54">
        <v>4.0080845160999998E-3</v>
      </c>
      <c r="I26" s="54">
        <v>0</v>
      </c>
      <c r="J26" s="54">
        <v>0</v>
      </c>
      <c r="K26" s="54">
        <f t="shared" si="0"/>
        <v>7.3902775735767996</v>
      </c>
      <c r="L26" s="54">
        <v>0</v>
      </c>
    </row>
    <row r="27" spans="2:12">
      <c r="B27" s="30">
        <v>23</v>
      </c>
      <c r="C27" s="31" t="s">
        <v>151</v>
      </c>
      <c r="D27" s="56">
        <v>0</v>
      </c>
      <c r="E27" s="54">
        <v>0</v>
      </c>
      <c r="F27" s="54">
        <v>8.6896119350000011E-4</v>
      </c>
      <c r="G27" s="54">
        <v>0</v>
      </c>
      <c r="H27" s="54">
        <v>0</v>
      </c>
      <c r="I27" s="54">
        <v>0</v>
      </c>
      <c r="J27" s="54">
        <v>0</v>
      </c>
      <c r="K27" s="54">
        <f t="shared" si="0"/>
        <v>8.6896119350000011E-4</v>
      </c>
      <c r="L27" s="54">
        <v>0</v>
      </c>
    </row>
    <row r="28" spans="2:12">
      <c r="B28" s="30">
        <v>24</v>
      </c>
      <c r="C28" s="31" t="s">
        <v>61</v>
      </c>
      <c r="D28" s="56">
        <v>0</v>
      </c>
      <c r="E28" s="54">
        <v>0.3344588280645</v>
      </c>
      <c r="F28" s="54">
        <v>7.9236278967199994E-2</v>
      </c>
      <c r="G28" s="54">
        <v>0</v>
      </c>
      <c r="H28" s="54">
        <v>0</v>
      </c>
      <c r="I28" s="54">
        <v>0</v>
      </c>
      <c r="J28" s="54">
        <v>0</v>
      </c>
      <c r="K28" s="54">
        <f t="shared" si="0"/>
        <v>0.41369510703169998</v>
      </c>
      <c r="L28" s="54">
        <v>0</v>
      </c>
    </row>
    <row r="29" spans="2:12">
      <c r="B29" s="30">
        <v>25</v>
      </c>
      <c r="C29" s="32" t="s">
        <v>62</v>
      </c>
      <c r="D29" s="56">
        <v>254.15163005286777</v>
      </c>
      <c r="E29" s="54">
        <v>100.95656474417146</v>
      </c>
      <c r="F29" s="54">
        <v>164.57956425283544</v>
      </c>
      <c r="G29" s="54">
        <v>2.1030204783177</v>
      </c>
      <c r="H29" s="54">
        <v>1.5053661468987007</v>
      </c>
      <c r="I29" s="54">
        <v>0</v>
      </c>
      <c r="J29" s="54">
        <v>0</v>
      </c>
      <c r="K29" s="54">
        <f t="shared" si="0"/>
        <v>523.29614567509111</v>
      </c>
      <c r="L29" s="54">
        <v>0.72084217748339996</v>
      </c>
    </row>
    <row r="30" spans="2:12">
      <c r="B30" s="30">
        <v>26</v>
      </c>
      <c r="C30" s="32" t="s">
        <v>63</v>
      </c>
      <c r="D30" s="56">
        <v>2.0659542386900001E-2</v>
      </c>
      <c r="E30" s="54">
        <v>0.60279864615899981</v>
      </c>
      <c r="F30" s="54">
        <v>12.174891394771997</v>
      </c>
      <c r="G30" s="54">
        <v>8.1044460870500004E-2</v>
      </c>
      <c r="H30" s="54">
        <v>3.5114608096400005E-2</v>
      </c>
      <c r="I30" s="54">
        <v>0</v>
      </c>
      <c r="J30" s="54">
        <v>0</v>
      </c>
      <c r="K30" s="54">
        <f t="shared" si="0"/>
        <v>12.914508652284796</v>
      </c>
      <c r="L30" s="54">
        <v>0</v>
      </c>
    </row>
    <row r="31" spans="2:12">
      <c r="B31" s="30">
        <v>27</v>
      </c>
      <c r="C31" s="32" t="s">
        <v>17</v>
      </c>
      <c r="D31" s="56">
        <v>0.29328634122559999</v>
      </c>
      <c r="E31" s="54">
        <v>1.1555493704499</v>
      </c>
      <c r="F31" s="54">
        <v>6.7381343364968975</v>
      </c>
      <c r="G31" s="54">
        <v>4.6335652902799999E-2</v>
      </c>
      <c r="H31" s="54">
        <v>2.6422108870700001E-2</v>
      </c>
      <c r="I31" s="54">
        <v>0</v>
      </c>
      <c r="J31" s="54">
        <v>0</v>
      </c>
      <c r="K31" s="54">
        <f t="shared" si="0"/>
        <v>8.2597278099458968</v>
      </c>
      <c r="L31" s="54">
        <v>0</v>
      </c>
    </row>
    <row r="32" spans="2:12">
      <c r="B32" s="30">
        <v>28</v>
      </c>
      <c r="C32" s="32" t="s">
        <v>64</v>
      </c>
      <c r="D32" s="56">
        <v>2.7041516100000001E-5</v>
      </c>
      <c r="E32" s="54">
        <v>0.23870161641920001</v>
      </c>
      <c r="F32" s="54">
        <v>0.75575159599380004</v>
      </c>
      <c r="G32" s="54">
        <v>0</v>
      </c>
      <c r="H32" s="54">
        <v>0</v>
      </c>
      <c r="I32" s="54">
        <v>0</v>
      </c>
      <c r="J32" s="54">
        <v>0</v>
      </c>
      <c r="K32" s="54">
        <f t="shared" si="0"/>
        <v>0.9944802539291</v>
      </c>
      <c r="L32" s="54">
        <v>0</v>
      </c>
    </row>
    <row r="33" spans="2:12">
      <c r="B33" s="30">
        <v>29</v>
      </c>
      <c r="C33" s="32" t="s">
        <v>65</v>
      </c>
      <c r="D33" s="56">
        <v>45.150738310579506</v>
      </c>
      <c r="E33" s="54">
        <v>62.641977273823905</v>
      </c>
      <c r="F33" s="54">
        <v>63.675236568431792</v>
      </c>
      <c r="G33" s="54">
        <v>0.25056029080550002</v>
      </c>
      <c r="H33" s="54">
        <v>0.17648669683789994</v>
      </c>
      <c r="I33" s="54">
        <v>0</v>
      </c>
      <c r="J33" s="54">
        <v>0</v>
      </c>
      <c r="K33" s="54">
        <f t="shared" si="0"/>
        <v>171.89499914047863</v>
      </c>
      <c r="L33" s="54">
        <v>1.3093915416127</v>
      </c>
    </row>
    <row r="34" spans="2:12">
      <c r="B34" s="30">
        <v>30</v>
      </c>
      <c r="C34" s="32" t="s">
        <v>66</v>
      </c>
      <c r="D34" s="56">
        <v>3.8855299722563998</v>
      </c>
      <c r="E34" s="54">
        <v>11.7354100617924</v>
      </c>
      <c r="F34" s="54">
        <v>110.88310894787323</v>
      </c>
      <c r="G34" s="54">
        <v>2.4399278669982003</v>
      </c>
      <c r="H34" s="54">
        <v>0.12375814574050001</v>
      </c>
      <c r="I34" s="54">
        <v>0</v>
      </c>
      <c r="J34" s="54">
        <v>0</v>
      </c>
      <c r="K34" s="54">
        <f t="shared" si="0"/>
        <v>129.06773499466073</v>
      </c>
      <c r="L34" s="54">
        <v>0.5772632759031</v>
      </c>
    </row>
    <row r="35" spans="2:12">
      <c r="B35" s="30">
        <v>31</v>
      </c>
      <c r="C35" s="31" t="s">
        <v>67</v>
      </c>
      <c r="D35" s="56">
        <v>1.27428049677E-2</v>
      </c>
      <c r="E35" s="54">
        <v>5.9426489677299993E-2</v>
      </c>
      <c r="F35" s="54">
        <v>0.35774225254640007</v>
      </c>
      <c r="G35" s="54">
        <v>0</v>
      </c>
      <c r="H35" s="54">
        <v>1.2077978161199999E-2</v>
      </c>
      <c r="I35" s="54">
        <v>0</v>
      </c>
      <c r="J35" s="54">
        <v>0</v>
      </c>
      <c r="K35" s="54">
        <f t="shared" si="0"/>
        <v>0.44198952535260005</v>
      </c>
      <c r="L35" s="54">
        <v>0</v>
      </c>
    </row>
    <row r="36" spans="2:12">
      <c r="B36" s="30">
        <v>32</v>
      </c>
      <c r="C36" s="32" t="s">
        <v>68</v>
      </c>
      <c r="D36" s="56">
        <v>59.263207946190711</v>
      </c>
      <c r="E36" s="54">
        <v>74.724861879656729</v>
      </c>
      <c r="F36" s="54">
        <v>80.682773169853263</v>
      </c>
      <c r="G36" s="54">
        <v>1.1401560356427942</v>
      </c>
      <c r="H36" s="54">
        <v>0.87248130105989974</v>
      </c>
      <c r="I36" s="54">
        <v>0</v>
      </c>
      <c r="J36" s="54">
        <v>0</v>
      </c>
      <c r="K36" s="54">
        <f t="shared" si="0"/>
        <v>216.68348033240341</v>
      </c>
      <c r="L36" s="54">
        <v>0.20180834090279998</v>
      </c>
    </row>
    <row r="37" spans="2:12">
      <c r="B37" s="30">
        <v>33</v>
      </c>
      <c r="C37" s="32" t="s">
        <v>152</v>
      </c>
      <c r="D37" s="56">
        <v>40.653264886126699</v>
      </c>
      <c r="E37" s="54">
        <v>21.434717666212912</v>
      </c>
      <c r="F37" s="54">
        <v>251.43311758626822</v>
      </c>
      <c r="G37" s="54">
        <v>0.54906344322309997</v>
      </c>
      <c r="H37" s="54">
        <v>0.75972840880379988</v>
      </c>
      <c r="I37" s="54">
        <v>0</v>
      </c>
      <c r="J37" s="54">
        <v>0</v>
      </c>
      <c r="K37" s="54">
        <f t="shared" si="0"/>
        <v>314.82989199063474</v>
      </c>
      <c r="L37" s="54">
        <v>3.8194252451400006E-2</v>
      </c>
    </row>
    <row r="38" spans="2:12">
      <c r="B38" s="30">
        <v>34</v>
      </c>
      <c r="C38" s="32" t="s">
        <v>69</v>
      </c>
      <c r="D38" s="56">
        <v>6.4457006449999998E-4</v>
      </c>
      <c r="E38" s="54">
        <v>1.9740405482999998E-3</v>
      </c>
      <c r="F38" s="54">
        <v>0.10455000625699999</v>
      </c>
      <c r="G38" s="54">
        <v>0</v>
      </c>
      <c r="H38" s="54">
        <v>0</v>
      </c>
      <c r="I38" s="54">
        <v>0</v>
      </c>
      <c r="J38" s="54">
        <v>0</v>
      </c>
      <c r="K38" s="54">
        <f t="shared" si="0"/>
        <v>0.10716861686979999</v>
      </c>
      <c r="L38" s="54">
        <v>0</v>
      </c>
    </row>
    <row r="39" spans="2:12">
      <c r="B39" s="30">
        <v>35</v>
      </c>
      <c r="C39" s="32" t="s">
        <v>70</v>
      </c>
      <c r="D39" s="56">
        <v>7.6846453720607979</v>
      </c>
      <c r="E39" s="54">
        <v>64.531527692709062</v>
      </c>
      <c r="F39" s="54">
        <v>147.51514331886324</v>
      </c>
      <c r="G39" s="54">
        <v>0.98179446289889993</v>
      </c>
      <c r="H39" s="54">
        <v>0.68496138602769996</v>
      </c>
      <c r="I39" s="54">
        <v>0</v>
      </c>
      <c r="J39" s="54">
        <v>0</v>
      </c>
      <c r="K39" s="54">
        <f t="shared" si="0"/>
        <v>221.39807223255971</v>
      </c>
      <c r="L39" s="54">
        <v>1.9552002971283002</v>
      </c>
    </row>
    <row r="40" spans="2:12">
      <c r="B40" s="30">
        <v>36</v>
      </c>
      <c r="C40" s="32" t="s">
        <v>71</v>
      </c>
      <c r="D40" s="56">
        <v>2.48273238709E-2</v>
      </c>
      <c r="E40" s="54">
        <v>0.25909514025680003</v>
      </c>
      <c r="F40" s="54">
        <v>6.7179056851093026</v>
      </c>
      <c r="G40" s="54">
        <v>3.1712343483399998E-2</v>
      </c>
      <c r="H40" s="54">
        <v>4.5432579030000005E-3</v>
      </c>
      <c r="I40" s="54">
        <v>0</v>
      </c>
      <c r="J40" s="54">
        <v>0</v>
      </c>
      <c r="K40" s="54">
        <f t="shared" si="0"/>
        <v>7.0380837506234029</v>
      </c>
      <c r="L40" s="54">
        <v>9.9163864510000009E-4</v>
      </c>
    </row>
    <row r="41" spans="2:12">
      <c r="B41" s="30">
        <v>37</v>
      </c>
      <c r="C41" s="32" t="s">
        <v>72</v>
      </c>
      <c r="D41" s="56">
        <v>103.91818962506053</v>
      </c>
      <c r="E41" s="54">
        <v>43.869373335330955</v>
      </c>
      <c r="F41" s="54">
        <v>109.71224255330728</v>
      </c>
      <c r="G41" s="54">
        <v>1.0675036524472998</v>
      </c>
      <c r="H41" s="54">
        <v>0.9761814325754995</v>
      </c>
      <c r="I41" s="54">
        <v>0</v>
      </c>
      <c r="J41" s="54">
        <v>0</v>
      </c>
      <c r="K41" s="54">
        <f t="shared" si="0"/>
        <v>259.54349059872158</v>
      </c>
      <c r="L41" s="54">
        <v>0.18962877183820001</v>
      </c>
    </row>
    <row r="42" spans="2:12">
      <c r="B42" s="30"/>
      <c r="C42" s="32"/>
      <c r="D42" s="53"/>
      <c r="E42" s="54"/>
      <c r="F42" s="54"/>
      <c r="G42" s="54"/>
      <c r="H42" s="54"/>
      <c r="I42" s="54"/>
      <c r="J42" s="54"/>
      <c r="K42" s="54"/>
      <c r="L42" s="54"/>
    </row>
    <row r="43" spans="2:12">
      <c r="B43" s="29" t="s">
        <v>11</v>
      </c>
      <c r="C43" s="11"/>
      <c r="D43" s="55">
        <f>SUM(D5:D42)</f>
        <v>1561.2929213159366</v>
      </c>
      <c r="E43" s="55">
        <f t="shared" ref="E43:L43" si="1">SUM(E5:E42)</f>
        <v>991.29558097644974</v>
      </c>
      <c r="F43" s="55">
        <f t="shared" si="1"/>
        <v>2031.2254477174613</v>
      </c>
      <c r="G43" s="55">
        <f t="shared" si="1"/>
        <v>35.014909580774187</v>
      </c>
      <c r="H43" s="55">
        <f t="shared" si="1"/>
        <v>14.970487894387075</v>
      </c>
      <c r="I43" s="55">
        <f t="shared" si="1"/>
        <v>0</v>
      </c>
      <c r="J43" s="55">
        <f t="shared" si="1"/>
        <v>0</v>
      </c>
      <c r="K43" s="55">
        <f t="shared" si="1"/>
        <v>4633.7993474850091</v>
      </c>
      <c r="L43" s="55">
        <f t="shared" si="1"/>
        <v>11.116518863064517</v>
      </c>
    </row>
    <row r="44" spans="2:12">
      <c r="B44" s="28" t="s">
        <v>88</v>
      </c>
    </row>
    <row r="45" spans="2:12">
      <c r="E45" s="43"/>
      <c r="F45" s="43"/>
      <c r="G45" s="43"/>
      <c r="H45" s="43"/>
    </row>
    <row r="47" spans="2:12">
      <c r="D47" s="44"/>
      <c r="E47" s="44"/>
      <c r="F47" s="44"/>
      <c r="G47" s="44"/>
      <c r="H47" s="44"/>
    </row>
    <row r="49" spans="4:8">
      <c r="D49" s="44"/>
      <c r="E49" s="44"/>
      <c r="F49" s="44"/>
      <c r="G49" s="44"/>
      <c r="H49" s="4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2.75"/>
  <cols>
    <col min="2" max="2" width="10.85546875" customWidth="1"/>
    <col min="3" max="3" width="11.85546875" customWidth="1"/>
    <col min="4" max="4" width="13.85546875" customWidth="1"/>
    <col min="5" max="5" width="13.140625" customWidth="1"/>
    <col min="6" max="6" width="18" customWidth="1"/>
    <col min="7" max="7" width="18.28515625" customWidth="1"/>
    <col min="8" max="8" width="13.42578125" customWidth="1"/>
    <col min="9" max="9" width="14.7109375" customWidth="1"/>
  </cols>
  <sheetData>
    <row r="1" spans="1:9" ht="15.75" thickBot="1">
      <c r="A1" s="2" t="s">
        <v>99</v>
      </c>
    </row>
    <row r="2" spans="1:9" ht="27.6" customHeight="1" thickBot="1">
      <c r="A2" s="92" t="s">
        <v>116</v>
      </c>
      <c r="B2" s="93"/>
      <c r="C2" s="93"/>
      <c r="D2" s="93"/>
      <c r="E2" s="93"/>
      <c r="F2" s="93"/>
      <c r="G2" s="93"/>
      <c r="H2" s="94"/>
    </row>
    <row r="3" spans="1:9" ht="57.75" thickBot="1">
      <c r="A3" s="3" t="s">
        <v>100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</row>
    <row r="4" spans="1:9" ht="15" thickBot="1">
      <c r="A4" s="5"/>
      <c r="B4" s="6"/>
      <c r="C4" s="6"/>
      <c r="D4" s="6"/>
      <c r="E4" s="7"/>
      <c r="F4" s="6"/>
      <c r="G4" s="6"/>
      <c r="H4" s="6"/>
    </row>
    <row r="5" spans="1:9" ht="15">
      <c r="A5" s="1"/>
    </row>
    <row r="6" spans="1:9" ht="15.75" thickBot="1">
      <c r="A6" s="2" t="s">
        <v>117</v>
      </c>
    </row>
    <row r="7" spans="1:9" ht="15.75" thickBot="1">
      <c r="A7" s="92" t="s">
        <v>118</v>
      </c>
      <c r="B7" s="93"/>
      <c r="C7" s="93"/>
      <c r="D7" s="93"/>
      <c r="E7" s="93"/>
      <c r="F7" s="93"/>
      <c r="G7" s="93"/>
      <c r="H7" s="93"/>
      <c r="I7" s="95"/>
    </row>
    <row r="8" spans="1:9" ht="57.75" thickBot="1">
      <c r="A8" s="3" t="s">
        <v>108</v>
      </c>
      <c r="B8" s="4" t="s">
        <v>100</v>
      </c>
      <c r="C8" s="4" t="s">
        <v>101</v>
      </c>
      <c r="D8" s="4" t="s">
        <v>102</v>
      </c>
      <c r="E8" s="4" t="s">
        <v>103</v>
      </c>
      <c r="F8" s="4" t="s">
        <v>104</v>
      </c>
      <c r="G8" s="4" t="s">
        <v>105</v>
      </c>
      <c r="H8" s="4" t="s">
        <v>106</v>
      </c>
      <c r="I8" s="4" t="s">
        <v>107</v>
      </c>
    </row>
    <row r="9" spans="1:9" ht="15" thickBot="1">
      <c r="A9" s="5"/>
      <c r="B9" s="6"/>
      <c r="C9" s="6"/>
      <c r="D9" s="6"/>
      <c r="E9" s="6"/>
      <c r="F9" s="7"/>
      <c r="G9" s="6"/>
      <c r="H9" s="6"/>
      <c r="I9" s="6"/>
    </row>
    <row r="10" spans="1:9" ht="15">
      <c r="A10" s="1"/>
    </row>
    <row r="11" spans="1:9" ht="15.75" thickBot="1">
      <c r="A11" s="2" t="s">
        <v>119</v>
      </c>
    </row>
    <row r="12" spans="1:9" ht="27.6" customHeight="1" thickBot="1">
      <c r="A12" s="96" t="s">
        <v>120</v>
      </c>
      <c r="B12" s="97"/>
      <c r="C12" s="97"/>
      <c r="D12" s="97"/>
      <c r="E12" s="97"/>
      <c r="F12" s="98"/>
    </row>
    <row r="13" spans="1:9" ht="27" customHeight="1" thickBot="1">
      <c r="A13" s="99" t="s">
        <v>109</v>
      </c>
      <c r="B13" s="99" t="s">
        <v>108</v>
      </c>
      <c r="C13" s="99" t="s">
        <v>110</v>
      </c>
      <c r="D13" s="101" t="s">
        <v>111</v>
      </c>
      <c r="E13" s="102"/>
      <c r="F13" s="103"/>
    </row>
    <row r="14" spans="1:9" ht="15" thickBot="1">
      <c r="A14" s="100"/>
      <c r="B14" s="100"/>
      <c r="C14" s="100"/>
      <c r="D14" s="8" t="s">
        <v>112</v>
      </c>
      <c r="E14" s="8" t="s">
        <v>113</v>
      </c>
      <c r="F14" s="8" t="s">
        <v>114</v>
      </c>
    </row>
    <row r="15" spans="1:9" ht="15" thickBot="1">
      <c r="A15" s="9"/>
      <c r="B15" s="8"/>
      <c r="C15" s="8"/>
      <c r="D15" s="8"/>
      <c r="E15" s="8"/>
      <c r="F15" s="8"/>
    </row>
    <row r="16" spans="1:9">
      <c r="A16" s="10" t="s">
        <v>115</v>
      </c>
    </row>
    <row r="17" spans="1:1" ht="15">
      <c r="A17" s="1"/>
    </row>
    <row r="18" spans="1:1" ht="15">
      <c r="A18" s="1"/>
    </row>
  </sheetData>
  <mergeCells count="7">
    <mergeCell ref="A2:H2"/>
    <mergeCell ref="A7:I7"/>
    <mergeCell ref="A12:F12"/>
    <mergeCell ref="A13:A14"/>
    <mergeCell ref="B13:B14"/>
    <mergeCell ref="C13:C14"/>
    <mergeCell ref="D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Anex A1 Frmt for AUM disclosure</vt:lpstr>
      <vt:lpstr>Anex A2 Frmt AUM stateUT wise </vt:lpstr>
      <vt:lpstr>Annexure B Frmt vote cast by MF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goutam.khandare</cp:lastModifiedBy>
  <cp:lastPrinted>2014-03-24T10:58:12Z</cp:lastPrinted>
  <dcterms:created xsi:type="dcterms:W3CDTF">2014-01-06T04:43:23Z</dcterms:created>
  <dcterms:modified xsi:type="dcterms:W3CDTF">2016-06-06T10:04:06Z</dcterms:modified>
</cp:coreProperties>
</file>