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ukla.jigna\Desktop\"/>
    </mc:Choice>
  </mc:AlternateContent>
  <bookViews>
    <workbookView xWindow="0" yWindow="0" windowWidth="24000" windowHeight="8835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J10" i="8" l="1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6" i="9" l="1"/>
  <c r="K8" i="9"/>
  <c r="K10" i="9"/>
  <c r="K12" i="9"/>
  <c r="K14" i="9"/>
  <c r="K16" i="9"/>
  <c r="K18" i="9"/>
  <c r="K20" i="9"/>
  <c r="K22" i="9"/>
  <c r="K24" i="9"/>
  <c r="K26" i="9"/>
  <c r="K28" i="9"/>
  <c r="K30" i="9"/>
  <c r="K32" i="9"/>
  <c r="K34" i="9"/>
  <c r="K36" i="9"/>
  <c r="K38" i="9"/>
  <c r="K41" i="9"/>
  <c r="K40" i="9"/>
  <c r="K39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5" i="9" l="1"/>
  <c r="G43" i="9" l="1"/>
  <c r="E43" i="9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6" i="8"/>
  <c r="BK12" i="8"/>
  <c r="L43" i="9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F43" i="9"/>
  <c r="J43" i="9"/>
  <c r="I43" i="9"/>
  <c r="BK59" i="8"/>
  <c r="BK56" i="8"/>
  <c r="BK21" i="8"/>
  <c r="BK18" i="8"/>
  <c r="BK15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57" i="8"/>
  <c r="BJ61" i="8" s="1"/>
  <c r="BI57" i="8"/>
  <c r="BI61" i="8" s="1"/>
  <c r="BH57" i="8"/>
  <c r="BH61" i="8" s="1"/>
  <c r="BG57" i="8"/>
  <c r="BG61" i="8" s="1"/>
  <c r="BF57" i="8"/>
  <c r="BF61" i="8" s="1"/>
  <c r="BE57" i="8"/>
  <c r="BE61" i="8" s="1"/>
  <c r="BD57" i="8"/>
  <c r="BD61" i="8" s="1"/>
  <c r="BC57" i="8"/>
  <c r="BC61" i="8" s="1"/>
  <c r="BB57" i="8"/>
  <c r="BB61" i="8" s="1"/>
  <c r="BA57" i="8"/>
  <c r="BA61" i="8" s="1"/>
  <c r="AZ57" i="8"/>
  <c r="AZ61" i="8" s="1"/>
  <c r="AY57" i="8"/>
  <c r="AY61" i="8" s="1"/>
  <c r="AX57" i="8"/>
  <c r="AX61" i="8" s="1"/>
  <c r="AW57" i="8"/>
  <c r="AW61" i="8" s="1"/>
  <c r="AV57" i="8"/>
  <c r="AV61" i="8" s="1"/>
  <c r="AU57" i="8"/>
  <c r="AU61" i="8" s="1"/>
  <c r="AT57" i="8"/>
  <c r="AT61" i="8" s="1"/>
  <c r="AS57" i="8"/>
  <c r="AS61" i="8" s="1"/>
  <c r="AR57" i="8"/>
  <c r="AR61" i="8" s="1"/>
  <c r="AQ57" i="8"/>
  <c r="AQ61" i="8" s="1"/>
  <c r="AP57" i="8"/>
  <c r="AP61" i="8" s="1"/>
  <c r="AO57" i="8"/>
  <c r="AO61" i="8" s="1"/>
  <c r="AN57" i="8"/>
  <c r="AN61" i="8" s="1"/>
  <c r="AM57" i="8"/>
  <c r="AM61" i="8" s="1"/>
  <c r="AL57" i="8"/>
  <c r="AL61" i="8" s="1"/>
  <c r="AK57" i="8"/>
  <c r="AK61" i="8" s="1"/>
  <c r="AJ57" i="8"/>
  <c r="AJ61" i="8" s="1"/>
  <c r="AI57" i="8"/>
  <c r="AI61" i="8" s="1"/>
  <c r="AH57" i="8"/>
  <c r="AH61" i="8" s="1"/>
  <c r="AG57" i="8"/>
  <c r="AG61" i="8" s="1"/>
  <c r="AF57" i="8"/>
  <c r="AF61" i="8" s="1"/>
  <c r="AE57" i="8"/>
  <c r="AE61" i="8" s="1"/>
  <c r="AD57" i="8"/>
  <c r="AD61" i="8" s="1"/>
  <c r="AC57" i="8"/>
  <c r="AC61" i="8" s="1"/>
  <c r="AB57" i="8"/>
  <c r="AB61" i="8" s="1"/>
  <c r="AA57" i="8"/>
  <c r="AA61" i="8" s="1"/>
  <c r="Z57" i="8"/>
  <c r="Z61" i="8" s="1"/>
  <c r="Y57" i="8"/>
  <c r="Y61" i="8" s="1"/>
  <c r="X57" i="8"/>
  <c r="X61" i="8" s="1"/>
  <c r="W57" i="8"/>
  <c r="W61" i="8" s="1"/>
  <c r="V57" i="8"/>
  <c r="V61" i="8" s="1"/>
  <c r="U57" i="8"/>
  <c r="U61" i="8" s="1"/>
  <c r="T57" i="8"/>
  <c r="T61" i="8" s="1"/>
  <c r="S57" i="8"/>
  <c r="S61" i="8" s="1"/>
  <c r="R57" i="8"/>
  <c r="R61" i="8" s="1"/>
  <c r="Q57" i="8"/>
  <c r="Q61" i="8" s="1"/>
  <c r="P57" i="8"/>
  <c r="P61" i="8" s="1"/>
  <c r="O57" i="8"/>
  <c r="O61" i="8" s="1"/>
  <c r="N57" i="8"/>
  <c r="N61" i="8" s="1"/>
  <c r="M57" i="8"/>
  <c r="M61" i="8" s="1"/>
  <c r="L57" i="8"/>
  <c r="L61" i="8" s="1"/>
  <c r="K57" i="8"/>
  <c r="K61" i="8" s="1"/>
  <c r="J57" i="8"/>
  <c r="J61" i="8" s="1"/>
  <c r="I57" i="8"/>
  <c r="I61" i="8" s="1"/>
  <c r="H57" i="8"/>
  <c r="H61" i="8" s="1"/>
  <c r="G57" i="8"/>
  <c r="G61" i="8" s="1"/>
  <c r="F57" i="8"/>
  <c r="F61" i="8" s="1"/>
  <c r="E57" i="8"/>
  <c r="E61" i="8" s="1"/>
  <c r="D57" i="8"/>
  <c r="D61" i="8" s="1"/>
  <c r="C57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A47" i="8" s="1"/>
  <c r="Z36" i="8"/>
  <c r="Y36" i="8"/>
  <c r="X36" i="8"/>
  <c r="W36" i="8"/>
  <c r="W47" i="8" s="1"/>
  <c r="V36" i="8"/>
  <c r="U36" i="8"/>
  <c r="T36" i="8"/>
  <c r="S36" i="8"/>
  <c r="S47" i="8" s="1"/>
  <c r="R36" i="8"/>
  <c r="Q36" i="8"/>
  <c r="P36" i="8"/>
  <c r="O36" i="8"/>
  <c r="O47" i="8" s="1"/>
  <c r="N36" i="8"/>
  <c r="M36" i="8"/>
  <c r="L36" i="8"/>
  <c r="K36" i="8"/>
  <c r="K47" i="8" s="1"/>
  <c r="J36" i="8"/>
  <c r="I36" i="8"/>
  <c r="H36" i="8"/>
  <c r="G36" i="8"/>
  <c r="G47" i="8" s="1"/>
  <c r="F36" i="8"/>
  <c r="E36" i="8"/>
  <c r="D36" i="8"/>
  <c r="C36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E47" i="8" l="1"/>
  <c r="I47" i="8"/>
  <c r="M47" i="8"/>
  <c r="Q47" i="8"/>
  <c r="U47" i="8"/>
  <c r="Y47" i="8"/>
  <c r="AC47" i="8"/>
  <c r="C47" i="8"/>
  <c r="AE47" i="8"/>
  <c r="AG47" i="8"/>
  <c r="AI47" i="8"/>
  <c r="AK47" i="8"/>
  <c r="AM47" i="8"/>
  <c r="AO47" i="8"/>
  <c r="AQ47" i="8"/>
  <c r="AS47" i="8"/>
  <c r="AU47" i="8"/>
  <c r="AW47" i="8"/>
  <c r="AY47" i="8"/>
  <c r="BA47" i="8"/>
  <c r="BC47" i="8"/>
  <c r="BE47" i="8"/>
  <c r="BG47" i="8"/>
  <c r="BI47" i="8"/>
  <c r="BK46" i="8"/>
  <c r="BK74" i="8"/>
  <c r="H43" i="9"/>
  <c r="D47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N47" i="8"/>
  <c r="AP47" i="8"/>
  <c r="AR47" i="8"/>
  <c r="AT47" i="8"/>
  <c r="AV47" i="8"/>
  <c r="AX47" i="8"/>
  <c r="AZ47" i="8"/>
  <c r="BB47" i="8"/>
  <c r="BD47" i="8"/>
  <c r="BF47" i="8"/>
  <c r="BH47" i="8"/>
  <c r="BJ47" i="8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E68" i="8" s="1"/>
  <c r="G30" i="8"/>
  <c r="G68" i="8" s="1"/>
  <c r="I30" i="8"/>
  <c r="I68" i="8" s="1"/>
  <c r="K30" i="8"/>
  <c r="K68" i="8" s="1"/>
  <c r="M30" i="8"/>
  <c r="O30" i="8"/>
  <c r="O68" i="8" s="1"/>
  <c r="Q30" i="8"/>
  <c r="Q68" i="8" s="1"/>
  <c r="S30" i="8"/>
  <c r="S68" i="8" s="1"/>
  <c r="U30" i="8"/>
  <c r="U68" i="8" s="1"/>
  <c r="W30" i="8"/>
  <c r="W68" i="8" s="1"/>
  <c r="Y30" i="8"/>
  <c r="Y68" i="8" s="1"/>
  <c r="AA30" i="8"/>
  <c r="AA68" i="8" s="1"/>
  <c r="AC30" i="8"/>
  <c r="AE30" i="8"/>
  <c r="AE68" i="8" s="1"/>
  <c r="AG30" i="8"/>
  <c r="AG68" i="8" s="1"/>
  <c r="AI30" i="8"/>
  <c r="AK30" i="8"/>
  <c r="AM30" i="8"/>
  <c r="AM68" i="8" s="1"/>
  <c r="AO30" i="8"/>
  <c r="AO68" i="8" s="1"/>
  <c r="AQ30" i="8"/>
  <c r="AS30" i="8"/>
  <c r="AU30" i="8"/>
  <c r="AU68" i="8" s="1"/>
  <c r="AW30" i="8"/>
  <c r="AY30" i="8"/>
  <c r="BA30" i="8"/>
  <c r="BC30" i="8"/>
  <c r="BC68" i="8" s="1"/>
  <c r="BE30" i="8"/>
  <c r="BE68" i="8" s="1"/>
  <c r="BG30" i="8"/>
  <c r="BI30" i="8"/>
  <c r="BK19" i="8"/>
  <c r="BK22" i="8"/>
  <c r="BK60" i="8"/>
  <c r="BK57" i="8"/>
  <c r="BK36" i="8"/>
  <c r="C61" i="8"/>
  <c r="BK61" i="8" s="1"/>
  <c r="BK13" i="8"/>
  <c r="BK16" i="8"/>
  <c r="BK29" i="8"/>
  <c r="BK52" i="8"/>
  <c r="BK66" i="8"/>
  <c r="BK10" i="8"/>
  <c r="BI68" i="8" l="1"/>
  <c r="BA68" i="8"/>
  <c r="AS68" i="8"/>
  <c r="AK68" i="8"/>
  <c r="AC68" i="8"/>
  <c r="M68" i="8"/>
  <c r="BG68" i="8"/>
  <c r="AY68" i="8"/>
  <c r="AQ68" i="8"/>
  <c r="AI68" i="8"/>
  <c r="BJ68" i="8"/>
  <c r="BF68" i="8"/>
  <c r="BB68" i="8"/>
  <c r="AX68" i="8"/>
  <c r="AT68" i="8"/>
  <c r="AP68" i="8"/>
  <c r="AL68" i="8"/>
  <c r="AH68" i="8"/>
  <c r="AD68" i="8"/>
  <c r="Z68" i="8"/>
  <c r="V68" i="8"/>
  <c r="R68" i="8"/>
  <c r="N68" i="8"/>
  <c r="J68" i="8"/>
  <c r="F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L68" i="8"/>
  <c r="H68" i="8"/>
  <c r="D68" i="8"/>
  <c r="BK47" i="8"/>
  <c r="BK30" i="8"/>
  <c r="C68" i="8"/>
  <c r="AW68" i="8"/>
  <c r="BK68" i="8" l="1"/>
  <c r="K43" i="9"/>
</calcChain>
</file>

<file path=xl/sharedStrings.xml><?xml version="1.0" encoding="utf-8"?>
<sst xmlns="http://schemas.openxmlformats.org/spreadsheetml/2006/main" count="163" uniqueCount="130">
  <si>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</si>
  <si>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</si>
  <si>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</si>
  <si>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</si>
  <si>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</si>
  <si>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</si>
  <si>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</si>
  <si>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</si>
  <si>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</si>
  <si>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</si>
  <si>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</si>
  <si>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</si>
  <si>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</si>
  <si>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</si>
  <si>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</si>
  <si>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</si>
  <si>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</si>
  <si>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</si>
  <si>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</si>
  <si>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</si>
  <si>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</si>
  <si>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</si>
  <si>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</si>
  <si>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</si>
  <si>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</si>
  <si>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</si>
  <si>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</si>
  <si>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</si>
  <si>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</si>
  <si>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</si>
  <si>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</si>
  <si>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</si>
  <si>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</si>
  <si>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</si>
  <si>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</si>
  <si>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</si>
  <si>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</si>
  <si>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</si>
  <si>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</si>
  <si>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</si>
  <si>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</si>
  <si>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</si>
  <si>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</si>
  <si>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</si>
  <si>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</si>
  <si>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</si>
  <si>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</si>
  <si>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</si>
  <si>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</si>
  <si>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</si>
  <si>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</si>
  <si>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</si>
  <si>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</si>
  <si>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</si>
  <si>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</si>
  <si>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</si>
  <si>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</si>
  <si>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</si>
  <si>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</si>
  <si>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</si>
  <si>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</si>
  <si>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</si>
  <si>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</si>
  <si>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</si>
  <si>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</si>
  <si>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</si>
  <si>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</si>
  <si>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</si>
  <si>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</si>
  <si>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</si>
  <si>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</si>
  <si>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</si>
  <si>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</si>
  <si>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</si>
  <si>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</si>
  <si>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</si>
  <si>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</si>
  <si>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</si>
  <si>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</si>
  <si>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</si>
  <si>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</si>
  <si>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</si>
  <si>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</si>
  <si>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</si>
  <si>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</si>
  <si>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</si>
  <si>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</si>
  <si>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</si>
  <si>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</si>
  <si>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</si>
  <si>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</si>
  <si>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</si>
  <si>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</si>
  <si>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</si>
  <si>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</si>
  <si>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</si>
  <si>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</si>
  <si>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</si>
  <si>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</si>
  <si>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</si>
  <si>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</si>
  <si>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</si>
  <si>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</si>
  <si>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</si>
  <si>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</si>
  <si>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</si>
  <si>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</si>
  <si>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</si>
  <si>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</si>
  <si>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</si>
  <si>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</si>
  <si>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</si>
  <si>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</si>
  <si>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</si>
  <si>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</si>
  <si>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</si>
  <si>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</si>
  <si>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</si>
  <si>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</si>
  <si>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</si>
  <si>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</si>
  <si>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</si>
  <si>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</si>
  <si>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</si>
  <si>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</si>
  <si>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</si>
  <si>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</si>
  <si>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</si>
  <si>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Table showing State wise /Union Territory wise contribution to AAUM of category of schemes for the month of Oct 17</t>
  </si>
  <si>
    <t>Principal Mutual Fund: Net Average Assets Under Management (AUM) for the month of Oct 17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</si>
</sst>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5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9"/>
  <sheetViews>
    <sheetView tabSelected="1" zoomScale="85" zoomScaleNormal="85" workbookViewId="0">
      <selection sqref="A1:A5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9" width="6.7109375" style="12" bestFit="1" customWidth="1"/>
    <col min="10" max="10" width="5.7109375" style="12" customWidth="1"/>
    <col min="11" max="11" width="6.7109375" style="12" bestFit="1" customWidth="1"/>
    <col min="12" max="12" width="5.7109375" style="12" customWidth="1"/>
    <col min="13" max="17" width="4.7109375" style="12" customWidth="1"/>
    <col min="18" max="18" width="6.7109375" style="12" bestFit="1" customWidth="1"/>
    <col min="19" max="19" width="5.7109375" style="12" bestFit="1" customWidth="1"/>
    <col min="20" max="20" width="4.7109375" style="12" bestFit="1" customWidth="1"/>
    <col min="21" max="21" width="5.7109375" style="12" bestFit="1" customWidth="1"/>
    <col min="22" max="27" width="4.7109375" style="12" customWidth="1"/>
    <col min="28" max="28" width="6.7109375" style="12" bestFit="1" customWidth="1"/>
    <col min="29" max="29" width="6.7109375" style="12" customWidth="1"/>
    <col min="30" max="37" width="4.7109375" style="12" customWidth="1"/>
    <col min="38" max="38" width="6.7109375" style="12" bestFit="1" customWidth="1"/>
    <col min="39" max="39" width="5.7109375" style="12" customWidth="1"/>
    <col min="40" max="40" width="4.7109375" style="12" customWidth="1"/>
    <col min="41" max="41" width="5.7109375" style="12" customWidth="1"/>
    <col min="42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0" width="4.7109375" style="12" customWidth="1"/>
    <col min="51" max="51" width="5.7109375" style="12" bestFit="1" customWidth="1"/>
    <col min="52" max="52" width="6.7109375" style="12" bestFit="1" customWidth="1"/>
    <col min="53" max="57" width="4.7109375" style="12" customWidth="1"/>
    <col min="58" max="59" width="6.7109375" style="12" bestFit="1" customWidth="1"/>
    <col min="60" max="60" width="4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64" width="9.5703125" style="12" bestFit="1" customWidth="1"/>
    <col min="65" max="16384" width="9.140625" style="12"/>
  </cols>
  <sheetData>
    <row r="1" spans="1:104" s="2" customFormat="1" ht="15.75" thickBot="1" x14ac:dyDescent="0.3">
      <c r="A1" s="79" t="s">
        <v>74</v>
      </c>
      <c r="B1" s="72" t="s">
        <v>32</v>
      </c>
      <c r="C1" s="63" t="s">
        <v>129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104" s="2" customFormat="1" ht="15.75" customHeight="1" thickBot="1" x14ac:dyDescent="0.3">
      <c r="A2" s="80"/>
      <c r="B2" s="73"/>
      <c r="C2" s="63" t="s">
        <v>31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W2" s="63" t="s">
        <v>27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5"/>
      <c r="AQ2" s="63" t="s">
        <v>28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5"/>
      <c r="BK2" s="69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104" s="4" customFormat="1" ht="15.75" thickBot="1" x14ac:dyDescent="0.3">
      <c r="A3" s="80"/>
      <c r="B3" s="73"/>
      <c r="C3" s="66" t="s">
        <v>12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13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13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13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04" s="4" customFormat="1" x14ac:dyDescent="0.25">
      <c r="A4" s="80"/>
      <c r="B4" s="73"/>
      <c r="C4" s="60" t="s">
        <v>38</v>
      </c>
      <c r="D4" s="61"/>
      <c r="E4" s="61"/>
      <c r="F4" s="61"/>
      <c r="G4" s="62"/>
      <c r="H4" s="57" t="s">
        <v>39</v>
      </c>
      <c r="I4" s="58"/>
      <c r="J4" s="58"/>
      <c r="K4" s="58"/>
      <c r="L4" s="59"/>
      <c r="M4" s="60" t="s">
        <v>38</v>
      </c>
      <c r="N4" s="61"/>
      <c r="O4" s="61"/>
      <c r="P4" s="61"/>
      <c r="Q4" s="62"/>
      <c r="R4" s="57" t="s">
        <v>39</v>
      </c>
      <c r="S4" s="58"/>
      <c r="T4" s="58"/>
      <c r="U4" s="58"/>
      <c r="V4" s="59"/>
      <c r="W4" s="60" t="s">
        <v>38</v>
      </c>
      <c r="X4" s="61"/>
      <c r="Y4" s="61"/>
      <c r="Z4" s="61"/>
      <c r="AA4" s="62"/>
      <c r="AB4" s="57" t="s">
        <v>39</v>
      </c>
      <c r="AC4" s="58"/>
      <c r="AD4" s="58"/>
      <c r="AE4" s="58"/>
      <c r="AF4" s="59"/>
      <c r="AG4" s="60" t="s">
        <v>38</v>
      </c>
      <c r="AH4" s="61"/>
      <c r="AI4" s="61"/>
      <c r="AJ4" s="61"/>
      <c r="AK4" s="62"/>
      <c r="AL4" s="57" t="s">
        <v>39</v>
      </c>
      <c r="AM4" s="58"/>
      <c r="AN4" s="58"/>
      <c r="AO4" s="58"/>
      <c r="AP4" s="59"/>
      <c r="AQ4" s="60" t="s">
        <v>38</v>
      </c>
      <c r="AR4" s="61"/>
      <c r="AS4" s="61"/>
      <c r="AT4" s="61"/>
      <c r="AU4" s="62"/>
      <c r="AV4" s="57" t="s">
        <v>39</v>
      </c>
      <c r="AW4" s="58"/>
      <c r="AX4" s="58"/>
      <c r="AY4" s="58"/>
      <c r="AZ4" s="59"/>
      <c r="BA4" s="60" t="s">
        <v>38</v>
      </c>
      <c r="BB4" s="61"/>
      <c r="BC4" s="61"/>
      <c r="BD4" s="61"/>
      <c r="BE4" s="62"/>
      <c r="BF4" s="57" t="s">
        <v>39</v>
      </c>
      <c r="BG4" s="58"/>
      <c r="BH4" s="58"/>
      <c r="BI4" s="58"/>
      <c r="BJ4" s="59"/>
      <c r="BK4" s="70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104" s="4" customFormat="1" ht="15" customHeight="1" x14ac:dyDescent="0.25">
      <c r="A5" s="80"/>
      <c r="B5" s="73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7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</row>
    <row r="6" spans="1:104" x14ac:dyDescent="0.25">
      <c r="A6" s="10" t="s">
        <v>0</v>
      </c>
      <c r="B6" s="11" t="s">
        <v>6</v>
      </c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6"/>
    </row>
    <row r="7" spans="1:104" x14ac:dyDescent="0.25">
      <c r="A7" s="10" t="s">
        <v>75</v>
      </c>
      <c r="B7" s="13" t="s">
        <v>14</v>
      </c>
      <c r="C7" s="7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6"/>
    </row>
    <row r="8" spans="1:104" x14ac:dyDescent="0.25">
      <c r="A8" s="10"/>
      <c r="B8" s="18" t="s">
        <v>101</v>
      </c>
      <c r="C8" s="30">
        <v>0</v>
      </c>
      <c r="D8" s="30">
        <v>27.295736852677344</v>
      </c>
      <c r="E8" s="30">
        <v>0</v>
      </c>
      <c r="F8" s="30">
        <v>0</v>
      </c>
      <c r="G8" s="30">
        <v>0</v>
      </c>
      <c r="H8" s="30">
        <v>3.3910353827419275</v>
      </c>
      <c r="I8" s="30">
        <v>328.02835411100017</v>
      </c>
      <c r="J8" s="30">
        <v>72.216456507064507</v>
      </c>
      <c r="K8" s="30">
        <v>0</v>
      </c>
      <c r="L8" s="30">
        <v>27.74829141325807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1.2030511856774135</v>
      </c>
      <c r="S8" s="30">
        <v>14.302784820548409</v>
      </c>
      <c r="T8" s="30">
        <v>14.206144603451612</v>
      </c>
      <c r="U8" s="30">
        <v>0</v>
      </c>
      <c r="V8" s="30">
        <v>1.0625713189677417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0.20365589445161297</v>
      </c>
      <c r="AC8" s="30">
        <v>52.491348800838686</v>
      </c>
      <c r="AD8" s="30">
        <v>0</v>
      </c>
      <c r="AE8" s="30">
        <v>0</v>
      </c>
      <c r="AF8" s="30">
        <v>3.6132775857096777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0.15338235783870971</v>
      </c>
      <c r="AM8" s="30">
        <v>31.978517039354848</v>
      </c>
      <c r="AN8" s="30">
        <v>66.830998035677425</v>
      </c>
      <c r="AO8" s="30">
        <v>0</v>
      </c>
      <c r="AP8" s="30">
        <v>0.87799739574193547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9.4696049180322639</v>
      </c>
      <c r="AW8" s="30">
        <v>222.71098915038723</v>
      </c>
      <c r="AX8" s="30">
        <v>0.22090274541935484</v>
      </c>
      <c r="AY8" s="30">
        <v>0</v>
      </c>
      <c r="AZ8" s="30">
        <v>36.466600490903225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4.1783450764193555</v>
      </c>
      <c r="BG8" s="30">
        <v>33.017078848967728</v>
      </c>
      <c r="BH8" s="30">
        <v>1.4887295838709678</v>
      </c>
      <c r="BI8" s="30">
        <v>0</v>
      </c>
      <c r="BJ8" s="30">
        <v>6.9835274775483862</v>
      </c>
      <c r="BK8" s="29">
        <v>960.13938159654867</v>
      </c>
      <c r="BN8" s="42"/>
    </row>
    <row r="9" spans="1:104" x14ac:dyDescent="0.25">
      <c r="A9" s="10"/>
      <c r="B9" s="20" t="s">
        <v>102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5.3654049469677441</v>
      </c>
      <c r="I9" s="31">
        <v>0.27571347012903225</v>
      </c>
      <c r="J9" s="31">
        <v>0</v>
      </c>
      <c r="K9" s="31">
        <v>0</v>
      </c>
      <c r="L9" s="31">
        <v>4.9358081743548352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1.8934083811935627</v>
      </c>
      <c r="S9" s="31">
        <v>0</v>
      </c>
      <c r="T9" s="31">
        <v>0</v>
      </c>
      <c r="U9" s="31">
        <v>0</v>
      </c>
      <c r="V9" s="31">
        <v>2.1618288540322581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0.4233968179999999</v>
      </c>
      <c r="AC9" s="31">
        <v>0</v>
      </c>
      <c r="AD9" s="31">
        <v>0</v>
      </c>
      <c r="AE9" s="31">
        <v>0</v>
      </c>
      <c r="AF9" s="31">
        <v>0.87966241961290337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0.17346597403225805</v>
      </c>
      <c r="AM9" s="31">
        <v>0</v>
      </c>
      <c r="AN9" s="31">
        <v>0</v>
      </c>
      <c r="AO9" s="31">
        <v>0</v>
      </c>
      <c r="AP9" s="31">
        <v>8.4588164451612921E-2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6.1735057580967787</v>
      </c>
      <c r="AW9" s="31">
        <v>23.220184736483876</v>
      </c>
      <c r="AX9" s="31">
        <v>0</v>
      </c>
      <c r="AY9" s="31">
        <v>0</v>
      </c>
      <c r="AZ9" s="31">
        <v>10.981150501580643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2.71199376680645</v>
      </c>
      <c r="BG9" s="31">
        <v>0</v>
      </c>
      <c r="BH9" s="31">
        <v>0</v>
      </c>
      <c r="BI9" s="31">
        <v>0</v>
      </c>
      <c r="BJ9" s="31">
        <v>1.9866276407419354</v>
      </c>
      <c r="BK9" s="41">
        <v>61.266739606483888</v>
      </c>
      <c r="BN9" s="42"/>
    </row>
    <row r="10" spans="1:104" x14ac:dyDescent="0.25">
      <c r="A10" s="10"/>
      <c r="B10" s="21" t="s">
        <v>84</v>
      </c>
      <c r="C10" s="29">
        <f>SUM(C8:C9)</f>
        <v>0</v>
      </c>
      <c r="D10" s="29">
        <f t="shared" ref="D10:BJ10" si="0">SUM(D8:D9)</f>
        <v>27.295736852677344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8.7564403297096725</v>
      </c>
      <c r="I10" s="29">
        <f t="shared" si="0"/>
        <v>328.30406758112917</v>
      </c>
      <c r="J10" s="29">
        <f t="shared" si="0"/>
        <v>72.216456507064507</v>
      </c>
      <c r="K10" s="29">
        <f t="shared" si="0"/>
        <v>0</v>
      </c>
      <c r="L10" s="29">
        <f t="shared" si="0"/>
        <v>32.684099587612906</v>
      </c>
      <c r="M10" s="29">
        <f t="shared" si="0"/>
        <v>0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0</v>
      </c>
      <c r="R10" s="29">
        <f t="shared" si="0"/>
        <v>3.0964595668709762</v>
      </c>
      <c r="S10" s="29">
        <f t="shared" si="0"/>
        <v>14.302784820548409</v>
      </c>
      <c r="T10" s="29">
        <f t="shared" si="0"/>
        <v>14.206144603451612</v>
      </c>
      <c r="U10" s="29">
        <f t="shared" si="0"/>
        <v>0</v>
      </c>
      <c r="V10" s="29">
        <f t="shared" si="0"/>
        <v>3.2244001729999998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0.62705271245161287</v>
      </c>
      <c r="AC10" s="29">
        <f t="shared" si="0"/>
        <v>52.491348800838686</v>
      </c>
      <c r="AD10" s="29">
        <f t="shared" si="0"/>
        <v>0</v>
      </c>
      <c r="AE10" s="29">
        <f t="shared" si="0"/>
        <v>0</v>
      </c>
      <c r="AF10" s="29">
        <f t="shared" si="0"/>
        <v>4.4929400053225814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0.32684833187096773</v>
      </c>
      <c r="AM10" s="29">
        <f t="shared" si="0"/>
        <v>31.978517039354848</v>
      </c>
      <c r="AN10" s="29">
        <f t="shared" si="0"/>
        <v>66.830998035677425</v>
      </c>
      <c r="AO10" s="29">
        <f t="shared" si="0"/>
        <v>0</v>
      </c>
      <c r="AP10" s="29">
        <f t="shared" si="0"/>
        <v>0.96258556019354835</v>
      </c>
      <c r="AQ10" s="29">
        <f t="shared" si="0"/>
        <v>0</v>
      </c>
      <c r="AR10" s="29">
        <f t="shared" si="0"/>
        <v>0</v>
      </c>
      <c r="AS10" s="29">
        <f t="shared" si="0"/>
        <v>0</v>
      </c>
      <c r="AT10" s="29">
        <f t="shared" si="0"/>
        <v>0</v>
      </c>
      <c r="AU10" s="29">
        <f t="shared" si="0"/>
        <v>0</v>
      </c>
      <c r="AV10" s="29">
        <f t="shared" si="0"/>
        <v>15.643110676129043</v>
      </c>
      <c r="AW10" s="29">
        <f t="shared" si="0"/>
        <v>245.93117388687111</v>
      </c>
      <c r="AX10" s="29">
        <f t="shared" si="0"/>
        <v>0.22090274541935484</v>
      </c>
      <c r="AY10" s="29">
        <f t="shared" si="0"/>
        <v>0</v>
      </c>
      <c r="AZ10" s="29">
        <f t="shared" si="0"/>
        <v>47.447750992483869</v>
      </c>
      <c r="BA10" s="29">
        <f t="shared" si="0"/>
        <v>0</v>
      </c>
      <c r="BB10" s="29">
        <f t="shared" si="0"/>
        <v>0</v>
      </c>
      <c r="BC10" s="29">
        <f t="shared" si="0"/>
        <v>0</v>
      </c>
      <c r="BD10" s="29">
        <f t="shared" si="0"/>
        <v>0</v>
      </c>
      <c r="BE10" s="29">
        <f t="shared" si="0"/>
        <v>0</v>
      </c>
      <c r="BF10" s="29">
        <f t="shared" si="0"/>
        <v>6.8903388432258055</v>
      </c>
      <c r="BG10" s="29">
        <f t="shared" si="0"/>
        <v>33.017078848967728</v>
      </c>
      <c r="BH10" s="29">
        <f t="shared" si="0"/>
        <v>1.4887295838709678</v>
      </c>
      <c r="BI10" s="29">
        <f t="shared" si="0"/>
        <v>0</v>
      </c>
      <c r="BJ10" s="29">
        <f t="shared" si="0"/>
        <v>8.9701551182903216</v>
      </c>
      <c r="BK10" s="29">
        <f>SUM(C10:BJ10)</f>
        <v>1021.4061212030325</v>
      </c>
      <c r="BM10" s="42"/>
      <c r="BN10" s="42"/>
    </row>
    <row r="11" spans="1:104" x14ac:dyDescent="0.25">
      <c r="A11" s="10" t="s">
        <v>76</v>
      </c>
      <c r="B11" s="20" t="s">
        <v>3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N11" s="42"/>
    </row>
    <row r="12" spans="1:104" x14ac:dyDescent="0.25">
      <c r="A12" s="10"/>
      <c r="B12" s="18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29">
        <f>SUM(C12:BJ12)</f>
        <v>0</v>
      </c>
      <c r="BN12" s="42"/>
    </row>
    <row r="13" spans="1:104" x14ac:dyDescent="0.25">
      <c r="A13" s="10"/>
      <c r="B13" s="21" t="s">
        <v>85</v>
      </c>
      <c r="C13" s="29">
        <f t="shared" ref="C13:BJ13" si="1">SUM(C12)</f>
        <v>0</v>
      </c>
      <c r="D13" s="29">
        <f t="shared" si="1"/>
        <v>0</v>
      </c>
      <c r="E13" s="29">
        <f t="shared" si="1"/>
        <v>0</v>
      </c>
      <c r="F13" s="29">
        <f t="shared" si="1"/>
        <v>0</v>
      </c>
      <c r="G13" s="29">
        <f t="shared" si="1"/>
        <v>0</v>
      </c>
      <c r="H13" s="29">
        <f t="shared" si="1"/>
        <v>0</v>
      </c>
      <c r="I13" s="29">
        <f t="shared" si="1"/>
        <v>0</v>
      </c>
      <c r="J13" s="29">
        <f t="shared" si="1"/>
        <v>0</v>
      </c>
      <c r="K13" s="29">
        <f t="shared" si="1"/>
        <v>0</v>
      </c>
      <c r="L13" s="29">
        <f t="shared" si="1"/>
        <v>0</v>
      </c>
      <c r="M13" s="29">
        <f t="shared" si="1"/>
        <v>0</v>
      </c>
      <c r="N13" s="29">
        <f t="shared" si="1"/>
        <v>0</v>
      </c>
      <c r="O13" s="29">
        <f t="shared" si="1"/>
        <v>0</v>
      </c>
      <c r="P13" s="29">
        <f t="shared" si="1"/>
        <v>0</v>
      </c>
      <c r="Q13" s="29">
        <f t="shared" si="1"/>
        <v>0</v>
      </c>
      <c r="R13" s="29">
        <f t="shared" si="1"/>
        <v>0</v>
      </c>
      <c r="S13" s="29">
        <f t="shared" si="1"/>
        <v>0</v>
      </c>
      <c r="T13" s="29">
        <f t="shared" si="1"/>
        <v>0</v>
      </c>
      <c r="U13" s="29">
        <f t="shared" si="1"/>
        <v>0</v>
      </c>
      <c r="V13" s="29">
        <f t="shared" si="1"/>
        <v>0</v>
      </c>
      <c r="W13" s="29">
        <f t="shared" si="1"/>
        <v>0</v>
      </c>
      <c r="X13" s="29">
        <f t="shared" si="1"/>
        <v>0</v>
      </c>
      <c r="Y13" s="29">
        <f t="shared" si="1"/>
        <v>0</v>
      </c>
      <c r="Z13" s="29">
        <f t="shared" si="1"/>
        <v>0</v>
      </c>
      <c r="AA13" s="29">
        <f t="shared" si="1"/>
        <v>0</v>
      </c>
      <c r="AB13" s="29">
        <f t="shared" si="1"/>
        <v>0</v>
      </c>
      <c r="AC13" s="29">
        <f t="shared" si="1"/>
        <v>0</v>
      </c>
      <c r="AD13" s="29">
        <f t="shared" si="1"/>
        <v>0</v>
      </c>
      <c r="AE13" s="29">
        <f t="shared" si="1"/>
        <v>0</v>
      </c>
      <c r="AF13" s="29">
        <f t="shared" si="1"/>
        <v>0</v>
      </c>
      <c r="AG13" s="29">
        <f t="shared" si="1"/>
        <v>0</v>
      </c>
      <c r="AH13" s="29">
        <f t="shared" si="1"/>
        <v>0</v>
      </c>
      <c r="AI13" s="29">
        <f t="shared" si="1"/>
        <v>0</v>
      </c>
      <c r="AJ13" s="29">
        <f t="shared" si="1"/>
        <v>0</v>
      </c>
      <c r="AK13" s="29">
        <f t="shared" si="1"/>
        <v>0</v>
      </c>
      <c r="AL13" s="29">
        <f t="shared" si="1"/>
        <v>0</v>
      </c>
      <c r="AM13" s="29">
        <f t="shared" si="1"/>
        <v>0</v>
      </c>
      <c r="AN13" s="29">
        <f t="shared" si="1"/>
        <v>0</v>
      </c>
      <c r="AO13" s="29">
        <f t="shared" si="1"/>
        <v>0</v>
      </c>
      <c r="AP13" s="29">
        <f t="shared" si="1"/>
        <v>0</v>
      </c>
      <c r="AQ13" s="29">
        <f t="shared" si="1"/>
        <v>0</v>
      </c>
      <c r="AR13" s="29">
        <f t="shared" si="1"/>
        <v>0</v>
      </c>
      <c r="AS13" s="29">
        <f t="shared" si="1"/>
        <v>0</v>
      </c>
      <c r="AT13" s="29">
        <f t="shared" si="1"/>
        <v>0</v>
      </c>
      <c r="AU13" s="29">
        <f t="shared" si="1"/>
        <v>0</v>
      </c>
      <c r="AV13" s="29">
        <f t="shared" si="1"/>
        <v>0</v>
      </c>
      <c r="AW13" s="29">
        <f t="shared" si="1"/>
        <v>0</v>
      </c>
      <c r="AX13" s="29">
        <f t="shared" si="1"/>
        <v>0</v>
      </c>
      <c r="AY13" s="29">
        <f t="shared" si="1"/>
        <v>0</v>
      </c>
      <c r="AZ13" s="29">
        <f t="shared" si="1"/>
        <v>0</v>
      </c>
      <c r="BA13" s="29">
        <f t="shared" si="1"/>
        <v>0</v>
      </c>
      <c r="BB13" s="29">
        <f t="shared" si="1"/>
        <v>0</v>
      </c>
      <c r="BC13" s="29">
        <f t="shared" si="1"/>
        <v>0</v>
      </c>
      <c r="BD13" s="29">
        <f t="shared" si="1"/>
        <v>0</v>
      </c>
      <c r="BE13" s="29">
        <f t="shared" si="1"/>
        <v>0</v>
      </c>
      <c r="BF13" s="29">
        <f t="shared" si="1"/>
        <v>0</v>
      </c>
      <c r="BG13" s="29">
        <f t="shared" si="1"/>
        <v>0</v>
      </c>
      <c r="BH13" s="29">
        <f t="shared" si="1"/>
        <v>0</v>
      </c>
      <c r="BI13" s="29">
        <f t="shared" si="1"/>
        <v>0</v>
      </c>
      <c r="BJ13" s="29">
        <f t="shared" si="1"/>
        <v>0</v>
      </c>
      <c r="BK13" s="29">
        <f>SUM(C13:BJ13)</f>
        <v>0</v>
      </c>
      <c r="BM13" s="42"/>
      <c r="BN13" s="42"/>
    </row>
    <row r="14" spans="1:104" x14ac:dyDescent="0.25">
      <c r="A14" s="10" t="s">
        <v>77</v>
      </c>
      <c r="B14" s="20" t="s">
        <v>10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N14" s="42"/>
    </row>
    <row r="15" spans="1:104" x14ac:dyDescent="0.25">
      <c r="A15" s="10"/>
      <c r="B15" s="20"/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2">
        <f>SUM(C15:BJ15)</f>
        <v>0</v>
      </c>
      <c r="BN15" s="42"/>
    </row>
    <row r="16" spans="1:104" x14ac:dyDescent="0.25">
      <c r="A16" s="10"/>
      <c r="B16" s="21" t="s">
        <v>92</v>
      </c>
      <c r="C16" s="33">
        <f t="shared" ref="C16:AH16" si="2">SUM(C15:C15)</f>
        <v>0</v>
      </c>
      <c r="D16" s="33">
        <f t="shared" si="2"/>
        <v>0</v>
      </c>
      <c r="E16" s="33">
        <f t="shared" si="2"/>
        <v>0</v>
      </c>
      <c r="F16" s="33">
        <f t="shared" si="2"/>
        <v>0</v>
      </c>
      <c r="G16" s="33">
        <f t="shared" si="2"/>
        <v>0</v>
      </c>
      <c r="H16" s="33">
        <f t="shared" si="2"/>
        <v>0</v>
      </c>
      <c r="I16" s="33">
        <f t="shared" si="2"/>
        <v>0</v>
      </c>
      <c r="J16" s="33">
        <f t="shared" si="2"/>
        <v>0</v>
      </c>
      <c r="K16" s="33">
        <f t="shared" si="2"/>
        <v>0</v>
      </c>
      <c r="L16" s="33">
        <f t="shared" si="2"/>
        <v>0</v>
      </c>
      <c r="M16" s="33">
        <f t="shared" si="2"/>
        <v>0</v>
      </c>
      <c r="N16" s="33">
        <f t="shared" si="2"/>
        <v>0</v>
      </c>
      <c r="O16" s="33">
        <f t="shared" si="2"/>
        <v>0</v>
      </c>
      <c r="P16" s="33">
        <f t="shared" si="2"/>
        <v>0</v>
      </c>
      <c r="Q16" s="33">
        <f t="shared" si="2"/>
        <v>0</v>
      </c>
      <c r="R16" s="33">
        <f t="shared" si="2"/>
        <v>0</v>
      </c>
      <c r="S16" s="33">
        <f t="shared" si="2"/>
        <v>0</v>
      </c>
      <c r="T16" s="33">
        <f t="shared" si="2"/>
        <v>0</v>
      </c>
      <c r="U16" s="33">
        <f t="shared" si="2"/>
        <v>0</v>
      </c>
      <c r="V16" s="33">
        <f t="shared" si="2"/>
        <v>0</v>
      </c>
      <c r="W16" s="33">
        <f t="shared" si="2"/>
        <v>0</v>
      </c>
      <c r="X16" s="33">
        <f t="shared" si="2"/>
        <v>0</v>
      </c>
      <c r="Y16" s="33">
        <f t="shared" si="2"/>
        <v>0</v>
      </c>
      <c r="Z16" s="33">
        <f t="shared" si="2"/>
        <v>0</v>
      </c>
      <c r="AA16" s="33">
        <f t="shared" si="2"/>
        <v>0</v>
      </c>
      <c r="AB16" s="33">
        <f t="shared" si="2"/>
        <v>0</v>
      </c>
      <c r="AC16" s="33">
        <f t="shared" si="2"/>
        <v>0</v>
      </c>
      <c r="AD16" s="33">
        <f t="shared" si="2"/>
        <v>0</v>
      </c>
      <c r="AE16" s="33">
        <f t="shared" si="2"/>
        <v>0</v>
      </c>
      <c r="AF16" s="33">
        <f t="shared" si="2"/>
        <v>0</v>
      </c>
      <c r="AG16" s="33">
        <f t="shared" si="2"/>
        <v>0</v>
      </c>
      <c r="AH16" s="33">
        <f t="shared" si="2"/>
        <v>0</v>
      </c>
      <c r="AI16" s="33">
        <f t="shared" ref="AI16:BJ16" si="3">SUM(AI15:AI15)</f>
        <v>0</v>
      </c>
      <c r="AJ16" s="33">
        <f t="shared" si="3"/>
        <v>0</v>
      </c>
      <c r="AK16" s="33">
        <f t="shared" si="3"/>
        <v>0</v>
      </c>
      <c r="AL16" s="33">
        <f t="shared" si="3"/>
        <v>0</v>
      </c>
      <c r="AM16" s="33">
        <f t="shared" si="3"/>
        <v>0</v>
      </c>
      <c r="AN16" s="33">
        <f t="shared" si="3"/>
        <v>0</v>
      </c>
      <c r="AO16" s="33">
        <f t="shared" si="3"/>
        <v>0</v>
      </c>
      <c r="AP16" s="33">
        <f t="shared" si="3"/>
        <v>0</v>
      </c>
      <c r="AQ16" s="33">
        <f t="shared" si="3"/>
        <v>0</v>
      </c>
      <c r="AR16" s="33">
        <f t="shared" si="3"/>
        <v>0</v>
      </c>
      <c r="AS16" s="33">
        <f t="shared" si="3"/>
        <v>0</v>
      </c>
      <c r="AT16" s="33">
        <f t="shared" si="3"/>
        <v>0</v>
      </c>
      <c r="AU16" s="33">
        <f t="shared" si="3"/>
        <v>0</v>
      </c>
      <c r="AV16" s="33">
        <f t="shared" si="3"/>
        <v>0</v>
      </c>
      <c r="AW16" s="33">
        <f t="shared" si="3"/>
        <v>0</v>
      </c>
      <c r="AX16" s="33">
        <f t="shared" si="3"/>
        <v>0</v>
      </c>
      <c r="AY16" s="33">
        <f t="shared" si="3"/>
        <v>0</v>
      </c>
      <c r="AZ16" s="33">
        <f t="shared" si="3"/>
        <v>0</v>
      </c>
      <c r="BA16" s="33">
        <f t="shared" si="3"/>
        <v>0</v>
      </c>
      <c r="BB16" s="33">
        <f t="shared" si="3"/>
        <v>0</v>
      </c>
      <c r="BC16" s="33">
        <f t="shared" si="3"/>
        <v>0</v>
      </c>
      <c r="BD16" s="33">
        <f t="shared" si="3"/>
        <v>0</v>
      </c>
      <c r="BE16" s="33">
        <f t="shared" si="3"/>
        <v>0</v>
      </c>
      <c r="BF16" s="33">
        <f t="shared" si="3"/>
        <v>0</v>
      </c>
      <c r="BG16" s="33">
        <f t="shared" si="3"/>
        <v>0</v>
      </c>
      <c r="BH16" s="33">
        <f t="shared" si="3"/>
        <v>0</v>
      </c>
      <c r="BI16" s="33">
        <f t="shared" si="3"/>
        <v>0</v>
      </c>
      <c r="BJ16" s="33">
        <f t="shared" si="3"/>
        <v>0</v>
      </c>
      <c r="BK16" s="33">
        <f>SUM(C16:BJ16)</f>
        <v>0</v>
      </c>
      <c r="BN16" s="42"/>
    </row>
    <row r="17" spans="1:66" x14ac:dyDescent="0.25">
      <c r="A17" s="10" t="s">
        <v>78</v>
      </c>
      <c r="B17" s="20" t="s">
        <v>15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N17" s="42"/>
    </row>
    <row r="18" spans="1:66" x14ac:dyDescent="0.25">
      <c r="A18" s="10"/>
      <c r="B18" s="20"/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2">
        <f>SUM(C18:BJ18)</f>
        <v>0</v>
      </c>
      <c r="BN18" s="42"/>
    </row>
    <row r="19" spans="1:66" x14ac:dyDescent="0.25">
      <c r="A19" s="10"/>
      <c r="B19" s="21" t="s">
        <v>91</v>
      </c>
      <c r="C19" s="33">
        <f>SUM(C18)</f>
        <v>0</v>
      </c>
      <c r="D19" s="33">
        <f t="shared" ref="D19:BJ19" si="4">SUM(D18)</f>
        <v>0</v>
      </c>
      <c r="E19" s="33">
        <f t="shared" si="4"/>
        <v>0</v>
      </c>
      <c r="F19" s="33">
        <f t="shared" si="4"/>
        <v>0</v>
      </c>
      <c r="G19" s="33">
        <f t="shared" si="4"/>
        <v>0</v>
      </c>
      <c r="H19" s="33">
        <f t="shared" si="4"/>
        <v>0</v>
      </c>
      <c r="I19" s="33">
        <f t="shared" si="4"/>
        <v>0</v>
      </c>
      <c r="J19" s="33">
        <f t="shared" si="4"/>
        <v>0</v>
      </c>
      <c r="K19" s="33">
        <f t="shared" si="4"/>
        <v>0</v>
      </c>
      <c r="L19" s="33">
        <f t="shared" si="4"/>
        <v>0</v>
      </c>
      <c r="M19" s="33">
        <f t="shared" si="4"/>
        <v>0</v>
      </c>
      <c r="N19" s="33">
        <f t="shared" si="4"/>
        <v>0</v>
      </c>
      <c r="O19" s="33">
        <f t="shared" si="4"/>
        <v>0</v>
      </c>
      <c r="P19" s="33">
        <f t="shared" si="4"/>
        <v>0</v>
      </c>
      <c r="Q19" s="33">
        <f t="shared" si="4"/>
        <v>0</v>
      </c>
      <c r="R19" s="33">
        <f t="shared" si="4"/>
        <v>0</v>
      </c>
      <c r="S19" s="33">
        <f t="shared" si="4"/>
        <v>0</v>
      </c>
      <c r="T19" s="33">
        <f t="shared" si="4"/>
        <v>0</v>
      </c>
      <c r="U19" s="33">
        <f t="shared" si="4"/>
        <v>0</v>
      </c>
      <c r="V19" s="33">
        <f t="shared" si="4"/>
        <v>0</v>
      </c>
      <c r="W19" s="33">
        <f t="shared" si="4"/>
        <v>0</v>
      </c>
      <c r="X19" s="33">
        <f t="shared" si="4"/>
        <v>0</v>
      </c>
      <c r="Y19" s="33">
        <f t="shared" si="4"/>
        <v>0</v>
      </c>
      <c r="Z19" s="33">
        <f t="shared" si="4"/>
        <v>0</v>
      </c>
      <c r="AA19" s="33">
        <f t="shared" si="4"/>
        <v>0</v>
      </c>
      <c r="AB19" s="33">
        <f t="shared" si="4"/>
        <v>0</v>
      </c>
      <c r="AC19" s="33">
        <f t="shared" si="4"/>
        <v>0</v>
      </c>
      <c r="AD19" s="33">
        <f t="shared" si="4"/>
        <v>0</v>
      </c>
      <c r="AE19" s="33">
        <f t="shared" si="4"/>
        <v>0</v>
      </c>
      <c r="AF19" s="33">
        <f t="shared" si="4"/>
        <v>0</v>
      </c>
      <c r="AG19" s="33">
        <f t="shared" si="4"/>
        <v>0</v>
      </c>
      <c r="AH19" s="33">
        <f t="shared" si="4"/>
        <v>0</v>
      </c>
      <c r="AI19" s="33">
        <f t="shared" si="4"/>
        <v>0</v>
      </c>
      <c r="AJ19" s="33">
        <f t="shared" si="4"/>
        <v>0</v>
      </c>
      <c r="AK19" s="33">
        <f t="shared" si="4"/>
        <v>0</v>
      </c>
      <c r="AL19" s="33">
        <f t="shared" si="4"/>
        <v>0</v>
      </c>
      <c r="AM19" s="33">
        <f t="shared" si="4"/>
        <v>0</v>
      </c>
      <c r="AN19" s="33">
        <f t="shared" si="4"/>
        <v>0</v>
      </c>
      <c r="AO19" s="33">
        <f t="shared" si="4"/>
        <v>0</v>
      </c>
      <c r="AP19" s="33">
        <f t="shared" si="4"/>
        <v>0</v>
      </c>
      <c r="AQ19" s="33">
        <f t="shared" si="4"/>
        <v>0</v>
      </c>
      <c r="AR19" s="33">
        <f t="shared" si="4"/>
        <v>0</v>
      </c>
      <c r="AS19" s="33">
        <f t="shared" si="4"/>
        <v>0</v>
      </c>
      <c r="AT19" s="33">
        <f t="shared" si="4"/>
        <v>0</v>
      </c>
      <c r="AU19" s="33">
        <f t="shared" si="4"/>
        <v>0</v>
      </c>
      <c r="AV19" s="33">
        <f t="shared" si="4"/>
        <v>0</v>
      </c>
      <c r="AW19" s="33">
        <f t="shared" si="4"/>
        <v>0</v>
      </c>
      <c r="AX19" s="33">
        <f t="shared" si="4"/>
        <v>0</v>
      </c>
      <c r="AY19" s="33">
        <f t="shared" si="4"/>
        <v>0</v>
      </c>
      <c r="AZ19" s="33">
        <f t="shared" si="4"/>
        <v>0</v>
      </c>
      <c r="BA19" s="33">
        <f t="shared" si="4"/>
        <v>0</v>
      </c>
      <c r="BB19" s="33">
        <f t="shared" si="4"/>
        <v>0</v>
      </c>
      <c r="BC19" s="33">
        <f t="shared" si="4"/>
        <v>0</v>
      </c>
      <c r="BD19" s="33">
        <f t="shared" si="4"/>
        <v>0</v>
      </c>
      <c r="BE19" s="33">
        <f t="shared" si="4"/>
        <v>0</v>
      </c>
      <c r="BF19" s="33">
        <f t="shared" si="4"/>
        <v>0</v>
      </c>
      <c r="BG19" s="33">
        <f t="shared" si="4"/>
        <v>0</v>
      </c>
      <c r="BH19" s="33">
        <f t="shared" si="4"/>
        <v>0</v>
      </c>
      <c r="BI19" s="33">
        <f t="shared" si="4"/>
        <v>0</v>
      </c>
      <c r="BJ19" s="33">
        <f t="shared" si="4"/>
        <v>0</v>
      </c>
      <c r="BK19" s="33">
        <f>SUM(C19:BJ19)</f>
        <v>0</v>
      </c>
      <c r="BN19" s="42"/>
    </row>
    <row r="20" spans="1:66" x14ac:dyDescent="0.25">
      <c r="A20" s="10" t="s">
        <v>80</v>
      </c>
      <c r="B20" s="20" t="s">
        <v>96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N20" s="42"/>
    </row>
    <row r="21" spans="1:66" x14ac:dyDescent="0.25">
      <c r="A21" s="10"/>
      <c r="B21" s="19"/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2">
        <f>SUM(C21:BJ21)</f>
        <v>0</v>
      </c>
      <c r="BN21" s="42"/>
    </row>
    <row r="22" spans="1:66" x14ac:dyDescent="0.25">
      <c r="A22" s="10"/>
      <c r="B22" s="21" t="s">
        <v>90</v>
      </c>
      <c r="C22" s="33">
        <f>SUM(C21)</f>
        <v>0</v>
      </c>
      <c r="D22" s="33">
        <f t="shared" ref="D22:BJ22" si="5">SUM(D21)</f>
        <v>0</v>
      </c>
      <c r="E22" s="33">
        <f t="shared" si="5"/>
        <v>0</v>
      </c>
      <c r="F22" s="33">
        <f t="shared" si="5"/>
        <v>0</v>
      </c>
      <c r="G22" s="33">
        <f t="shared" si="5"/>
        <v>0</v>
      </c>
      <c r="H22" s="33">
        <f t="shared" si="5"/>
        <v>0</v>
      </c>
      <c r="I22" s="33">
        <f t="shared" si="5"/>
        <v>0</v>
      </c>
      <c r="J22" s="33">
        <f t="shared" si="5"/>
        <v>0</v>
      </c>
      <c r="K22" s="33">
        <f t="shared" si="5"/>
        <v>0</v>
      </c>
      <c r="L22" s="33">
        <f t="shared" si="5"/>
        <v>0</v>
      </c>
      <c r="M22" s="33">
        <f t="shared" si="5"/>
        <v>0</v>
      </c>
      <c r="N22" s="33">
        <f t="shared" si="5"/>
        <v>0</v>
      </c>
      <c r="O22" s="33">
        <f t="shared" si="5"/>
        <v>0</v>
      </c>
      <c r="P22" s="33">
        <f t="shared" si="5"/>
        <v>0</v>
      </c>
      <c r="Q22" s="33">
        <f t="shared" si="5"/>
        <v>0</v>
      </c>
      <c r="R22" s="33">
        <f t="shared" si="5"/>
        <v>0</v>
      </c>
      <c r="S22" s="33">
        <f t="shared" si="5"/>
        <v>0</v>
      </c>
      <c r="T22" s="33">
        <f t="shared" si="5"/>
        <v>0</v>
      </c>
      <c r="U22" s="33">
        <f t="shared" si="5"/>
        <v>0</v>
      </c>
      <c r="V22" s="33">
        <f t="shared" si="5"/>
        <v>0</v>
      </c>
      <c r="W22" s="33">
        <f t="shared" si="5"/>
        <v>0</v>
      </c>
      <c r="X22" s="33">
        <f t="shared" si="5"/>
        <v>0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  <c r="BC22" s="33">
        <f t="shared" si="5"/>
        <v>0</v>
      </c>
      <c r="BD22" s="33">
        <f t="shared" si="5"/>
        <v>0</v>
      </c>
      <c r="BE22" s="33">
        <f t="shared" si="5"/>
        <v>0</v>
      </c>
      <c r="BF22" s="33">
        <f t="shared" si="5"/>
        <v>0</v>
      </c>
      <c r="BG22" s="33">
        <f t="shared" si="5"/>
        <v>0</v>
      </c>
      <c r="BH22" s="33">
        <f t="shared" si="5"/>
        <v>0</v>
      </c>
      <c r="BI22" s="33">
        <f t="shared" si="5"/>
        <v>0</v>
      </c>
      <c r="BJ22" s="33">
        <f t="shared" si="5"/>
        <v>0</v>
      </c>
      <c r="BK22" s="33">
        <f>SUM(C22:BJ22)</f>
        <v>0</v>
      </c>
      <c r="BN22" s="42"/>
    </row>
    <row r="23" spans="1:66" x14ac:dyDescent="0.25">
      <c r="A23" s="10" t="s">
        <v>81</v>
      </c>
      <c r="B23" s="20" t="s">
        <v>16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N23" s="42"/>
    </row>
    <row r="24" spans="1:66" x14ac:dyDescent="0.25">
      <c r="A24" s="10"/>
      <c r="B24" s="20" t="s">
        <v>124</v>
      </c>
      <c r="C24" s="31">
        <v>0</v>
      </c>
      <c r="D24" s="31">
        <v>44.606882923032259</v>
      </c>
      <c r="E24" s="31">
        <v>0</v>
      </c>
      <c r="F24" s="31">
        <v>0</v>
      </c>
      <c r="G24" s="31">
        <v>0</v>
      </c>
      <c r="H24" s="31">
        <v>3.0023257302903223</v>
      </c>
      <c r="I24" s="31">
        <v>310.66893250206442</v>
      </c>
      <c r="J24" s="31">
        <v>33.065841030161295</v>
      </c>
      <c r="K24" s="31">
        <v>0</v>
      </c>
      <c r="L24" s="31">
        <v>31.64128999345159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1.7013250966774229</v>
      </c>
      <c r="S24" s="31">
        <v>13.256781137000004</v>
      </c>
      <c r="T24" s="31">
        <v>0</v>
      </c>
      <c r="U24" s="31">
        <v>0</v>
      </c>
      <c r="V24" s="31">
        <v>1.4065346798064515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0.48915007087096823</v>
      </c>
      <c r="AC24" s="31">
        <v>69.741024199806446</v>
      </c>
      <c r="AD24" s="31">
        <v>0</v>
      </c>
      <c r="AE24" s="31">
        <v>0</v>
      </c>
      <c r="AF24" s="31">
        <v>1.3981128195483872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0.32020945532258055</v>
      </c>
      <c r="AM24" s="31">
        <v>1.0510191931612902</v>
      </c>
      <c r="AN24" s="31">
        <v>8.9214408064516096E-3</v>
      </c>
      <c r="AO24" s="31">
        <v>0</v>
      </c>
      <c r="AP24" s="31">
        <v>0.631308381387097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19.168290212903234</v>
      </c>
      <c r="AW24" s="31">
        <v>96.07446313141935</v>
      </c>
      <c r="AX24" s="31">
        <v>3.6090254739677428</v>
      </c>
      <c r="AY24" s="31">
        <v>0</v>
      </c>
      <c r="AZ24" s="31">
        <v>89.287857016193499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7.8169360843871027</v>
      </c>
      <c r="BG24" s="31">
        <v>4.0136300491935488</v>
      </c>
      <c r="BH24" s="31">
        <v>2.6984195806451609E-3</v>
      </c>
      <c r="BI24" s="31">
        <v>0</v>
      </c>
      <c r="BJ24" s="31">
        <v>6.1344355088064528</v>
      </c>
      <c r="BK24" s="32">
        <v>739.09699454983877</v>
      </c>
      <c r="BN24" s="42"/>
    </row>
    <row r="25" spans="1:66" x14ac:dyDescent="0.25">
      <c r="A25" s="10"/>
      <c r="B25" s="20" t="s">
        <v>125</v>
      </c>
      <c r="C25" s="31">
        <v>0</v>
      </c>
      <c r="D25" s="31">
        <v>45.309897228903218</v>
      </c>
      <c r="E25" s="31">
        <v>0</v>
      </c>
      <c r="F25" s="31">
        <v>0</v>
      </c>
      <c r="G25" s="31">
        <v>0</v>
      </c>
      <c r="H25" s="31">
        <v>0.61496881083870947</v>
      </c>
      <c r="I25" s="31">
        <v>0.37127248164516136</v>
      </c>
      <c r="J25" s="31">
        <v>0</v>
      </c>
      <c r="K25" s="31">
        <v>0</v>
      </c>
      <c r="L25" s="31">
        <v>0.39246656367741933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0.22198184758064518</v>
      </c>
      <c r="S25" s="31">
        <v>0</v>
      </c>
      <c r="T25" s="31">
        <v>0</v>
      </c>
      <c r="U25" s="31">
        <v>0</v>
      </c>
      <c r="V25" s="31">
        <v>7.4007914032258079E-2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1.8150407645161286E-2</v>
      </c>
      <c r="AC25" s="31">
        <v>2.7599275290322578E-2</v>
      </c>
      <c r="AD25" s="31">
        <v>0</v>
      </c>
      <c r="AE25" s="31">
        <v>0</v>
      </c>
      <c r="AF25" s="31">
        <v>0.24404350258064522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1.5856300354838711E-2</v>
      </c>
      <c r="AM25" s="31">
        <v>0</v>
      </c>
      <c r="AN25" s="31">
        <v>0</v>
      </c>
      <c r="AO25" s="31">
        <v>0</v>
      </c>
      <c r="AP25" s="31">
        <v>1.4528677419354844E-5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1.8138952017419345</v>
      </c>
      <c r="AW25" s="31">
        <v>1.4501730808064519</v>
      </c>
      <c r="AX25" s="31">
        <v>0</v>
      </c>
      <c r="AY25" s="31">
        <v>0</v>
      </c>
      <c r="AZ25" s="31">
        <v>2.8294919621612897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0.83388808745161291</v>
      </c>
      <c r="BG25" s="31">
        <v>1.4945715516129034E-2</v>
      </c>
      <c r="BH25" s="31">
        <v>0</v>
      </c>
      <c r="BI25" s="31">
        <v>0</v>
      </c>
      <c r="BJ25" s="31">
        <v>0.33385734251612903</v>
      </c>
      <c r="BK25" s="41">
        <v>54.566510251419331</v>
      </c>
      <c r="BN25" s="42"/>
    </row>
    <row r="26" spans="1:66" x14ac:dyDescent="0.25">
      <c r="A26" s="10"/>
      <c r="B26" s="20" t="s">
        <v>122</v>
      </c>
      <c r="C26" s="31">
        <v>0</v>
      </c>
      <c r="D26" s="31">
        <v>18.92031485993548</v>
      </c>
      <c r="E26" s="31">
        <v>0</v>
      </c>
      <c r="F26" s="31">
        <v>0</v>
      </c>
      <c r="G26" s="31">
        <v>0</v>
      </c>
      <c r="H26" s="31">
        <v>1.2659238777741937</v>
      </c>
      <c r="I26" s="31">
        <v>4.3917051002903236</v>
      </c>
      <c r="J26" s="31">
        <v>0</v>
      </c>
      <c r="K26" s="31">
        <v>0</v>
      </c>
      <c r="L26" s="31">
        <v>1.6584363110967744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0.71670172990322567</v>
      </c>
      <c r="S26" s="31">
        <v>3.1607257244838705</v>
      </c>
      <c r="T26" s="31">
        <v>0</v>
      </c>
      <c r="U26" s="31">
        <v>0</v>
      </c>
      <c r="V26" s="31">
        <v>0.21808968622580646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1.2448444098709674</v>
      </c>
      <c r="AC26" s="31">
        <v>0.60823727899999991</v>
      </c>
      <c r="AD26" s="31">
        <v>0</v>
      </c>
      <c r="AE26" s="31">
        <v>0</v>
      </c>
      <c r="AF26" s="31">
        <v>3.1566682853225796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0.61715316161290323</v>
      </c>
      <c r="AM26" s="31">
        <v>0.10364272425806452</v>
      </c>
      <c r="AN26" s="31">
        <v>0</v>
      </c>
      <c r="AO26" s="31">
        <v>0</v>
      </c>
      <c r="AP26" s="31">
        <v>0.66090004093548382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10.268495204483862</v>
      </c>
      <c r="AW26" s="31">
        <v>22.08032460725806</v>
      </c>
      <c r="AX26" s="31">
        <v>7.3668243281612922</v>
      </c>
      <c r="AY26" s="31">
        <v>0</v>
      </c>
      <c r="AZ26" s="31">
        <v>23.130308209258065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2.2025536480645167</v>
      </c>
      <c r="BG26" s="31">
        <v>8.20924828406452</v>
      </c>
      <c r="BH26" s="31">
        <v>0</v>
      </c>
      <c r="BI26" s="31">
        <v>0</v>
      </c>
      <c r="BJ26" s="31">
        <v>1.9859461034516133</v>
      </c>
      <c r="BK26" s="41">
        <v>111.96704357545161</v>
      </c>
      <c r="BN26" s="42"/>
    </row>
    <row r="27" spans="1:66" x14ac:dyDescent="0.25">
      <c r="A27" s="10"/>
      <c r="B27" s="20" t="s">
        <v>126</v>
      </c>
      <c r="C27" s="31">
        <v>0</v>
      </c>
      <c r="D27" s="31">
        <v>50.334667180322278</v>
      </c>
      <c r="E27" s="31">
        <v>0</v>
      </c>
      <c r="F27" s="31">
        <v>0</v>
      </c>
      <c r="G27" s="31">
        <v>0</v>
      </c>
      <c r="H27" s="31">
        <v>1.8817009797419346</v>
      </c>
      <c r="I27" s="31">
        <v>77.272486874258064</v>
      </c>
      <c r="J27" s="31">
        <v>5.0192116936774198</v>
      </c>
      <c r="K27" s="31">
        <v>0</v>
      </c>
      <c r="L27" s="31">
        <v>13.026250006419357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0.71076718187096766</v>
      </c>
      <c r="S27" s="31">
        <v>0</v>
      </c>
      <c r="T27" s="31">
        <v>0</v>
      </c>
      <c r="U27" s="31">
        <v>0</v>
      </c>
      <c r="V27" s="31">
        <v>0.5240599234516129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2.8086369348709663</v>
      </c>
      <c r="AC27" s="31">
        <v>115.45235091487095</v>
      </c>
      <c r="AD27" s="31">
        <v>0</v>
      </c>
      <c r="AE27" s="31">
        <v>0</v>
      </c>
      <c r="AF27" s="31">
        <v>4.48804547780645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0.51516739680645196</v>
      </c>
      <c r="AM27" s="31">
        <v>14.852520320387102</v>
      </c>
      <c r="AN27" s="31">
        <v>43.814815903967741</v>
      </c>
      <c r="AO27" s="31">
        <v>0</v>
      </c>
      <c r="AP27" s="31">
        <v>0.78553232851612909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9.6701886612903234</v>
      </c>
      <c r="AW27" s="31">
        <v>57.821245428225801</v>
      </c>
      <c r="AX27" s="31">
        <v>0</v>
      </c>
      <c r="AY27" s="31">
        <v>0</v>
      </c>
      <c r="AZ27" s="31">
        <v>50.897005914354828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3.5709506909032269</v>
      </c>
      <c r="BG27" s="31">
        <v>9.0850472092580645</v>
      </c>
      <c r="BH27" s="31">
        <v>4.8059870985161286</v>
      </c>
      <c r="BI27" s="31">
        <v>0</v>
      </c>
      <c r="BJ27" s="31">
        <v>4.3034380783225803</v>
      </c>
      <c r="BK27" s="41">
        <v>471.64007619783831</v>
      </c>
      <c r="BN27" s="42"/>
    </row>
    <row r="28" spans="1:66" x14ac:dyDescent="0.25">
      <c r="A28" s="10"/>
      <c r="B28" s="20" t="s">
        <v>103</v>
      </c>
      <c r="C28" s="31">
        <v>0</v>
      </c>
      <c r="D28" s="31">
        <v>2.0680866603548393</v>
      </c>
      <c r="E28" s="31">
        <v>0</v>
      </c>
      <c r="F28" s="31">
        <v>0</v>
      </c>
      <c r="G28" s="31">
        <v>0</v>
      </c>
      <c r="H28" s="31">
        <v>0.85446787870967755</v>
      </c>
      <c r="I28" s="31">
        <v>2.9024461645483872</v>
      </c>
      <c r="J28" s="31">
        <v>0</v>
      </c>
      <c r="K28" s="31">
        <v>0</v>
      </c>
      <c r="L28" s="31">
        <v>1.543707663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0.26012483351612908</v>
      </c>
      <c r="S28" s="31">
        <v>0</v>
      </c>
      <c r="T28" s="31">
        <v>0</v>
      </c>
      <c r="U28" s="31">
        <v>0</v>
      </c>
      <c r="V28" s="31">
        <v>0.23173860003225805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0.31693375074193542</v>
      </c>
      <c r="AC28" s="31">
        <v>0.16660938832258063</v>
      </c>
      <c r="AD28" s="31">
        <v>0</v>
      </c>
      <c r="AE28" s="31">
        <v>0</v>
      </c>
      <c r="AF28" s="31">
        <v>0.19164116216129026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0.31669439967741941</v>
      </c>
      <c r="AM28" s="31">
        <v>4.4432795741935496E-2</v>
      </c>
      <c r="AN28" s="31">
        <v>0</v>
      </c>
      <c r="AO28" s="31">
        <v>0</v>
      </c>
      <c r="AP28" s="31">
        <v>1.6020844816451612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6.2124091134516117</v>
      </c>
      <c r="AW28" s="31">
        <v>1.7484017484193546</v>
      </c>
      <c r="AX28" s="31">
        <v>0</v>
      </c>
      <c r="AY28" s="31">
        <v>0</v>
      </c>
      <c r="AZ28" s="31">
        <v>1.4086686787096774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2.2559082445483885</v>
      </c>
      <c r="BG28" s="31">
        <v>0.10113492045161289</v>
      </c>
      <c r="BH28" s="31">
        <v>0</v>
      </c>
      <c r="BI28" s="31">
        <v>0</v>
      </c>
      <c r="BJ28" s="31">
        <v>9.8883295516129024E-2</v>
      </c>
      <c r="BK28" s="41">
        <v>22.324373779548388</v>
      </c>
      <c r="BN28" s="42"/>
    </row>
    <row r="29" spans="1:66" x14ac:dyDescent="0.25">
      <c r="A29" s="10"/>
      <c r="B29" s="21" t="s">
        <v>89</v>
      </c>
      <c r="C29" s="33">
        <f t="shared" ref="C29:AH29" si="6">SUM(C24:C28)</f>
        <v>0</v>
      </c>
      <c r="D29" s="33">
        <f t="shared" si="6"/>
        <v>161.23984885254808</v>
      </c>
      <c r="E29" s="33">
        <f t="shared" si="6"/>
        <v>0</v>
      </c>
      <c r="F29" s="33">
        <f t="shared" si="6"/>
        <v>0</v>
      </c>
      <c r="G29" s="33">
        <f t="shared" si="6"/>
        <v>0</v>
      </c>
      <c r="H29" s="33">
        <f t="shared" si="6"/>
        <v>7.6193872773548375</v>
      </c>
      <c r="I29" s="33">
        <f t="shared" si="6"/>
        <v>395.60684312280637</v>
      </c>
      <c r="J29" s="33">
        <f t="shared" si="6"/>
        <v>38.085052723838714</v>
      </c>
      <c r="K29" s="33">
        <f t="shared" si="6"/>
        <v>0</v>
      </c>
      <c r="L29" s="33">
        <f t="shared" si="6"/>
        <v>48.262150537645134</v>
      </c>
      <c r="M29" s="33">
        <f t="shared" si="6"/>
        <v>0</v>
      </c>
      <c r="N29" s="33">
        <f t="shared" si="6"/>
        <v>0</v>
      </c>
      <c r="O29" s="33">
        <f t="shared" si="6"/>
        <v>0</v>
      </c>
      <c r="P29" s="33">
        <f t="shared" si="6"/>
        <v>0</v>
      </c>
      <c r="Q29" s="33">
        <f t="shared" si="6"/>
        <v>0</v>
      </c>
      <c r="R29" s="33">
        <f t="shared" si="6"/>
        <v>3.6109006895483908</v>
      </c>
      <c r="S29" s="33">
        <f t="shared" si="6"/>
        <v>16.417506861483876</v>
      </c>
      <c r="T29" s="33">
        <f t="shared" si="6"/>
        <v>0</v>
      </c>
      <c r="U29" s="33">
        <f t="shared" si="6"/>
        <v>0</v>
      </c>
      <c r="V29" s="33">
        <f t="shared" si="6"/>
        <v>2.4544308035483868</v>
      </c>
      <c r="W29" s="33">
        <f t="shared" si="6"/>
        <v>0</v>
      </c>
      <c r="X29" s="33">
        <f t="shared" si="6"/>
        <v>0</v>
      </c>
      <c r="Y29" s="33">
        <f t="shared" si="6"/>
        <v>0</v>
      </c>
      <c r="Z29" s="33">
        <f t="shared" si="6"/>
        <v>0</v>
      </c>
      <c r="AA29" s="33">
        <f t="shared" si="6"/>
        <v>0</v>
      </c>
      <c r="AB29" s="33">
        <f t="shared" si="6"/>
        <v>4.877715573999998</v>
      </c>
      <c r="AC29" s="33">
        <f t="shared" si="6"/>
        <v>185.9958210572903</v>
      </c>
      <c r="AD29" s="33">
        <f t="shared" si="6"/>
        <v>0</v>
      </c>
      <c r="AE29" s="33">
        <f t="shared" si="6"/>
        <v>0</v>
      </c>
      <c r="AF29" s="33">
        <f t="shared" si="6"/>
        <v>9.4785112474193518</v>
      </c>
      <c r="AG29" s="33">
        <f t="shared" si="6"/>
        <v>0</v>
      </c>
      <c r="AH29" s="33">
        <f t="shared" si="6"/>
        <v>0</v>
      </c>
      <c r="AI29" s="33">
        <f t="shared" ref="AI29:BJ29" si="7">SUM(AI24:AI28)</f>
        <v>0</v>
      </c>
      <c r="AJ29" s="33">
        <f t="shared" si="7"/>
        <v>0</v>
      </c>
      <c r="AK29" s="33">
        <f t="shared" si="7"/>
        <v>0</v>
      </c>
      <c r="AL29" s="33">
        <f t="shared" si="7"/>
        <v>1.785080713774194</v>
      </c>
      <c r="AM29" s="33">
        <f t="shared" si="7"/>
        <v>16.051615033548394</v>
      </c>
      <c r="AN29" s="33">
        <f t="shared" si="7"/>
        <v>43.823737344774194</v>
      </c>
      <c r="AO29" s="33">
        <f t="shared" si="7"/>
        <v>0</v>
      </c>
      <c r="AP29" s="33">
        <f t="shared" si="7"/>
        <v>3.6798397611612903</v>
      </c>
      <c r="AQ29" s="33">
        <f t="shared" si="7"/>
        <v>0</v>
      </c>
      <c r="AR29" s="33">
        <f t="shared" si="7"/>
        <v>0</v>
      </c>
      <c r="AS29" s="33">
        <f t="shared" si="7"/>
        <v>0</v>
      </c>
      <c r="AT29" s="33">
        <f t="shared" si="7"/>
        <v>0</v>
      </c>
      <c r="AU29" s="33">
        <f t="shared" si="7"/>
        <v>0</v>
      </c>
      <c r="AV29" s="33">
        <f t="shared" si="7"/>
        <v>47.133278393870967</v>
      </c>
      <c r="AW29" s="33">
        <f t="shared" si="7"/>
        <v>179.17460799612903</v>
      </c>
      <c r="AX29" s="33">
        <f t="shared" si="7"/>
        <v>10.975849802129035</v>
      </c>
      <c r="AY29" s="33">
        <f t="shared" si="7"/>
        <v>0</v>
      </c>
      <c r="AZ29" s="33">
        <f t="shared" si="7"/>
        <v>167.55333178067735</v>
      </c>
      <c r="BA29" s="33">
        <f t="shared" si="7"/>
        <v>0</v>
      </c>
      <c r="BB29" s="33">
        <f t="shared" si="7"/>
        <v>0</v>
      </c>
      <c r="BC29" s="33">
        <f t="shared" si="7"/>
        <v>0</v>
      </c>
      <c r="BD29" s="33">
        <f t="shared" si="7"/>
        <v>0</v>
      </c>
      <c r="BE29" s="33">
        <f t="shared" si="7"/>
        <v>0</v>
      </c>
      <c r="BF29" s="33">
        <f t="shared" si="7"/>
        <v>16.680236755354848</v>
      </c>
      <c r="BG29" s="33">
        <f t="shared" si="7"/>
        <v>21.424006178483875</v>
      </c>
      <c r="BH29" s="33">
        <f t="shared" si="7"/>
        <v>4.808685518096774</v>
      </c>
      <c r="BI29" s="33">
        <f t="shared" si="7"/>
        <v>0</v>
      </c>
      <c r="BJ29" s="33">
        <f t="shared" si="7"/>
        <v>12.856560328612906</v>
      </c>
      <c r="BK29" s="33">
        <f>SUM(C29:BJ29)</f>
        <v>1399.5949983540961</v>
      </c>
      <c r="BL29" s="27"/>
      <c r="BM29" s="42"/>
      <c r="BN29" s="42"/>
    </row>
    <row r="30" spans="1:66" x14ac:dyDescent="0.25">
      <c r="A30" s="10"/>
      <c r="B30" s="21" t="s">
        <v>79</v>
      </c>
      <c r="C30" s="33">
        <f t="shared" ref="C30:AH30" si="8">C10+C13+C16+C19+C22+C29</f>
        <v>0</v>
      </c>
      <c r="D30" s="33">
        <f t="shared" si="8"/>
        <v>188.53558570522543</v>
      </c>
      <c r="E30" s="33">
        <f t="shared" si="8"/>
        <v>0</v>
      </c>
      <c r="F30" s="33">
        <f t="shared" si="8"/>
        <v>0</v>
      </c>
      <c r="G30" s="33">
        <f t="shared" si="8"/>
        <v>0</v>
      </c>
      <c r="H30" s="33">
        <f t="shared" si="8"/>
        <v>16.375827607064508</v>
      </c>
      <c r="I30" s="33">
        <f t="shared" si="8"/>
        <v>723.91091070393554</v>
      </c>
      <c r="J30" s="33">
        <f t="shared" si="8"/>
        <v>110.30150923090322</v>
      </c>
      <c r="K30" s="33">
        <f t="shared" si="8"/>
        <v>0</v>
      </c>
      <c r="L30" s="33">
        <f t="shared" si="8"/>
        <v>80.946250125258047</v>
      </c>
      <c r="M30" s="33">
        <f t="shared" si="8"/>
        <v>0</v>
      </c>
      <c r="N30" s="33">
        <f t="shared" si="8"/>
        <v>0</v>
      </c>
      <c r="O30" s="33">
        <f t="shared" si="8"/>
        <v>0</v>
      </c>
      <c r="P30" s="33">
        <f t="shared" si="8"/>
        <v>0</v>
      </c>
      <c r="Q30" s="33">
        <f t="shared" si="8"/>
        <v>0</v>
      </c>
      <c r="R30" s="33">
        <f t="shared" si="8"/>
        <v>6.7073602564193671</v>
      </c>
      <c r="S30" s="33">
        <f t="shared" si="8"/>
        <v>30.720291682032283</v>
      </c>
      <c r="T30" s="33">
        <f t="shared" si="8"/>
        <v>14.206144603451612</v>
      </c>
      <c r="U30" s="33">
        <f t="shared" si="8"/>
        <v>0</v>
      </c>
      <c r="V30" s="33">
        <f t="shared" si="8"/>
        <v>5.6788309765483866</v>
      </c>
      <c r="W30" s="33">
        <f t="shared" si="8"/>
        <v>0</v>
      </c>
      <c r="X30" s="33">
        <f t="shared" si="8"/>
        <v>0</v>
      </c>
      <c r="Y30" s="33">
        <f t="shared" si="8"/>
        <v>0</v>
      </c>
      <c r="Z30" s="33">
        <f t="shared" si="8"/>
        <v>0</v>
      </c>
      <c r="AA30" s="33">
        <f t="shared" si="8"/>
        <v>0</v>
      </c>
      <c r="AB30" s="33">
        <f t="shared" si="8"/>
        <v>5.5047682864516112</v>
      </c>
      <c r="AC30" s="33">
        <f t="shared" si="8"/>
        <v>238.48716985812899</v>
      </c>
      <c r="AD30" s="33">
        <f t="shared" si="8"/>
        <v>0</v>
      </c>
      <c r="AE30" s="33">
        <f t="shared" si="8"/>
        <v>0</v>
      </c>
      <c r="AF30" s="33">
        <f t="shared" si="8"/>
        <v>13.971451252741932</v>
      </c>
      <c r="AG30" s="33">
        <f t="shared" si="8"/>
        <v>0</v>
      </c>
      <c r="AH30" s="33">
        <f t="shared" si="8"/>
        <v>0</v>
      </c>
      <c r="AI30" s="33">
        <f t="shared" ref="AI30:BJ30" si="9">AI10+AI13+AI16+AI19+AI22+AI29</f>
        <v>0</v>
      </c>
      <c r="AJ30" s="33">
        <f t="shared" si="9"/>
        <v>0</v>
      </c>
      <c r="AK30" s="33">
        <f t="shared" si="9"/>
        <v>0</v>
      </c>
      <c r="AL30" s="33">
        <f t="shared" si="9"/>
        <v>2.1119290456451618</v>
      </c>
      <c r="AM30" s="33">
        <f t="shared" si="9"/>
        <v>48.030132072903243</v>
      </c>
      <c r="AN30" s="33">
        <f t="shared" si="9"/>
        <v>110.65473538045163</v>
      </c>
      <c r="AO30" s="33">
        <f t="shared" si="9"/>
        <v>0</v>
      </c>
      <c r="AP30" s="33">
        <f t="shared" si="9"/>
        <v>4.642425321354839</v>
      </c>
      <c r="AQ30" s="33">
        <f t="shared" si="9"/>
        <v>0</v>
      </c>
      <c r="AR30" s="33">
        <f t="shared" si="9"/>
        <v>0</v>
      </c>
      <c r="AS30" s="33">
        <f t="shared" si="9"/>
        <v>0</v>
      </c>
      <c r="AT30" s="33">
        <f t="shared" si="9"/>
        <v>0</v>
      </c>
      <c r="AU30" s="33">
        <f t="shared" si="9"/>
        <v>0</v>
      </c>
      <c r="AV30" s="33">
        <f t="shared" si="9"/>
        <v>62.776389070000008</v>
      </c>
      <c r="AW30" s="33">
        <f t="shared" si="9"/>
        <v>425.10578188300013</v>
      </c>
      <c r="AX30" s="33">
        <f t="shared" si="9"/>
        <v>11.196752547548391</v>
      </c>
      <c r="AY30" s="33">
        <f t="shared" si="9"/>
        <v>0</v>
      </c>
      <c r="AZ30" s="33">
        <f t="shared" si="9"/>
        <v>215.00108277316122</v>
      </c>
      <c r="BA30" s="33">
        <f t="shared" si="9"/>
        <v>0</v>
      </c>
      <c r="BB30" s="33">
        <f t="shared" si="9"/>
        <v>0</v>
      </c>
      <c r="BC30" s="33">
        <f t="shared" si="9"/>
        <v>0</v>
      </c>
      <c r="BD30" s="33">
        <f t="shared" si="9"/>
        <v>0</v>
      </c>
      <c r="BE30" s="33">
        <f t="shared" si="9"/>
        <v>0</v>
      </c>
      <c r="BF30" s="33">
        <f t="shared" si="9"/>
        <v>23.570575598580653</v>
      </c>
      <c r="BG30" s="33">
        <f t="shared" si="9"/>
        <v>54.441085027451606</v>
      </c>
      <c r="BH30" s="33">
        <f t="shared" si="9"/>
        <v>6.2974151019677418</v>
      </c>
      <c r="BI30" s="33">
        <f t="shared" si="9"/>
        <v>0</v>
      </c>
      <c r="BJ30" s="33">
        <f t="shared" si="9"/>
        <v>21.826715446903229</v>
      </c>
      <c r="BK30" s="33">
        <f>SUM(C30:BJ30)</f>
        <v>2421.0011195571283</v>
      </c>
      <c r="BN30" s="42"/>
    </row>
    <row r="31" spans="1:66" ht="3.75" customHeight="1" x14ac:dyDescent="0.25">
      <c r="A31" s="10"/>
      <c r="B31" s="22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N31" s="42"/>
    </row>
    <row r="32" spans="1:66" x14ac:dyDescent="0.25">
      <c r="A32" s="10" t="s">
        <v>1</v>
      </c>
      <c r="B32" s="23" t="s">
        <v>7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N32" s="42"/>
    </row>
    <row r="33" spans="1:67" s="14" customFormat="1" x14ac:dyDescent="0.25">
      <c r="A33" s="10" t="s">
        <v>75</v>
      </c>
      <c r="B33" s="20" t="s">
        <v>2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N33" s="42"/>
      <c r="BO33" s="12"/>
    </row>
    <row r="34" spans="1:67" s="14" customFormat="1" x14ac:dyDescent="0.25">
      <c r="A34" s="10"/>
      <c r="B34" s="20" t="s">
        <v>104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20.971118870910644</v>
      </c>
      <c r="I34" s="31">
        <v>0.65831741893548401</v>
      </c>
      <c r="J34" s="31">
        <v>0</v>
      </c>
      <c r="K34" s="31">
        <v>0</v>
      </c>
      <c r="L34" s="31">
        <v>5.4450380032258071E-2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9.6287579139032466</v>
      </c>
      <c r="S34" s="31">
        <v>3.9000697419354852E-3</v>
      </c>
      <c r="T34" s="31">
        <v>0</v>
      </c>
      <c r="U34" s="31">
        <v>0</v>
      </c>
      <c r="V34" s="31">
        <v>5.2256927419354837E-2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8.1458366779999594</v>
      </c>
      <c r="AC34" s="31">
        <v>3.5895849935483864E-2</v>
      </c>
      <c r="AD34" s="31">
        <v>0</v>
      </c>
      <c r="AE34" s="31">
        <v>0</v>
      </c>
      <c r="AF34" s="31">
        <v>0.17325516703225807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7.1171969736451404</v>
      </c>
      <c r="AM34" s="31">
        <v>3.0729173612903227E-2</v>
      </c>
      <c r="AN34" s="31">
        <v>0</v>
      </c>
      <c r="AO34" s="31">
        <v>0</v>
      </c>
      <c r="AP34" s="31">
        <v>4.2979471064516134E-2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182.84599153245151</v>
      </c>
      <c r="AW34" s="31">
        <v>0.66295910325806451</v>
      </c>
      <c r="AX34" s="31">
        <v>0</v>
      </c>
      <c r="AY34" s="31">
        <v>0</v>
      </c>
      <c r="AZ34" s="31">
        <v>1.2220203057096775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90.063731896611088</v>
      </c>
      <c r="BG34" s="31">
        <v>9.7755321918387121</v>
      </c>
      <c r="BH34" s="31">
        <v>0</v>
      </c>
      <c r="BI34" s="31">
        <v>0</v>
      </c>
      <c r="BJ34" s="31">
        <v>0.23282038735483876</v>
      </c>
      <c r="BK34" s="32">
        <v>331.71775031145711</v>
      </c>
      <c r="BN34" s="42"/>
      <c r="BO34" s="12"/>
    </row>
    <row r="35" spans="1:67" s="14" customFormat="1" x14ac:dyDescent="0.25">
      <c r="A35" s="10"/>
      <c r="B35" s="18" t="s">
        <v>105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90.074766791935531</v>
      </c>
      <c r="I35" s="31">
        <v>0.77431625451612907</v>
      </c>
      <c r="J35" s="31">
        <v>0</v>
      </c>
      <c r="K35" s="31">
        <v>0</v>
      </c>
      <c r="L35" s="31">
        <v>0.18420996341935483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76.145767046832162</v>
      </c>
      <c r="S35" s="31">
        <v>3.8473700258064514E-2</v>
      </c>
      <c r="T35" s="31">
        <v>0</v>
      </c>
      <c r="U35" s="31">
        <v>0</v>
      </c>
      <c r="V35" s="31">
        <v>0.30703973422580638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16.572364911354768</v>
      </c>
      <c r="AC35" s="31">
        <v>1.2961098638709678</v>
      </c>
      <c r="AD35" s="31">
        <v>0</v>
      </c>
      <c r="AE35" s="31">
        <v>0</v>
      </c>
      <c r="AF35" s="31">
        <v>1.6929966214516132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16.413986352064569</v>
      </c>
      <c r="AM35" s="31">
        <v>0.11874893877419357</v>
      </c>
      <c r="AN35" s="31">
        <v>0</v>
      </c>
      <c r="AO35" s="31">
        <v>0</v>
      </c>
      <c r="AP35" s="31">
        <v>0.29830881722580649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96.871762082063981</v>
      </c>
      <c r="AW35" s="31">
        <v>1.6243930359032255</v>
      </c>
      <c r="AX35" s="31">
        <v>0</v>
      </c>
      <c r="AY35" s="31">
        <v>0</v>
      </c>
      <c r="AZ35" s="31">
        <v>7.8350100167096794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51.54351648806422</v>
      </c>
      <c r="BG35" s="31">
        <v>0.39255145690322579</v>
      </c>
      <c r="BH35" s="31">
        <v>0</v>
      </c>
      <c r="BI35" s="31">
        <v>0</v>
      </c>
      <c r="BJ35" s="31">
        <v>0.27879328212903232</v>
      </c>
      <c r="BK35" s="32">
        <v>362.46311535770229</v>
      </c>
      <c r="BN35" s="42"/>
      <c r="BO35" s="12"/>
    </row>
    <row r="36" spans="1:67" s="14" customFormat="1" x14ac:dyDescent="0.25">
      <c r="A36" s="10"/>
      <c r="B36" s="21" t="s">
        <v>84</v>
      </c>
      <c r="C36" s="34">
        <f>SUM(C34:C35)</f>
        <v>0</v>
      </c>
      <c r="D36" s="34">
        <f t="shared" ref="D36:BJ36" si="10">SUM(D34:D35)</f>
        <v>0</v>
      </c>
      <c r="E36" s="34">
        <f t="shared" si="10"/>
        <v>0</v>
      </c>
      <c r="F36" s="34">
        <f t="shared" si="10"/>
        <v>0</v>
      </c>
      <c r="G36" s="34">
        <f t="shared" si="10"/>
        <v>0</v>
      </c>
      <c r="H36" s="34">
        <f t="shared" si="10"/>
        <v>111.04588566284617</v>
      </c>
      <c r="I36" s="34">
        <f t="shared" si="10"/>
        <v>1.4326336734516132</v>
      </c>
      <c r="J36" s="34">
        <f t="shared" si="10"/>
        <v>0</v>
      </c>
      <c r="K36" s="34">
        <f t="shared" si="10"/>
        <v>0</v>
      </c>
      <c r="L36" s="34">
        <f t="shared" si="10"/>
        <v>0.23866034345161291</v>
      </c>
      <c r="M36" s="34">
        <f t="shared" si="10"/>
        <v>0</v>
      </c>
      <c r="N36" s="34">
        <f t="shared" si="10"/>
        <v>0</v>
      </c>
      <c r="O36" s="34">
        <f t="shared" si="10"/>
        <v>0</v>
      </c>
      <c r="P36" s="34">
        <f t="shared" si="10"/>
        <v>0</v>
      </c>
      <c r="Q36" s="34">
        <f t="shared" si="10"/>
        <v>0</v>
      </c>
      <c r="R36" s="34">
        <f t="shared" si="10"/>
        <v>85.774524960735405</v>
      </c>
      <c r="S36" s="34">
        <f t="shared" si="10"/>
        <v>4.2373769999999998E-2</v>
      </c>
      <c r="T36" s="34">
        <f t="shared" si="10"/>
        <v>0</v>
      </c>
      <c r="U36" s="34">
        <f t="shared" si="10"/>
        <v>0</v>
      </c>
      <c r="V36" s="34">
        <f t="shared" si="10"/>
        <v>0.35929666164516122</v>
      </c>
      <c r="W36" s="34">
        <f t="shared" si="10"/>
        <v>0</v>
      </c>
      <c r="X36" s="34">
        <f t="shared" si="10"/>
        <v>0</v>
      </c>
      <c r="Y36" s="34">
        <f t="shared" si="10"/>
        <v>0</v>
      </c>
      <c r="Z36" s="34">
        <f t="shared" si="10"/>
        <v>0</v>
      </c>
      <c r="AA36" s="34">
        <f t="shared" si="10"/>
        <v>0</v>
      </c>
      <c r="AB36" s="34">
        <f t="shared" si="10"/>
        <v>24.718201589354727</v>
      </c>
      <c r="AC36" s="34">
        <f t="shared" si="10"/>
        <v>1.3320057138064516</v>
      </c>
      <c r="AD36" s="34">
        <f t="shared" si="10"/>
        <v>0</v>
      </c>
      <c r="AE36" s="34">
        <f t="shared" si="10"/>
        <v>0</v>
      </c>
      <c r="AF36" s="34">
        <f t="shared" si="10"/>
        <v>1.8662517884838712</v>
      </c>
      <c r="AG36" s="34">
        <f t="shared" si="10"/>
        <v>0</v>
      </c>
      <c r="AH36" s="34">
        <f t="shared" si="10"/>
        <v>0</v>
      </c>
      <c r="AI36" s="34">
        <f t="shared" si="10"/>
        <v>0</v>
      </c>
      <c r="AJ36" s="34">
        <f t="shared" si="10"/>
        <v>0</v>
      </c>
      <c r="AK36" s="34">
        <f t="shared" si="10"/>
        <v>0</v>
      </c>
      <c r="AL36" s="34">
        <f t="shared" si="10"/>
        <v>23.531183325709708</v>
      </c>
      <c r="AM36" s="34">
        <f t="shared" si="10"/>
        <v>0.1494781123870968</v>
      </c>
      <c r="AN36" s="34">
        <f t="shared" si="10"/>
        <v>0</v>
      </c>
      <c r="AO36" s="34">
        <f t="shared" si="10"/>
        <v>0</v>
      </c>
      <c r="AP36" s="34">
        <f t="shared" si="10"/>
        <v>0.34128828829032265</v>
      </c>
      <c r="AQ36" s="34">
        <f t="shared" si="10"/>
        <v>0</v>
      </c>
      <c r="AR36" s="34">
        <f t="shared" si="10"/>
        <v>0</v>
      </c>
      <c r="AS36" s="34">
        <f t="shared" si="10"/>
        <v>0</v>
      </c>
      <c r="AT36" s="34">
        <f t="shared" si="10"/>
        <v>0</v>
      </c>
      <c r="AU36" s="34">
        <f t="shared" si="10"/>
        <v>0</v>
      </c>
      <c r="AV36" s="34">
        <f t="shared" si="10"/>
        <v>279.71775361451546</v>
      </c>
      <c r="AW36" s="34">
        <f t="shared" si="10"/>
        <v>2.2873521391612899</v>
      </c>
      <c r="AX36" s="34">
        <f t="shared" si="10"/>
        <v>0</v>
      </c>
      <c r="AY36" s="34">
        <f t="shared" si="10"/>
        <v>0</v>
      </c>
      <c r="AZ36" s="34">
        <f t="shared" si="10"/>
        <v>9.0570303224193562</v>
      </c>
      <c r="BA36" s="34">
        <f t="shared" si="10"/>
        <v>0</v>
      </c>
      <c r="BB36" s="34">
        <f t="shared" si="10"/>
        <v>0</v>
      </c>
      <c r="BC36" s="34">
        <f t="shared" si="10"/>
        <v>0</v>
      </c>
      <c r="BD36" s="34">
        <f t="shared" si="10"/>
        <v>0</v>
      </c>
      <c r="BE36" s="34">
        <f t="shared" si="10"/>
        <v>0</v>
      </c>
      <c r="BF36" s="34">
        <f t="shared" si="10"/>
        <v>141.6072483846753</v>
      </c>
      <c r="BG36" s="34">
        <f t="shared" si="10"/>
        <v>10.168083648741938</v>
      </c>
      <c r="BH36" s="34">
        <f t="shared" si="10"/>
        <v>0</v>
      </c>
      <c r="BI36" s="34">
        <f t="shared" si="10"/>
        <v>0</v>
      </c>
      <c r="BJ36" s="34">
        <f t="shared" si="10"/>
        <v>0.5116136694838711</v>
      </c>
      <c r="BK36" s="33">
        <f>SUM(C36:BJ36)</f>
        <v>694.18086566915929</v>
      </c>
      <c r="BM36" s="42"/>
      <c r="BN36" s="42"/>
      <c r="BO36" s="12"/>
    </row>
    <row r="37" spans="1:67" x14ac:dyDescent="0.25">
      <c r="A37" s="10" t="s">
        <v>76</v>
      </c>
      <c r="B37" s="20" t="s">
        <v>17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N37" s="42"/>
    </row>
    <row r="38" spans="1:67" x14ac:dyDescent="0.25">
      <c r="A38" s="10"/>
      <c r="B38" s="20" t="s">
        <v>106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50.256896539195125</v>
      </c>
      <c r="I38" s="31">
        <v>5.0583873050322579</v>
      </c>
      <c r="J38" s="31">
        <v>8.411642064516129E-3</v>
      </c>
      <c r="K38" s="31">
        <v>0</v>
      </c>
      <c r="L38" s="31">
        <v>1.16277312083871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34.586610537288401</v>
      </c>
      <c r="S38" s="31">
        <v>0.25174672116129032</v>
      </c>
      <c r="T38" s="31">
        <v>0</v>
      </c>
      <c r="U38" s="31">
        <v>0</v>
      </c>
      <c r="V38" s="31">
        <v>1.162548209225807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5.7510843678387129</v>
      </c>
      <c r="AC38" s="31">
        <v>0.66935049409677416</v>
      </c>
      <c r="AD38" s="31">
        <v>0</v>
      </c>
      <c r="AE38" s="31">
        <v>0</v>
      </c>
      <c r="AF38" s="31">
        <v>3.2920656774193553E-3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1.838203742322581</v>
      </c>
      <c r="AM38" s="31">
        <v>0.10205574554838702</v>
      </c>
      <c r="AN38" s="31">
        <v>0</v>
      </c>
      <c r="AO38" s="31">
        <v>0</v>
      </c>
      <c r="AP38" s="31">
        <v>0.21613325325806457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16.880008869999891</v>
      </c>
      <c r="AW38" s="31">
        <v>1.8661799655806453</v>
      </c>
      <c r="AX38" s="31">
        <v>0</v>
      </c>
      <c r="AY38" s="31">
        <v>0</v>
      </c>
      <c r="AZ38" s="31">
        <v>2.4329336346129034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8.9393592318709683</v>
      </c>
      <c r="BG38" s="31">
        <v>0.26451089067741934</v>
      </c>
      <c r="BH38" s="31">
        <v>0</v>
      </c>
      <c r="BI38" s="31">
        <v>0</v>
      </c>
      <c r="BJ38" s="31">
        <v>0.18423453903225806</v>
      </c>
      <c r="BK38" s="32">
        <v>131.63472087532216</v>
      </c>
      <c r="BN38" s="42"/>
    </row>
    <row r="39" spans="1:67" x14ac:dyDescent="0.25">
      <c r="A39" s="10"/>
      <c r="B39" s="20" t="s">
        <v>107</v>
      </c>
      <c r="C39" s="31">
        <v>0</v>
      </c>
      <c r="D39" s="31">
        <v>3.5127939983548382</v>
      </c>
      <c r="E39" s="31">
        <v>0</v>
      </c>
      <c r="F39" s="31">
        <v>0</v>
      </c>
      <c r="G39" s="31">
        <v>0</v>
      </c>
      <c r="H39" s="31">
        <v>71.031891309325189</v>
      </c>
      <c r="I39" s="31">
        <v>6.7937329460000004</v>
      </c>
      <c r="J39" s="31">
        <v>0</v>
      </c>
      <c r="K39" s="31">
        <v>0</v>
      </c>
      <c r="L39" s="31">
        <v>70.33091827550426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29.495906547290385</v>
      </c>
      <c r="S39" s="31">
        <v>1.975663308645162</v>
      </c>
      <c r="T39" s="31">
        <v>0</v>
      </c>
      <c r="U39" s="31">
        <v>0</v>
      </c>
      <c r="V39" s="31">
        <v>10.551305300903229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59.631393996483077</v>
      </c>
      <c r="AC39" s="31">
        <v>9.6931741262580626</v>
      </c>
      <c r="AD39" s="31">
        <v>0</v>
      </c>
      <c r="AE39" s="31">
        <v>0</v>
      </c>
      <c r="AF39" s="31">
        <v>6.6743956597096776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51.365665417354116</v>
      </c>
      <c r="AM39" s="31">
        <v>3.1687890878387086</v>
      </c>
      <c r="AN39" s="31">
        <v>0</v>
      </c>
      <c r="AO39" s="31">
        <v>0</v>
      </c>
      <c r="AP39" s="31">
        <v>3.7850166389032252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431.77111978804999</v>
      </c>
      <c r="AW39" s="31">
        <v>89.285558998741863</v>
      </c>
      <c r="AX39" s="31">
        <v>0</v>
      </c>
      <c r="AY39" s="31">
        <v>0</v>
      </c>
      <c r="AZ39" s="31">
        <v>257.32917920280659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204.203304228354</v>
      </c>
      <c r="BG39" s="31">
        <v>5.7607004339032271</v>
      </c>
      <c r="BH39" s="31">
        <v>0</v>
      </c>
      <c r="BI39" s="31">
        <v>0</v>
      </c>
      <c r="BJ39" s="31">
        <v>36.222769575999997</v>
      </c>
      <c r="BK39" s="41">
        <v>1352.5832788404257</v>
      </c>
      <c r="BN39" s="42"/>
    </row>
    <row r="40" spans="1:67" x14ac:dyDescent="0.25">
      <c r="A40" s="10"/>
      <c r="B40" s="20" t="s">
        <v>108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34.38127735603203</v>
      </c>
      <c r="I40" s="31">
        <v>8.5986229618602206</v>
      </c>
      <c r="J40" s="31">
        <v>0</v>
      </c>
      <c r="K40" s="31">
        <v>0</v>
      </c>
      <c r="L40" s="31">
        <v>7.8157357064838724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29.63315017158029</v>
      </c>
      <c r="S40" s="31">
        <v>8.0801492419354845E-2</v>
      </c>
      <c r="T40" s="31">
        <v>0</v>
      </c>
      <c r="U40" s="31">
        <v>0</v>
      </c>
      <c r="V40" s="31">
        <v>1.2914334332258064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26.717892197870501</v>
      </c>
      <c r="AC40" s="31">
        <v>11.530307464580646</v>
      </c>
      <c r="AD40" s="31">
        <v>0</v>
      </c>
      <c r="AE40" s="31">
        <v>0</v>
      </c>
      <c r="AF40" s="31">
        <v>4.497175781129032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13.33549238587149</v>
      </c>
      <c r="AM40" s="31">
        <v>0.27349852109677419</v>
      </c>
      <c r="AN40" s="31">
        <v>0</v>
      </c>
      <c r="AO40" s="31">
        <v>0</v>
      </c>
      <c r="AP40" s="31">
        <v>1.2558141659032258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163.67490112887987</v>
      </c>
      <c r="AW40" s="31">
        <v>55.105223924870906</v>
      </c>
      <c r="AX40" s="31">
        <v>2.7927718952580647</v>
      </c>
      <c r="AY40" s="31">
        <v>0</v>
      </c>
      <c r="AZ40" s="31">
        <v>60.433299397419333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80.666428667966315</v>
      </c>
      <c r="BG40" s="31">
        <v>19.122824681838704</v>
      </c>
      <c r="BH40" s="31">
        <v>0</v>
      </c>
      <c r="BI40" s="31">
        <v>0</v>
      </c>
      <c r="BJ40" s="31">
        <v>4.7670432884838707</v>
      </c>
      <c r="BK40" s="41">
        <v>525.97369462277027</v>
      </c>
      <c r="BN40" s="42"/>
    </row>
    <row r="41" spans="1:67" x14ac:dyDescent="0.25">
      <c r="A41" s="10"/>
      <c r="B41" s="20" t="s">
        <v>109</v>
      </c>
      <c r="C41" s="31">
        <v>0</v>
      </c>
      <c r="D41" s="31">
        <v>3.6536909638064525</v>
      </c>
      <c r="E41" s="31">
        <v>0</v>
      </c>
      <c r="F41" s="31">
        <v>0</v>
      </c>
      <c r="G41" s="31">
        <v>0</v>
      </c>
      <c r="H41" s="31">
        <v>6.1687431540941473</v>
      </c>
      <c r="I41" s="31">
        <v>46.657628797645167</v>
      </c>
      <c r="J41" s="31">
        <v>0</v>
      </c>
      <c r="K41" s="31">
        <v>0</v>
      </c>
      <c r="L41" s="31">
        <v>4.643529517935483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3.1516341635483878</v>
      </c>
      <c r="S41" s="31">
        <v>6.8731627645161289E-2</v>
      </c>
      <c r="T41" s="31">
        <v>0</v>
      </c>
      <c r="U41" s="31">
        <v>0</v>
      </c>
      <c r="V41" s="31">
        <v>0.33673764912903226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24.954517127903241</v>
      </c>
      <c r="AC41" s="31">
        <v>8.512387255580645</v>
      </c>
      <c r="AD41" s="31">
        <v>0</v>
      </c>
      <c r="AE41" s="31">
        <v>0</v>
      </c>
      <c r="AF41" s="31">
        <v>3.181513788580645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28.055146498451567</v>
      </c>
      <c r="AM41" s="31">
        <v>1.5030710248387098</v>
      </c>
      <c r="AN41" s="31">
        <v>0</v>
      </c>
      <c r="AO41" s="31">
        <v>0</v>
      </c>
      <c r="AP41" s="31">
        <v>0.40589204619354841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89.842465168355432</v>
      </c>
      <c r="AW41" s="31">
        <v>8.9279200797741893</v>
      </c>
      <c r="AX41" s="31">
        <v>0</v>
      </c>
      <c r="AY41" s="31">
        <v>0</v>
      </c>
      <c r="AZ41" s="31">
        <v>20.443146945290312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58.42503682767714</v>
      </c>
      <c r="BG41" s="31">
        <v>3.0588080579354848</v>
      </c>
      <c r="BH41" s="31">
        <v>0</v>
      </c>
      <c r="BI41" s="31">
        <v>0</v>
      </c>
      <c r="BJ41" s="31">
        <v>2.9186090126774191</v>
      </c>
      <c r="BK41" s="41">
        <v>314.90920970706219</v>
      </c>
      <c r="BN41" s="42"/>
    </row>
    <row r="42" spans="1:67" x14ac:dyDescent="0.25">
      <c r="A42" s="10"/>
      <c r="B42" s="20" t="s">
        <v>110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1.2049496167741935</v>
      </c>
      <c r="I42" s="31">
        <v>0.6322123333870967</v>
      </c>
      <c r="J42" s="31">
        <v>0</v>
      </c>
      <c r="K42" s="31">
        <v>0</v>
      </c>
      <c r="L42" s="31">
        <v>1.0104576888709678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0.48253763458064514</v>
      </c>
      <c r="S42" s="31">
        <v>1.0900944236129029</v>
      </c>
      <c r="T42" s="31">
        <v>0</v>
      </c>
      <c r="U42" s="31">
        <v>0</v>
      </c>
      <c r="V42" s="31">
        <v>0.81928351158064505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3.2051717808064537</v>
      </c>
      <c r="AC42" s="31">
        <v>3.8383420245161282</v>
      </c>
      <c r="AD42" s="31">
        <v>0</v>
      </c>
      <c r="AE42" s="31">
        <v>0</v>
      </c>
      <c r="AF42" s="31">
        <v>1.2841443649032258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2.1206594667419392</v>
      </c>
      <c r="AM42" s="31">
        <v>0.56109010945161275</v>
      </c>
      <c r="AN42" s="31">
        <v>0</v>
      </c>
      <c r="AO42" s="31">
        <v>0</v>
      </c>
      <c r="AP42" s="31">
        <v>1.6321499540645164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41.39015795200001</v>
      </c>
      <c r="AW42" s="31">
        <v>12.255007532741937</v>
      </c>
      <c r="AX42" s="31">
        <v>0</v>
      </c>
      <c r="AY42" s="31">
        <v>0</v>
      </c>
      <c r="AZ42" s="31">
        <v>80.20082591529038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16.078405954774166</v>
      </c>
      <c r="BG42" s="31">
        <v>1.560581663064516</v>
      </c>
      <c r="BH42" s="31">
        <v>0</v>
      </c>
      <c r="BI42" s="31">
        <v>0</v>
      </c>
      <c r="BJ42" s="31">
        <v>13.257789885612901</v>
      </c>
      <c r="BK42" s="41">
        <v>182.62386181277424</v>
      </c>
      <c r="BN42" s="42"/>
    </row>
    <row r="43" spans="1:67" x14ac:dyDescent="0.25">
      <c r="A43" s="10"/>
      <c r="B43" s="20" t="s">
        <v>111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1.8894379764838702</v>
      </c>
      <c r="I43" s="31">
        <v>4.6907513233870972</v>
      </c>
      <c r="J43" s="31">
        <v>0</v>
      </c>
      <c r="K43" s="31">
        <v>0</v>
      </c>
      <c r="L43" s="31">
        <v>4.0325767705161306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0.53520906877419339</v>
      </c>
      <c r="S43" s="31">
        <v>0</v>
      </c>
      <c r="T43" s="31">
        <v>0</v>
      </c>
      <c r="U43" s="31">
        <v>0</v>
      </c>
      <c r="V43" s="31">
        <v>0.14338583667741933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9.2078695903225843E-2</v>
      </c>
      <c r="AC43" s="31">
        <v>1.667200612903226E-3</v>
      </c>
      <c r="AD43" s="31">
        <v>0</v>
      </c>
      <c r="AE43" s="31">
        <v>0</v>
      </c>
      <c r="AF43" s="31">
        <v>7.1063753225806461E-3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5.7664700419354835E-2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5.0111032106129025</v>
      </c>
      <c r="AW43" s="31">
        <v>0.39676765454838708</v>
      </c>
      <c r="AX43" s="31">
        <v>0</v>
      </c>
      <c r="AY43" s="31">
        <v>0</v>
      </c>
      <c r="AZ43" s="31">
        <v>0.16604820351612903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0.94491552767741982</v>
      </c>
      <c r="BG43" s="31">
        <v>0</v>
      </c>
      <c r="BH43" s="31">
        <v>0</v>
      </c>
      <c r="BI43" s="31">
        <v>0</v>
      </c>
      <c r="BJ43" s="31">
        <v>0.15151789054838716</v>
      </c>
      <c r="BK43" s="41">
        <v>18.120230434999996</v>
      </c>
      <c r="BN43" s="42"/>
    </row>
    <row r="44" spans="1:67" x14ac:dyDescent="0.25">
      <c r="A44" s="10"/>
      <c r="B44" s="20" t="s">
        <v>123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0.16134055583870971</v>
      </c>
      <c r="I44" s="31">
        <v>0.56758948132258069</v>
      </c>
      <c r="J44" s="31">
        <v>0</v>
      </c>
      <c r="K44" s="31">
        <v>0</v>
      </c>
      <c r="L44" s="31">
        <v>0.13805598874193548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0.11073943712903227</v>
      </c>
      <c r="S44" s="31">
        <v>0</v>
      </c>
      <c r="T44" s="31">
        <v>0</v>
      </c>
      <c r="U44" s="31">
        <v>0</v>
      </c>
      <c r="V44" s="31">
        <v>0.10243794083870968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9.2870350870967733E-2</v>
      </c>
      <c r="AC44" s="31">
        <v>0.21407984954838707</v>
      </c>
      <c r="AD44" s="31">
        <v>0</v>
      </c>
      <c r="AE44" s="31">
        <v>0</v>
      </c>
      <c r="AF44" s="31">
        <v>0.14340514925806452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8.5229970580645159E-2</v>
      </c>
      <c r="AM44" s="31">
        <v>0.40849075909677407</v>
      </c>
      <c r="AN44" s="31">
        <v>0</v>
      </c>
      <c r="AO44" s="31">
        <v>0</v>
      </c>
      <c r="AP44" s="31">
        <v>0.19241115087096769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1.2955731750322583</v>
      </c>
      <c r="AW44" s="31">
        <v>1.1944478207419358</v>
      </c>
      <c r="AX44" s="31">
        <v>0</v>
      </c>
      <c r="AY44" s="31">
        <v>0</v>
      </c>
      <c r="AZ44" s="31">
        <v>2.8772136951290324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0.22482305370967748</v>
      </c>
      <c r="BG44" s="31">
        <v>0</v>
      </c>
      <c r="BH44" s="31">
        <v>0</v>
      </c>
      <c r="BI44" s="31">
        <v>0</v>
      </c>
      <c r="BJ44" s="31">
        <v>0.40624076477419352</v>
      </c>
      <c r="BK44" s="41">
        <v>8.2149491434838691</v>
      </c>
      <c r="BN44" s="42"/>
    </row>
    <row r="45" spans="1:67" x14ac:dyDescent="0.25">
      <c r="A45" s="10"/>
      <c r="B45" s="20" t="s">
        <v>127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0.56536015145161267</v>
      </c>
      <c r="I45" s="31">
        <v>0.35333689522582634</v>
      </c>
      <c r="J45" s="31">
        <v>0</v>
      </c>
      <c r="K45" s="31">
        <v>0</v>
      </c>
      <c r="L45" s="31">
        <v>0.4593878101290324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0.14439276480645161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0.64113705564516144</v>
      </c>
      <c r="AC45" s="31">
        <v>0.8826692845806452</v>
      </c>
      <c r="AD45" s="31">
        <v>0</v>
      </c>
      <c r="AE45" s="31">
        <v>0</v>
      </c>
      <c r="AF45" s="31">
        <v>0.72555561196774188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0.35590883583870975</v>
      </c>
      <c r="AM45" s="31">
        <v>0.1612570146774194</v>
      </c>
      <c r="AN45" s="31">
        <v>0</v>
      </c>
      <c r="AO45" s="31">
        <v>0</v>
      </c>
      <c r="AP45" s="31">
        <v>0.2270190692258065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5.974433284967744</v>
      </c>
      <c r="AW45" s="31">
        <v>4.3429373967096776</v>
      </c>
      <c r="AX45" s="31">
        <v>0</v>
      </c>
      <c r="AY45" s="31">
        <v>0</v>
      </c>
      <c r="AZ45" s="31">
        <v>4.1245110014516131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2.9493358600322557</v>
      </c>
      <c r="BG45" s="31">
        <v>0.86758154822580624</v>
      </c>
      <c r="BH45" s="31">
        <v>1.6969190000000009E-3</v>
      </c>
      <c r="BI45" s="31">
        <v>0</v>
      </c>
      <c r="BJ45" s="31">
        <v>0.57382464970967728</v>
      </c>
      <c r="BK45" s="41">
        <v>23.350345153645179</v>
      </c>
      <c r="BN45" s="42"/>
    </row>
    <row r="46" spans="1:67" x14ac:dyDescent="0.25">
      <c r="A46" s="10"/>
      <c r="B46" s="21" t="s">
        <v>85</v>
      </c>
      <c r="C46" s="33">
        <f t="shared" ref="C46:AH46" si="11">SUM(C38:C45)</f>
        <v>0</v>
      </c>
      <c r="D46" s="33">
        <f t="shared" si="11"/>
        <v>7.1664849621612907</v>
      </c>
      <c r="E46" s="33">
        <f t="shared" si="11"/>
        <v>0</v>
      </c>
      <c r="F46" s="33">
        <f t="shared" si="11"/>
        <v>0</v>
      </c>
      <c r="G46" s="33">
        <f t="shared" si="11"/>
        <v>0</v>
      </c>
      <c r="H46" s="33">
        <f t="shared" si="11"/>
        <v>165.65989665919489</v>
      </c>
      <c r="I46" s="33">
        <f t="shared" si="11"/>
        <v>73.352262043860236</v>
      </c>
      <c r="J46" s="33">
        <f t="shared" si="11"/>
        <v>8.411642064516129E-3</v>
      </c>
      <c r="K46" s="33">
        <f t="shared" si="11"/>
        <v>0</v>
      </c>
      <c r="L46" s="33">
        <f t="shared" si="11"/>
        <v>89.593434879020393</v>
      </c>
      <c r="M46" s="33">
        <f t="shared" si="11"/>
        <v>0</v>
      </c>
      <c r="N46" s="33">
        <f t="shared" si="11"/>
        <v>0</v>
      </c>
      <c r="O46" s="33">
        <f t="shared" si="11"/>
        <v>0</v>
      </c>
      <c r="P46" s="33">
        <f t="shared" si="11"/>
        <v>0</v>
      </c>
      <c r="Q46" s="33">
        <f t="shared" si="11"/>
        <v>0</v>
      </c>
      <c r="R46" s="33">
        <f t="shared" si="11"/>
        <v>98.140180324997786</v>
      </c>
      <c r="S46" s="33">
        <f t="shared" si="11"/>
        <v>3.4670375734838714</v>
      </c>
      <c r="T46" s="33">
        <f t="shared" si="11"/>
        <v>0</v>
      </c>
      <c r="U46" s="33">
        <f t="shared" si="11"/>
        <v>0</v>
      </c>
      <c r="V46" s="33">
        <f t="shared" si="11"/>
        <v>14.40713188158065</v>
      </c>
      <c r="W46" s="33">
        <f t="shared" si="11"/>
        <v>0</v>
      </c>
      <c r="X46" s="33">
        <f t="shared" si="11"/>
        <v>0</v>
      </c>
      <c r="Y46" s="33">
        <f t="shared" si="11"/>
        <v>0</v>
      </c>
      <c r="Z46" s="33">
        <f t="shared" si="11"/>
        <v>0</v>
      </c>
      <c r="AA46" s="33">
        <f t="shared" si="11"/>
        <v>0</v>
      </c>
      <c r="AB46" s="33">
        <f t="shared" si="11"/>
        <v>121.08614557332133</v>
      </c>
      <c r="AC46" s="33">
        <f t="shared" si="11"/>
        <v>35.341977699774183</v>
      </c>
      <c r="AD46" s="33">
        <f t="shared" si="11"/>
        <v>0</v>
      </c>
      <c r="AE46" s="33">
        <f t="shared" si="11"/>
        <v>0</v>
      </c>
      <c r="AF46" s="33">
        <f t="shared" si="11"/>
        <v>16.516588796548387</v>
      </c>
      <c r="AG46" s="33">
        <f t="shared" si="11"/>
        <v>0</v>
      </c>
      <c r="AH46" s="33">
        <f t="shared" si="11"/>
        <v>0</v>
      </c>
      <c r="AI46" s="33">
        <f t="shared" ref="AI46:BJ46" si="12">SUM(AI38:AI45)</f>
        <v>0</v>
      </c>
      <c r="AJ46" s="33">
        <f t="shared" si="12"/>
        <v>0</v>
      </c>
      <c r="AK46" s="33">
        <f t="shared" si="12"/>
        <v>0</v>
      </c>
      <c r="AL46" s="33">
        <f t="shared" si="12"/>
        <v>97.213971017580391</v>
      </c>
      <c r="AM46" s="33">
        <f t="shared" si="12"/>
        <v>6.1782522625483862</v>
      </c>
      <c r="AN46" s="33">
        <f t="shared" si="12"/>
        <v>0</v>
      </c>
      <c r="AO46" s="33">
        <f t="shared" si="12"/>
        <v>0</v>
      </c>
      <c r="AP46" s="33">
        <f t="shared" si="12"/>
        <v>7.7144362784193543</v>
      </c>
      <c r="AQ46" s="33">
        <f t="shared" si="12"/>
        <v>0</v>
      </c>
      <c r="AR46" s="33">
        <f t="shared" si="12"/>
        <v>0</v>
      </c>
      <c r="AS46" s="33">
        <f t="shared" si="12"/>
        <v>0</v>
      </c>
      <c r="AT46" s="33">
        <f t="shared" si="12"/>
        <v>0</v>
      </c>
      <c r="AU46" s="33">
        <f t="shared" si="12"/>
        <v>0</v>
      </c>
      <c r="AV46" s="33">
        <f t="shared" si="12"/>
        <v>755.83976257789789</v>
      </c>
      <c r="AW46" s="33">
        <f t="shared" si="12"/>
        <v>173.37404337370955</v>
      </c>
      <c r="AX46" s="33">
        <f t="shared" si="12"/>
        <v>2.7927718952580647</v>
      </c>
      <c r="AY46" s="33">
        <f t="shared" si="12"/>
        <v>0</v>
      </c>
      <c r="AZ46" s="33">
        <f t="shared" si="12"/>
        <v>428.00715799551631</v>
      </c>
      <c r="BA46" s="33">
        <f t="shared" si="12"/>
        <v>0</v>
      </c>
      <c r="BB46" s="33">
        <f t="shared" si="12"/>
        <v>0</v>
      </c>
      <c r="BC46" s="33">
        <f t="shared" si="12"/>
        <v>0</v>
      </c>
      <c r="BD46" s="33">
        <f t="shared" si="12"/>
        <v>0</v>
      </c>
      <c r="BE46" s="33">
        <f t="shared" si="12"/>
        <v>0</v>
      </c>
      <c r="BF46" s="33">
        <f t="shared" si="12"/>
        <v>372.43160935206197</v>
      </c>
      <c r="BG46" s="33">
        <f t="shared" si="12"/>
        <v>30.635007275645155</v>
      </c>
      <c r="BH46" s="33">
        <f t="shared" si="12"/>
        <v>1.6969190000000009E-3</v>
      </c>
      <c r="BI46" s="33">
        <f t="shared" si="12"/>
        <v>0</v>
      </c>
      <c r="BJ46" s="33">
        <f t="shared" si="12"/>
        <v>58.482029606838708</v>
      </c>
      <c r="BK46" s="33">
        <f>SUM(C46:BJ46)</f>
        <v>2557.4102905904833</v>
      </c>
      <c r="BM46" s="42"/>
      <c r="BN46" s="42"/>
    </row>
    <row r="47" spans="1:67" x14ac:dyDescent="0.25">
      <c r="A47" s="10"/>
      <c r="B47" s="21" t="s">
        <v>83</v>
      </c>
      <c r="C47" s="33">
        <f t="shared" ref="C47:AH47" si="13">C36+C46</f>
        <v>0</v>
      </c>
      <c r="D47" s="33">
        <f t="shared" si="13"/>
        <v>7.1664849621612907</v>
      </c>
      <c r="E47" s="33">
        <f t="shared" si="13"/>
        <v>0</v>
      </c>
      <c r="F47" s="33">
        <f t="shared" si="13"/>
        <v>0</v>
      </c>
      <c r="G47" s="33">
        <f t="shared" si="13"/>
        <v>0</v>
      </c>
      <c r="H47" s="33">
        <f t="shared" si="13"/>
        <v>276.70578232204105</v>
      </c>
      <c r="I47" s="33">
        <f t="shared" si="13"/>
        <v>74.784895717311855</v>
      </c>
      <c r="J47" s="33">
        <f t="shared" si="13"/>
        <v>8.411642064516129E-3</v>
      </c>
      <c r="K47" s="33">
        <f t="shared" si="13"/>
        <v>0</v>
      </c>
      <c r="L47" s="33">
        <f t="shared" si="13"/>
        <v>89.832095222472006</v>
      </c>
      <c r="M47" s="33">
        <f t="shared" si="13"/>
        <v>0</v>
      </c>
      <c r="N47" s="33">
        <f t="shared" si="13"/>
        <v>0</v>
      </c>
      <c r="O47" s="33">
        <f t="shared" si="13"/>
        <v>0</v>
      </c>
      <c r="P47" s="33">
        <f t="shared" si="13"/>
        <v>0</v>
      </c>
      <c r="Q47" s="33">
        <f t="shared" si="13"/>
        <v>0</v>
      </c>
      <c r="R47" s="33">
        <f t="shared" si="13"/>
        <v>183.91470528573319</v>
      </c>
      <c r="S47" s="33">
        <f t="shared" si="13"/>
        <v>3.5094113434838716</v>
      </c>
      <c r="T47" s="33">
        <f t="shared" si="13"/>
        <v>0</v>
      </c>
      <c r="U47" s="33">
        <f t="shared" si="13"/>
        <v>0</v>
      </c>
      <c r="V47" s="33">
        <f t="shared" si="13"/>
        <v>14.76642854322581</v>
      </c>
      <c r="W47" s="33">
        <f t="shared" si="13"/>
        <v>0</v>
      </c>
      <c r="X47" s="33">
        <f t="shared" si="13"/>
        <v>0</v>
      </c>
      <c r="Y47" s="33">
        <f t="shared" si="13"/>
        <v>0</v>
      </c>
      <c r="Z47" s="33">
        <f t="shared" si="13"/>
        <v>0</v>
      </c>
      <c r="AA47" s="33">
        <f t="shared" si="13"/>
        <v>0</v>
      </c>
      <c r="AB47" s="33">
        <f t="shared" si="13"/>
        <v>145.80434716267607</v>
      </c>
      <c r="AC47" s="33">
        <f t="shared" si="13"/>
        <v>36.673983413580636</v>
      </c>
      <c r="AD47" s="33">
        <f t="shared" si="13"/>
        <v>0</v>
      </c>
      <c r="AE47" s="33">
        <f t="shared" si="13"/>
        <v>0</v>
      </c>
      <c r="AF47" s="33">
        <f t="shared" si="13"/>
        <v>18.382840585032259</v>
      </c>
      <c r="AG47" s="33">
        <f t="shared" si="13"/>
        <v>0</v>
      </c>
      <c r="AH47" s="33">
        <f t="shared" si="13"/>
        <v>0</v>
      </c>
      <c r="AI47" s="33">
        <f t="shared" ref="AI47:BJ47" si="14">AI36+AI46</f>
        <v>0</v>
      </c>
      <c r="AJ47" s="33">
        <f t="shared" si="14"/>
        <v>0</v>
      </c>
      <c r="AK47" s="33">
        <f t="shared" si="14"/>
        <v>0</v>
      </c>
      <c r="AL47" s="33">
        <f t="shared" si="14"/>
        <v>120.7451543432901</v>
      </c>
      <c r="AM47" s="33">
        <f t="shared" si="14"/>
        <v>6.3277303749354834</v>
      </c>
      <c r="AN47" s="33">
        <f t="shared" si="14"/>
        <v>0</v>
      </c>
      <c r="AO47" s="33">
        <f t="shared" si="14"/>
        <v>0</v>
      </c>
      <c r="AP47" s="33">
        <f t="shared" si="14"/>
        <v>8.0557245667096762</v>
      </c>
      <c r="AQ47" s="33">
        <f t="shared" si="14"/>
        <v>0</v>
      </c>
      <c r="AR47" s="33">
        <f t="shared" si="14"/>
        <v>0</v>
      </c>
      <c r="AS47" s="33">
        <f t="shared" si="14"/>
        <v>0</v>
      </c>
      <c r="AT47" s="33">
        <f t="shared" si="14"/>
        <v>0</v>
      </c>
      <c r="AU47" s="33">
        <f t="shared" si="14"/>
        <v>0</v>
      </c>
      <c r="AV47" s="33">
        <f t="shared" si="14"/>
        <v>1035.5575161924135</v>
      </c>
      <c r="AW47" s="33">
        <f t="shared" si="14"/>
        <v>175.66139551287085</v>
      </c>
      <c r="AX47" s="33">
        <f t="shared" si="14"/>
        <v>2.7927718952580647</v>
      </c>
      <c r="AY47" s="33">
        <f t="shared" si="14"/>
        <v>0</v>
      </c>
      <c r="AZ47" s="33">
        <f t="shared" si="14"/>
        <v>437.06418831793565</v>
      </c>
      <c r="BA47" s="33">
        <f t="shared" si="14"/>
        <v>0</v>
      </c>
      <c r="BB47" s="33">
        <f t="shared" si="14"/>
        <v>0</v>
      </c>
      <c r="BC47" s="33">
        <f t="shared" si="14"/>
        <v>0</v>
      </c>
      <c r="BD47" s="33">
        <f t="shared" si="14"/>
        <v>0</v>
      </c>
      <c r="BE47" s="33">
        <f t="shared" si="14"/>
        <v>0</v>
      </c>
      <c r="BF47" s="33">
        <f t="shared" si="14"/>
        <v>514.03885773673733</v>
      </c>
      <c r="BG47" s="33">
        <f t="shared" si="14"/>
        <v>40.803090924387092</v>
      </c>
      <c r="BH47" s="33">
        <f t="shared" si="14"/>
        <v>1.6969190000000009E-3</v>
      </c>
      <c r="BI47" s="33">
        <f t="shared" si="14"/>
        <v>0</v>
      </c>
      <c r="BJ47" s="33">
        <f t="shared" si="14"/>
        <v>58.99364327632258</v>
      </c>
      <c r="BK47" s="33">
        <f>SUM(C47:BJ47)</f>
        <v>3251.591156259643</v>
      </c>
      <c r="BN47" s="42"/>
    </row>
    <row r="48" spans="1:67" ht="3" customHeight="1" x14ac:dyDescent="0.25">
      <c r="A48" s="10"/>
      <c r="B48" s="20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N48" s="42"/>
    </row>
    <row r="49" spans="1:66" x14ac:dyDescent="0.25">
      <c r="A49" s="10" t="s">
        <v>18</v>
      </c>
      <c r="B49" s="23" t="s">
        <v>8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N49" s="42"/>
    </row>
    <row r="50" spans="1:66" x14ac:dyDescent="0.25">
      <c r="A50" s="10" t="s">
        <v>75</v>
      </c>
      <c r="B50" s="20" t="s">
        <v>19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N50" s="42"/>
    </row>
    <row r="51" spans="1:66" x14ac:dyDescent="0.25">
      <c r="A51" s="10"/>
      <c r="B51" s="18" t="s">
        <v>112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6.4297867027419287</v>
      </c>
      <c r="I51" s="31">
        <v>3.8713716200316468</v>
      </c>
      <c r="J51" s="31">
        <v>0</v>
      </c>
      <c r="K51" s="31">
        <v>0</v>
      </c>
      <c r="L51" s="31">
        <v>7.3402883675806416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2.3603611494192442</v>
      </c>
      <c r="S51" s="31">
        <v>7.0527213419354834E-2</v>
      </c>
      <c r="T51" s="31">
        <v>0</v>
      </c>
      <c r="U51" s="31">
        <v>0</v>
      </c>
      <c r="V51" s="31">
        <v>2.1737334574516129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7.2476051248064532</v>
      </c>
      <c r="AC51" s="31">
        <v>20.799369699096776</v>
      </c>
      <c r="AD51" s="31">
        <v>0</v>
      </c>
      <c r="AE51" s="31">
        <v>0</v>
      </c>
      <c r="AF51" s="31">
        <v>14.896808492774186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4.4866655078387048</v>
      </c>
      <c r="AM51" s="31">
        <v>0.99959256803225804</v>
      </c>
      <c r="AN51" s="31">
        <v>0</v>
      </c>
      <c r="AO51" s="31">
        <v>0</v>
      </c>
      <c r="AP51" s="31">
        <v>11.755010796645161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90.388436050226034</v>
      </c>
      <c r="AW51" s="31">
        <v>48.284622021193549</v>
      </c>
      <c r="AX51" s="31">
        <v>0</v>
      </c>
      <c r="AY51" s="31">
        <v>0</v>
      </c>
      <c r="AZ51" s="31">
        <v>167.79201281532289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45.920797643387154</v>
      </c>
      <c r="BG51" s="31">
        <v>20.68630530680645</v>
      </c>
      <c r="BH51" s="31">
        <v>3.0934600202258071</v>
      </c>
      <c r="BI51" s="31">
        <v>0</v>
      </c>
      <c r="BJ51" s="31">
        <v>43.050696739645176</v>
      </c>
      <c r="BK51" s="32">
        <v>501.64745129664504</v>
      </c>
      <c r="BN51" s="42"/>
    </row>
    <row r="52" spans="1:66" x14ac:dyDescent="0.25">
      <c r="A52" s="10"/>
      <c r="B52" s="21" t="s">
        <v>82</v>
      </c>
      <c r="C52" s="33">
        <f>SUM(C51)</f>
        <v>0</v>
      </c>
      <c r="D52" s="33">
        <f t="shared" ref="D52:BJ52" si="15">SUM(D51)</f>
        <v>0</v>
      </c>
      <c r="E52" s="33">
        <f t="shared" si="15"/>
        <v>0</v>
      </c>
      <c r="F52" s="33">
        <f t="shared" si="15"/>
        <v>0</v>
      </c>
      <c r="G52" s="33">
        <f t="shared" si="15"/>
        <v>0</v>
      </c>
      <c r="H52" s="33">
        <f t="shared" si="15"/>
        <v>6.4297867027419287</v>
      </c>
      <c r="I52" s="33">
        <f t="shared" si="15"/>
        <v>3.8713716200316468</v>
      </c>
      <c r="J52" s="33">
        <f t="shared" si="15"/>
        <v>0</v>
      </c>
      <c r="K52" s="33">
        <f t="shared" si="15"/>
        <v>0</v>
      </c>
      <c r="L52" s="33">
        <f t="shared" si="15"/>
        <v>7.3402883675806416</v>
      </c>
      <c r="M52" s="33">
        <f t="shared" si="15"/>
        <v>0</v>
      </c>
      <c r="N52" s="33">
        <f t="shared" si="15"/>
        <v>0</v>
      </c>
      <c r="O52" s="33">
        <f t="shared" si="15"/>
        <v>0</v>
      </c>
      <c r="P52" s="33">
        <f t="shared" si="15"/>
        <v>0</v>
      </c>
      <c r="Q52" s="33">
        <f t="shared" si="15"/>
        <v>0</v>
      </c>
      <c r="R52" s="33">
        <f t="shared" si="15"/>
        <v>2.3603611494192442</v>
      </c>
      <c r="S52" s="33">
        <f t="shared" si="15"/>
        <v>7.0527213419354834E-2</v>
      </c>
      <c r="T52" s="33">
        <f t="shared" si="15"/>
        <v>0</v>
      </c>
      <c r="U52" s="33">
        <f t="shared" si="15"/>
        <v>0</v>
      </c>
      <c r="V52" s="33">
        <f t="shared" si="15"/>
        <v>2.1737334574516129</v>
      </c>
      <c r="W52" s="33">
        <f t="shared" si="15"/>
        <v>0</v>
      </c>
      <c r="X52" s="33">
        <f t="shared" si="15"/>
        <v>0</v>
      </c>
      <c r="Y52" s="33">
        <f t="shared" si="15"/>
        <v>0</v>
      </c>
      <c r="Z52" s="33">
        <f t="shared" si="15"/>
        <v>0</v>
      </c>
      <c r="AA52" s="33">
        <f t="shared" si="15"/>
        <v>0</v>
      </c>
      <c r="AB52" s="33">
        <f t="shared" si="15"/>
        <v>7.2476051248064532</v>
      </c>
      <c r="AC52" s="33">
        <f t="shared" si="15"/>
        <v>20.799369699096776</v>
      </c>
      <c r="AD52" s="33">
        <f t="shared" si="15"/>
        <v>0</v>
      </c>
      <c r="AE52" s="33">
        <f t="shared" si="15"/>
        <v>0</v>
      </c>
      <c r="AF52" s="33">
        <f t="shared" si="15"/>
        <v>14.896808492774186</v>
      </c>
      <c r="AG52" s="33">
        <f t="shared" si="15"/>
        <v>0</v>
      </c>
      <c r="AH52" s="33">
        <f t="shared" si="15"/>
        <v>0</v>
      </c>
      <c r="AI52" s="33">
        <f t="shared" si="15"/>
        <v>0</v>
      </c>
      <c r="AJ52" s="33">
        <f t="shared" si="15"/>
        <v>0</v>
      </c>
      <c r="AK52" s="33">
        <f t="shared" si="15"/>
        <v>0</v>
      </c>
      <c r="AL52" s="33">
        <f t="shared" si="15"/>
        <v>4.4866655078387048</v>
      </c>
      <c r="AM52" s="33">
        <f t="shared" si="15"/>
        <v>0.99959256803225804</v>
      </c>
      <c r="AN52" s="33">
        <f t="shared" si="15"/>
        <v>0</v>
      </c>
      <c r="AO52" s="33">
        <f t="shared" si="15"/>
        <v>0</v>
      </c>
      <c r="AP52" s="33">
        <f t="shared" si="15"/>
        <v>11.755010796645161</v>
      </c>
      <c r="AQ52" s="33">
        <f t="shared" si="15"/>
        <v>0</v>
      </c>
      <c r="AR52" s="33">
        <f t="shared" si="15"/>
        <v>0</v>
      </c>
      <c r="AS52" s="33">
        <f t="shared" si="15"/>
        <v>0</v>
      </c>
      <c r="AT52" s="33">
        <f t="shared" si="15"/>
        <v>0</v>
      </c>
      <c r="AU52" s="33">
        <f t="shared" si="15"/>
        <v>0</v>
      </c>
      <c r="AV52" s="33">
        <f t="shared" si="15"/>
        <v>90.388436050226034</v>
      </c>
      <c r="AW52" s="33">
        <f t="shared" si="15"/>
        <v>48.284622021193549</v>
      </c>
      <c r="AX52" s="33">
        <f t="shared" si="15"/>
        <v>0</v>
      </c>
      <c r="AY52" s="33">
        <f t="shared" si="15"/>
        <v>0</v>
      </c>
      <c r="AZ52" s="33">
        <f t="shared" si="15"/>
        <v>167.79201281532289</v>
      </c>
      <c r="BA52" s="33">
        <f t="shared" si="15"/>
        <v>0</v>
      </c>
      <c r="BB52" s="33">
        <f t="shared" si="15"/>
        <v>0</v>
      </c>
      <c r="BC52" s="33">
        <f t="shared" si="15"/>
        <v>0</v>
      </c>
      <c r="BD52" s="33">
        <f t="shared" si="15"/>
        <v>0</v>
      </c>
      <c r="BE52" s="33">
        <f t="shared" si="15"/>
        <v>0</v>
      </c>
      <c r="BF52" s="33">
        <f t="shared" si="15"/>
        <v>45.920797643387154</v>
      </c>
      <c r="BG52" s="33">
        <f t="shared" si="15"/>
        <v>20.68630530680645</v>
      </c>
      <c r="BH52" s="33">
        <f t="shared" si="15"/>
        <v>3.0934600202258071</v>
      </c>
      <c r="BI52" s="33">
        <f t="shared" si="15"/>
        <v>0</v>
      </c>
      <c r="BJ52" s="33">
        <f t="shared" si="15"/>
        <v>43.050696739645176</v>
      </c>
      <c r="BK52" s="33">
        <f>SUM(C52:BJ52)</f>
        <v>501.64745129664504</v>
      </c>
      <c r="BM52" s="42"/>
      <c r="BN52" s="42"/>
    </row>
    <row r="53" spans="1:66" ht="2.25" customHeight="1" x14ac:dyDescent="0.25">
      <c r="A53" s="10"/>
      <c r="B53" s="20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N53" s="42"/>
    </row>
    <row r="54" spans="1:66" x14ac:dyDescent="0.25">
      <c r="A54" s="10" t="s">
        <v>4</v>
      </c>
      <c r="B54" s="23" t="s">
        <v>9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N54" s="42"/>
    </row>
    <row r="55" spans="1:66" x14ac:dyDescent="0.25">
      <c r="A55" s="10" t="s">
        <v>75</v>
      </c>
      <c r="B55" s="20" t="s">
        <v>20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N55" s="42"/>
    </row>
    <row r="56" spans="1:66" x14ac:dyDescent="0.25">
      <c r="A56" s="10"/>
      <c r="B56" s="19"/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</v>
      </c>
      <c r="AW56" s="31">
        <v>0</v>
      </c>
      <c r="AX56" s="31">
        <v>0</v>
      </c>
      <c r="AY56" s="31">
        <v>0</v>
      </c>
      <c r="AZ56" s="31">
        <v>0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</v>
      </c>
      <c r="BG56" s="31">
        <v>0</v>
      </c>
      <c r="BH56" s="31">
        <v>0</v>
      </c>
      <c r="BI56" s="31">
        <v>0</v>
      </c>
      <c r="BJ56" s="31">
        <v>0</v>
      </c>
      <c r="BK56" s="32">
        <f>SUM(C56:BJ56)</f>
        <v>0</v>
      </c>
      <c r="BN56" s="42"/>
    </row>
    <row r="57" spans="1:66" x14ac:dyDescent="0.25">
      <c r="A57" s="10"/>
      <c r="B57" s="21" t="s">
        <v>84</v>
      </c>
      <c r="C57" s="33">
        <f>SUM(C56)</f>
        <v>0</v>
      </c>
      <c r="D57" s="33">
        <f t="shared" ref="D57:BJ57" si="16">SUM(D56)</f>
        <v>0</v>
      </c>
      <c r="E57" s="33">
        <f t="shared" si="16"/>
        <v>0</v>
      </c>
      <c r="F57" s="33">
        <f t="shared" si="16"/>
        <v>0</v>
      </c>
      <c r="G57" s="33">
        <f t="shared" si="16"/>
        <v>0</v>
      </c>
      <c r="H57" s="33">
        <f t="shared" si="16"/>
        <v>0</v>
      </c>
      <c r="I57" s="33">
        <f t="shared" si="16"/>
        <v>0</v>
      </c>
      <c r="J57" s="33">
        <f t="shared" si="16"/>
        <v>0</v>
      </c>
      <c r="K57" s="33">
        <f t="shared" si="16"/>
        <v>0</v>
      </c>
      <c r="L57" s="33">
        <f t="shared" si="16"/>
        <v>0</v>
      </c>
      <c r="M57" s="33">
        <f t="shared" si="16"/>
        <v>0</v>
      </c>
      <c r="N57" s="33">
        <f t="shared" si="16"/>
        <v>0</v>
      </c>
      <c r="O57" s="33">
        <f t="shared" si="16"/>
        <v>0</v>
      </c>
      <c r="P57" s="33">
        <f t="shared" si="16"/>
        <v>0</v>
      </c>
      <c r="Q57" s="33">
        <f t="shared" si="16"/>
        <v>0</v>
      </c>
      <c r="R57" s="33">
        <f t="shared" si="16"/>
        <v>0</v>
      </c>
      <c r="S57" s="33">
        <f t="shared" si="16"/>
        <v>0</v>
      </c>
      <c r="T57" s="33">
        <f t="shared" si="16"/>
        <v>0</v>
      </c>
      <c r="U57" s="33">
        <f t="shared" si="16"/>
        <v>0</v>
      </c>
      <c r="V57" s="33">
        <f t="shared" si="16"/>
        <v>0</v>
      </c>
      <c r="W57" s="33">
        <f t="shared" si="16"/>
        <v>0</v>
      </c>
      <c r="X57" s="33">
        <f t="shared" si="16"/>
        <v>0</v>
      </c>
      <c r="Y57" s="33">
        <f t="shared" si="16"/>
        <v>0</v>
      </c>
      <c r="Z57" s="33">
        <f t="shared" si="16"/>
        <v>0</v>
      </c>
      <c r="AA57" s="33">
        <f t="shared" si="16"/>
        <v>0</v>
      </c>
      <c r="AB57" s="33">
        <f t="shared" si="16"/>
        <v>0</v>
      </c>
      <c r="AC57" s="33">
        <f t="shared" si="16"/>
        <v>0</v>
      </c>
      <c r="AD57" s="33">
        <f t="shared" si="16"/>
        <v>0</v>
      </c>
      <c r="AE57" s="33">
        <f t="shared" si="16"/>
        <v>0</v>
      </c>
      <c r="AF57" s="33">
        <f t="shared" si="16"/>
        <v>0</v>
      </c>
      <c r="AG57" s="33">
        <f t="shared" si="16"/>
        <v>0</v>
      </c>
      <c r="AH57" s="33">
        <f t="shared" si="16"/>
        <v>0</v>
      </c>
      <c r="AI57" s="33">
        <f t="shared" si="16"/>
        <v>0</v>
      </c>
      <c r="AJ57" s="33">
        <f t="shared" si="16"/>
        <v>0</v>
      </c>
      <c r="AK57" s="33">
        <f t="shared" si="16"/>
        <v>0</v>
      </c>
      <c r="AL57" s="33">
        <f t="shared" si="16"/>
        <v>0</v>
      </c>
      <c r="AM57" s="33">
        <f t="shared" si="16"/>
        <v>0</v>
      </c>
      <c r="AN57" s="33">
        <f t="shared" si="16"/>
        <v>0</v>
      </c>
      <c r="AO57" s="33">
        <f t="shared" si="16"/>
        <v>0</v>
      </c>
      <c r="AP57" s="33">
        <f t="shared" si="16"/>
        <v>0</v>
      </c>
      <c r="AQ57" s="33">
        <f t="shared" si="16"/>
        <v>0</v>
      </c>
      <c r="AR57" s="33">
        <f t="shared" si="16"/>
        <v>0</v>
      </c>
      <c r="AS57" s="33">
        <f t="shared" si="16"/>
        <v>0</v>
      </c>
      <c r="AT57" s="33">
        <f t="shared" si="16"/>
        <v>0</v>
      </c>
      <c r="AU57" s="33">
        <f t="shared" si="16"/>
        <v>0</v>
      </c>
      <c r="AV57" s="33">
        <f t="shared" si="16"/>
        <v>0</v>
      </c>
      <c r="AW57" s="33">
        <f t="shared" si="16"/>
        <v>0</v>
      </c>
      <c r="AX57" s="33">
        <f t="shared" si="16"/>
        <v>0</v>
      </c>
      <c r="AY57" s="33">
        <f t="shared" si="16"/>
        <v>0</v>
      </c>
      <c r="AZ57" s="33">
        <f t="shared" si="16"/>
        <v>0</v>
      </c>
      <c r="BA57" s="33">
        <f t="shared" si="16"/>
        <v>0</v>
      </c>
      <c r="BB57" s="33">
        <f t="shared" si="16"/>
        <v>0</v>
      </c>
      <c r="BC57" s="33">
        <f t="shared" si="16"/>
        <v>0</v>
      </c>
      <c r="BD57" s="33">
        <f t="shared" si="16"/>
        <v>0</v>
      </c>
      <c r="BE57" s="33">
        <f t="shared" si="16"/>
        <v>0</v>
      </c>
      <c r="BF57" s="33">
        <f t="shared" si="16"/>
        <v>0</v>
      </c>
      <c r="BG57" s="33">
        <f t="shared" si="16"/>
        <v>0</v>
      </c>
      <c r="BH57" s="33">
        <f t="shared" si="16"/>
        <v>0</v>
      </c>
      <c r="BI57" s="33">
        <f t="shared" si="16"/>
        <v>0</v>
      </c>
      <c r="BJ57" s="33">
        <f t="shared" si="16"/>
        <v>0</v>
      </c>
      <c r="BK57" s="33">
        <f>SUM(C57:BJ57)</f>
        <v>0</v>
      </c>
      <c r="BN57" s="42"/>
    </row>
    <row r="58" spans="1:66" x14ac:dyDescent="0.25">
      <c r="A58" s="10" t="s">
        <v>76</v>
      </c>
      <c r="B58" s="20" t="s">
        <v>21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N58" s="42"/>
    </row>
    <row r="59" spans="1:66" x14ac:dyDescent="0.25">
      <c r="A59" s="10"/>
      <c r="B59" s="19"/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</v>
      </c>
      <c r="AW59" s="31">
        <v>0</v>
      </c>
      <c r="AX59" s="31">
        <v>0</v>
      </c>
      <c r="AY59" s="31">
        <v>0</v>
      </c>
      <c r="AZ59" s="31">
        <v>0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</v>
      </c>
      <c r="BG59" s="31">
        <v>0</v>
      </c>
      <c r="BH59" s="31">
        <v>0</v>
      </c>
      <c r="BI59" s="31">
        <v>0</v>
      </c>
      <c r="BJ59" s="31">
        <v>0</v>
      </c>
      <c r="BK59" s="32">
        <f>SUM(C59:BJ59)</f>
        <v>0</v>
      </c>
      <c r="BN59" s="42"/>
    </row>
    <row r="60" spans="1:66" x14ac:dyDescent="0.25">
      <c r="A60" s="10"/>
      <c r="B60" s="21" t="s">
        <v>85</v>
      </c>
      <c r="C60" s="33">
        <f>SUM(C59)</f>
        <v>0</v>
      </c>
      <c r="D60" s="33">
        <f t="shared" ref="D60:BJ60" si="17">SUM(D59)</f>
        <v>0</v>
      </c>
      <c r="E60" s="33">
        <f t="shared" si="17"/>
        <v>0</v>
      </c>
      <c r="F60" s="33">
        <f t="shared" si="17"/>
        <v>0</v>
      </c>
      <c r="G60" s="33">
        <f t="shared" si="17"/>
        <v>0</v>
      </c>
      <c r="H60" s="33">
        <f t="shared" si="17"/>
        <v>0</v>
      </c>
      <c r="I60" s="33">
        <f t="shared" si="17"/>
        <v>0</v>
      </c>
      <c r="J60" s="33">
        <f t="shared" si="17"/>
        <v>0</v>
      </c>
      <c r="K60" s="33">
        <f t="shared" si="17"/>
        <v>0</v>
      </c>
      <c r="L60" s="33">
        <f t="shared" si="17"/>
        <v>0</v>
      </c>
      <c r="M60" s="33">
        <f t="shared" si="17"/>
        <v>0</v>
      </c>
      <c r="N60" s="33">
        <f t="shared" si="17"/>
        <v>0</v>
      </c>
      <c r="O60" s="33">
        <f t="shared" si="17"/>
        <v>0</v>
      </c>
      <c r="P60" s="33">
        <f t="shared" si="17"/>
        <v>0</v>
      </c>
      <c r="Q60" s="33">
        <f t="shared" si="17"/>
        <v>0</v>
      </c>
      <c r="R60" s="33">
        <f t="shared" si="17"/>
        <v>0</v>
      </c>
      <c r="S60" s="33">
        <f t="shared" si="17"/>
        <v>0</v>
      </c>
      <c r="T60" s="33">
        <f t="shared" si="17"/>
        <v>0</v>
      </c>
      <c r="U60" s="33">
        <f t="shared" si="17"/>
        <v>0</v>
      </c>
      <c r="V60" s="33">
        <f t="shared" si="17"/>
        <v>0</v>
      </c>
      <c r="W60" s="33">
        <f t="shared" si="17"/>
        <v>0</v>
      </c>
      <c r="X60" s="33">
        <f t="shared" si="17"/>
        <v>0</v>
      </c>
      <c r="Y60" s="33">
        <f t="shared" si="17"/>
        <v>0</v>
      </c>
      <c r="Z60" s="33">
        <f t="shared" si="17"/>
        <v>0</v>
      </c>
      <c r="AA60" s="33">
        <f t="shared" si="17"/>
        <v>0</v>
      </c>
      <c r="AB60" s="33">
        <f t="shared" si="17"/>
        <v>0</v>
      </c>
      <c r="AC60" s="33">
        <f t="shared" si="17"/>
        <v>0</v>
      </c>
      <c r="AD60" s="33">
        <f t="shared" si="17"/>
        <v>0</v>
      </c>
      <c r="AE60" s="33">
        <f t="shared" si="17"/>
        <v>0</v>
      </c>
      <c r="AF60" s="33">
        <f t="shared" si="17"/>
        <v>0</v>
      </c>
      <c r="AG60" s="33">
        <f t="shared" si="17"/>
        <v>0</v>
      </c>
      <c r="AH60" s="33">
        <f t="shared" si="17"/>
        <v>0</v>
      </c>
      <c r="AI60" s="33">
        <f t="shared" si="17"/>
        <v>0</v>
      </c>
      <c r="AJ60" s="33">
        <f t="shared" si="17"/>
        <v>0</v>
      </c>
      <c r="AK60" s="33">
        <f t="shared" si="17"/>
        <v>0</v>
      </c>
      <c r="AL60" s="33">
        <f t="shared" si="17"/>
        <v>0</v>
      </c>
      <c r="AM60" s="33">
        <f t="shared" si="17"/>
        <v>0</v>
      </c>
      <c r="AN60" s="33">
        <f t="shared" si="17"/>
        <v>0</v>
      </c>
      <c r="AO60" s="33">
        <f t="shared" si="17"/>
        <v>0</v>
      </c>
      <c r="AP60" s="33">
        <f t="shared" si="17"/>
        <v>0</v>
      </c>
      <c r="AQ60" s="33">
        <f t="shared" si="17"/>
        <v>0</v>
      </c>
      <c r="AR60" s="33">
        <f t="shared" si="17"/>
        <v>0</v>
      </c>
      <c r="AS60" s="33">
        <f t="shared" si="17"/>
        <v>0</v>
      </c>
      <c r="AT60" s="33">
        <f t="shared" si="17"/>
        <v>0</v>
      </c>
      <c r="AU60" s="33">
        <f t="shared" si="17"/>
        <v>0</v>
      </c>
      <c r="AV60" s="33">
        <f t="shared" si="17"/>
        <v>0</v>
      </c>
      <c r="AW60" s="33">
        <f t="shared" si="17"/>
        <v>0</v>
      </c>
      <c r="AX60" s="33">
        <f t="shared" si="17"/>
        <v>0</v>
      </c>
      <c r="AY60" s="33">
        <f t="shared" si="17"/>
        <v>0</v>
      </c>
      <c r="AZ60" s="33">
        <f t="shared" si="17"/>
        <v>0</v>
      </c>
      <c r="BA60" s="33">
        <f t="shared" si="17"/>
        <v>0</v>
      </c>
      <c r="BB60" s="33">
        <f t="shared" si="17"/>
        <v>0</v>
      </c>
      <c r="BC60" s="33">
        <f t="shared" si="17"/>
        <v>0</v>
      </c>
      <c r="BD60" s="33">
        <f t="shared" si="17"/>
        <v>0</v>
      </c>
      <c r="BE60" s="33">
        <f t="shared" si="17"/>
        <v>0</v>
      </c>
      <c r="BF60" s="33">
        <f t="shared" si="17"/>
        <v>0</v>
      </c>
      <c r="BG60" s="33">
        <f t="shared" si="17"/>
        <v>0</v>
      </c>
      <c r="BH60" s="33">
        <f t="shared" si="17"/>
        <v>0</v>
      </c>
      <c r="BI60" s="33">
        <f t="shared" si="17"/>
        <v>0</v>
      </c>
      <c r="BJ60" s="33">
        <f t="shared" si="17"/>
        <v>0</v>
      </c>
      <c r="BK60" s="33">
        <f>SUM(C60:BJ60)</f>
        <v>0</v>
      </c>
      <c r="BN60" s="42"/>
    </row>
    <row r="61" spans="1:66" x14ac:dyDescent="0.25">
      <c r="A61" s="10"/>
      <c r="B61" s="21" t="s">
        <v>83</v>
      </c>
      <c r="C61" s="33">
        <f>C57+C60</f>
        <v>0</v>
      </c>
      <c r="D61" s="33">
        <f t="shared" ref="D61:BJ61" si="18">D57+D60</f>
        <v>0</v>
      </c>
      <c r="E61" s="33">
        <f t="shared" si="18"/>
        <v>0</v>
      </c>
      <c r="F61" s="33">
        <f t="shared" si="18"/>
        <v>0</v>
      </c>
      <c r="G61" s="33">
        <f t="shared" si="18"/>
        <v>0</v>
      </c>
      <c r="H61" s="33">
        <f t="shared" si="18"/>
        <v>0</v>
      </c>
      <c r="I61" s="33">
        <f t="shared" si="18"/>
        <v>0</v>
      </c>
      <c r="J61" s="33">
        <f t="shared" si="18"/>
        <v>0</v>
      </c>
      <c r="K61" s="33">
        <f t="shared" si="18"/>
        <v>0</v>
      </c>
      <c r="L61" s="33">
        <f t="shared" si="18"/>
        <v>0</v>
      </c>
      <c r="M61" s="33">
        <f t="shared" si="18"/>
        <v>0</v>
      </c>
      <c r="N61" s="33">
        <f t="shared" si="18"/>
        <v>0</v>
      </c>
      <c r="O61" s="33">
        <f t="shared" si="18"/>
        <v>0</v>
      </c>
      <c r="P61" s="33">
        <f t="shared" si="18"/>
        <v>0</v>
      </c>
      <c r="Q61" s="33">
        <f t="shared" si="18"/>
        <v>0</v>
      </c>
      <c r="R61" s="33">
        <f t="shared" si="18"/>
        <v>0</v>
      </c>
      <c r="S61" s="33">
        <f t="shared" si="18"/>
        <v>0</v>
      </c>
      <c r="T61" s="33">
        <f t="shared" si="18"/>
        <v>0</v>
      </c>
      <c r="U61" s="33">
        <f t="shared" si="18"/>
        <v>0</v>
      </c>
      <c r="V61" s="33">
        <f t="shared" si="18"/>
        <v>0</v>
      </c>
      <c r="W61" s="33">
        <f t="shared" si="18"/>
        <v>0</v>
      </c>
      <c r="X61" s="33">
        <f t="shared" si="18"/>
        <v>0</v>
      </c>
      <c r="Y61" s="33">
        <f t="shared" si="18"/>
        <v>0</v>
      </c>
      <c r="Z61" s="33">
        <f t="shared" si="18"/>
        <v>0</v>
      </c>
      <c r="AA61" s="33">
        <f t="shared" si="18"/>
        <v>0</v>
      </c>
      <c r="AB61" s="33">
        <f t="shared" si="18"/>
        <v>0</v>
      </c>
      <c r="AC61" s="33">
        <f t="shared" si="18"/>
        <v>0</v>
      </c>
      <c r="AD61" s="33">
        <f t="shared" si="18"/>
        <v>0</v>
      </c>
      <c r="AE61" s="33">
        <f t="shared" si="18"/>
        <v>0</v>
      </c>
      <c r="AF61" s="33">
        <f t="shared" si="18"/>
        <v>0</v>
      </c>
      <c r="AG61" s="33">
        <f t="shared" si="18"/>
        <v>0</v>
      </c>
      <c r="AH61" s="33">
        <f t="shared" si="18"/>
        <v>0</v>
      </c>
      <c r="AI61" s="33">
        <f t="shared" si="18"/>
        <v>0</v>
      </c>
      <c r="AJ61" s="33">
        <f t="shared" si="18"/>
        <v>0</v>
      </c>
      <c r="AK61" s="33">
        <f t="shared" si="18"/>
        <v>0</v>
      </c>
      <c r="AL61" s="33">
        <f t="shared" si="18"/>
        <v>0</v>
      </c>
      <c r="AM61" s="33">
        <f t="shared" si="18"/>
        <v>0</v>
      </c>
      <c r="AN61" s="33">
        <f t="shared" si="18"/>
        <v>0</v>
      </c>
      <c r="AO61" s="33">
        <f t="shared" si="18"/>
        <v>0</v>
      </c>
      <c r="AP61" s="33">
        <f t="shared" si="18"/>
        <v>0</v>
      </c>
      <c r="AQ61" s="33">
        <f t="shared" si="18"/>
        <v>0</v>
      </c>
      <c r="AR61" s="33">
        <f t="shared" si="18"/>
        <v>0</v>
      </c>
      <c r="AS61" s="33">
        <f t="shared" si="18"/>
        <v>0</v>
      </c>
      <c r="AT61" s="33">
        <f t="shared" si="18"/>
        <v>0</v>
      </c>
      <c r="AU61" s="33">
        <f t="shared" si="18"/>
        <v>0</v>
      </c>
      <c r="AV61" s="33">
        <f t="shared" si="18"/>
        <v>0</v>
      </c>
      <c r="AW61" s="33">
        <f t="shared" si="18"/>
        <v>0</v>
      </c>
      <c r="AX61" s="33">
        <f t="shared" si="18"/>
        <v>0</v>
      </c>
      <c r="AY61" s="33">
        <f t="shared" si="18"/>
        <v>0</v>
      </c>
      <c r="AZ61" s="33">
        <f t="shared" si="18"/>
        <v>0</v>
      </c>
      <c r="BA61" s="33">
        <f t="shared" si="18"/>
        <v>0</v>
      </c>
      <c r="BB61" s="33">
        <f t="shared" si="18"/>
        <v>0</v>
      </c>
      <c r="BC61" s="33">
        <f t="shared" si="18"/>
        <v>0</v>
      </c>
      <c r="BD61" s="33">
        <f t="shared" si="18"/>
        <v>0</v>
      </c>
      <c r="BE61" s="33">
        <f t="shared" si="18"/>
        <v>0</v>
      </c>
      <c r="BF61" s="33">
        <f t="shared" si="18"/>
        <v>0</v>
      </c>
      <c r="BG61" s="33">
        <f t="shared" si="18"/>
        <v>0</v>
      </c>
      <c r="BH61" s="33">
        <f t="shared" si="18"/>
        <v>0</v>
      </c>
      <c r="BI61" s="33">
        <f t="shared" si="18"/>
        <v>0</v>
      </c>
      <c r="BJ61" s="33">
        <f t="shared" si="18"/>
        <v>0</v>
      </c>
      <c r="BK61" s="33">
        <f>SUM(C61:BJ61)</f>
        <v>0</v>
      </c>
      <c r="BN61" s="42"/>
    </row>
    <row r="62" spans="1:66" ht="4.5" customHeight="1" x14ac:dyDescent="0.25">
      <c r="A62" s="10"/>
      <c r="B62" s="20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N62" s="42"/>
    </row>
    <row r="63" spans="1:66" x14ac:dyDescent="0.25">
      <c r="A63" s="10" t="s">
        <v>22</v>
      </c>
      <c r="B63" s="23" t="s">
        <v>23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N63" s="42"/>
    </row>
    <row r="64" spans="1:66" x14ac:dyDescent="0.25">
      <c r="A64" s="10" t="s">
        <v>75</v>
      </c>
      <c r="B64" s="20" t="s">
        <v>24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N64" s="42"/>
    </row>
    <row r="65" spans="1:66" x14ac:dyDescent="0.25">
      <c r="A65" s="10"/>
      <c r="B65" s="18" t="s">
        <v>113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0.7073364404838709</v>
      </c>
      <c r="I65" s="31">
        <v>0.31224741503226006</v>
      </c>
      <c r="J65" s="31">
        <v>0</v>
      </c>
      <c r="K65" s="31">
        <v>0</v>
      </c>
      <c r="L65" s="31">
        <v>7.2601520419354845E-2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0.1188992155483871</v>
      </c>
      <c r="S65" s="31">
        <v>0</v>
      </c>
      <c r="T65" s="31">
        <v>0</v>
      </c>
      <c r="U65" s="31">
        <v>0</v>
      </c>
      <c r="V65" s="31">
        <v>5.7535256129032262E-3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0.43317525796774198</v>
      </c>
      <c r="AC65" s="31">
        <v>2.116796709677419E-3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0.2989237856774194</v>
      </c>
      <c r="AM65" s="31">
        <v>1.1768007193548384E-2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9.3781633677420277</v>
      </c>
      <c r="AW65" s="31">
        <v>0.42390461648387101</v>
      </c>
      <c r="AX65" s="31">
        <v>0</v>
      </c>
      <c r="AY65" s="31">
        <v>0</v>
      </c>
      <c r="AZ65" s="31">
        <v>2.4500273719032259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2.5322198129354825</v>
      </c>
      <c r="BG65" s="31">
        <v>4.9192099064516139E-2</v>
      </c>
      <c r="BH65" s="31">
        <v>0</v>
      </c>
      <c r="BI65" s="31">
        <v>0</v>
      </c>
      <c r="BJ65" s="31">
        <v>0</v>
      </c>
      <c r="BK65" s="32">
        <v>16.796329232774291</v>
      </c>
      <c r="BN65" s="42"/>
    </row>
    <row r="66" spans="1:66" x14ac:dyDescent="0.25">
      <c r="A66" s="10"/>
      <c r="B66" s="21" t="s">
        <v>82</v>
      </c>
      <c r="C66" s="33">
        <f>SUM(C65)</f>
        <v>0</v>
      </c>
      <c r="D66" s="33">
        <f t="shared" ref="D66:BJ66" si="19">SUM(D65)</f>
        <v>0</v>
      </c>
      <c r="E66" s="33">
        <f t="shared" si="19"/>
        <v>0</v>
      </c>
      <c r="F66" s="33">
        <f t="shared" si="19"/>
        <v>0</v>
      </c>
      <c r="G66" s="33">
        <f t="shared" si="19"/>
        <v>0</v>
      </c>
      <c r="H66" s="33">
        <f t="shared" si="19"/>
        <v>0.7073364404838709</v>
      </c>
      <c r="I66" s="33">
        <f t="shared" si="19"/>
        <v>0.31224741503226006</v>
      </c>
      <c r="J66" s="33">
        <f t="shared" si="19"/>
        <v>0</v>
      </c>
      <c r="K66" s="33">
        <f t="shared" si="19"/>
        <v>0</v>
      </c>
      <c r="L66" s="33">
        <f t="shared" si="19"/>
        <v>7.2601520419354845E-2</v>
      </c>
      <c r="M66" s="33">
        <f t="shared" si="19"/>
        <v>0</v>
      </c>
      <c r="N66" s="33">
        <f t="shared" si="19"/>
        <v>0</v>
      </c>
      <c r="O66" s="33">
        <f t="shared" si="19"/>
        <v>0</v>
      </c>
      <c r="P66" s="33">
        <f t="shared" si="19"/>
        <v>0</v>
      </c>
      <c r="Q66" s="33">
        <f t="shared" si="19"/>
        <v>0</v>
      </c>
      <c r="R66" s="33">
        <f t="shared" si="19"/>
        <v>0.1188992155483871</v>
      </c>
      <c r="S66" s="33">
        <f t="shared" si="19"/>
        <v>0</v>
      </c>
      <c r="T66" s="33">
        <f t="shared" si="19"/>
        <v>0</v>
      </c>
      <c r="U66" s="33">
        <f t="shared" si="19"/>
        <v>0</v>
      </c>
      <c r="V66" s="33">
        <f t="shared" si="19"/>
        <v>5.7535256129032262E-3</v>
      </c>
      <c r="W66" s="33">
        <f t="shared" si="19"/>
        <v>0</v>
      </c>
      <c r="X66" s="33">
        <f t="shared" si="19"/>
        <v>0</v>
      </c>
      <c r="Y66" s="33">
        <f t="shared" si="19"/>
        <v>0</v>
      </c>
      <c r="Z66" s="33">
        <f t="shared" si="19"/>
        <v>0</v>
      </c>
      <c r="AA66" s="33">
        <f t="shared" si="19"/>
        <v>0</v>
      </c>
      <c r="AB66" s="33">
        <f t="shared" si="19"/>
        <v>0.43317525796774198</v>
      </c>
      <c r="AC66" s="33">
        <f t="shared" si="19"/>
        <v>2.116796709677419E-3</v>
      </c>
      <c r="AD66" s="33">
        <f t="shared" si="19"/>
        <v>0</v>
      </c>
      <c r="AE66" s="33">
        <f t="shared" si="19"/>
        <v>0</v>
      </c>
      <c r="AF66" s="33">
        <f t="shared" si="19"/>
        <v>0</v>
      </c>
      <c r="AG66" s="33">
        <f t="shared" si="19"/>
        <v>0</v>
      </c>
      <c r="AH66" s="33">
        <f t="shared" si="19"/>
        <v>0</v>
      </c>
      <c r="AI66" s="33">
        <f t="shared" si="19"/>
        <v>0</v>
      </c>
      <c r="AJ66" s="33">
        <f t="shared" si="19"/>
        <v>0</v>
      </c>
      <c r="AK66" s="33">
        <f t="shared" si="19"/>
        <v>0</v>
      </c>
      <c r="AL66" s="33">
        <f t="shared" si="19"/>
        <v>0.2989237856774194</v>
      </c>
      <c r="AM66" s="33">
        <f t="shared" si="19"/>
        <v>1.1768007193548384E-2</v>
      </c>
      <c r="AN66" s="33">
        <f t="shared" si="19"/>
        <v>0</v>
      </c>
      <c r="AO66" s="33">
        <f t="shared" si="19"/>
        <v>0</v>
      </c>
      <c r="AP66" s="33">
        <f t="shared" si="19"/>
        <v>0</v>
      </c>
      <c r="AQ66" s="33">
        <f t="shared" si="19"/>
        <v>0</v>
      </c>
      <c r="AR66" s="33">
        <f t="shared" si="19"/>
        <v>0</v>
      </c>
      <c r="AS66" s="33">
        <f t="shared" si="19"/>
        <v>0</v>
      </c>
      <c r="AT66" s="33">
        <f t="shared" si="19"/>
        <v>0</v>
      </c>
      <c r="AU66" s="33">
        <f t="shared" si="19"/>
        <v>0</v>
      </c>
      <c r="AV66" s="33">
        <f t="shared" si="19"/>
        <v>9.3781633677420277</v>
      </c>
      <c r="AW66" s="33">
        <f t="shared" si="19"/>
        <v>0.42390461648387101</v>
      </c>
      <c r="AX66" s="33">
        <f t="shared" si="19"/>
        <v>0</v>
      </c>
      <c r="AY66" s="33">
        <f t="shared" si="19"/>
        <v>0</v>
      </c>
      <c r="AZ66" s="33">
        <f t="shared" si="19"/>
        <v>2.4500273719032259</v>
      </c>
      <c r="BA66" s="33">
        <f t="shared" si="19"/>
        <v>0</v>
      </c>
      <c r="BB66" s="33">
        <f t="shared" si="19"/>
        <v>0</v>
      </c>
      <c r="BC66" s="33">
        <f t="shared" si="19"/>
        <v>0</v>
      </c>
      <c r="BD66" s="33">
        <f t="shared" si="19"/>
        <v>0</v>
      </c>
      <c r="BE66" s="33">
        <f t="shared" si="19"/>
        <v>0</v>
      </c>
      <c r="BF66" s="33">
        <f t="shared" si="19"/>
        <v>2.5322198129354825</v>
      </c>
      <c r="BG66" s="33">
        <f t="shared" si="19"/>
        <v>4.9192099064516139E-2</v>
      </c>
      <c r="BH66" s="33">
        <f t="shared" si="19"/>
        <v>0</v>
      </c>
      <c r="BI66" s="33">
        <f t="shared" si="19"/>
        <v>0</v>
      </c>
      <c r="BJ66" s="33">
        <f t="shared" si="19"/>
        <v>0</v>
      </c>
      <c r="BK66" s="33">
        <f>SUM(C66:BJ66)</f>
        <v>16.796329232774287</v>
      </c>
      <c r="BM66" s="56"/>
      <c r="BN66" s="42"/>
    </row>
    <row r="67" spans="1:66" ht="4.5" customHeight="1" x14ac:dyDescent="0.25">
      <c r="A67" s="10"/>
      <c r="B67" s="24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N67" s="42"/>
    </row>
    <row r="68" spans="1:66" x14ac:dyDescent="0.25">
      <c r="A68" s="10"/>
      <c r="B68" s="25" t="s">
        <v>98</v>
      </c>
      <c r="C68" s="33">
        <f t="shared" ref="C68:AH68" si="20">C30+C47+C52+C61+C66</f>
        <v>0</v>
      </c>
      <c r="D68" s="33">
        <f t="shared" si="20"/>
        <v>195.70207066738672</v>
      </c>
      <c r="E68" s="33">
        <f t="shared" si="20"/>
        <v>0</v>
      </c>
      <c r="F68" s="33">
        <f t="shared" si="20"/>
        <v>0</v>
      </c>
      <c r="G68" s="33">
        <f t="shared" si="20"/>
        <v>0</v>
      </c>
      <c r="H68" s="33">
        <f t="shared" si="20"/>
        <v>300.2187330723313</v>
      </c>
      <c r="I68" s="33">
        <f t="shared" si="20"/>
        <v>802.87942545631131</v>
      </c>
      <c r="J68" s="33">
        <f t="shared" si="20"/>
        <v>110.30992087296774</v>
      </c>
      <c r="K68" s="33">
        <f t="shared" si="20"/>
        <v>0</v>
      </c>
      <c r="L68" s="33">
        <f t="shared" si="20"/>
        <v>178.19123523573009</v>
      </c>
      <c r="M68" s="33">
        <f t="shared" si="20"/>
        <v>0</v>
      </c>
      <c r="N68" s="33">
        <f t="shared" si="20"/>
        <v>0</v>
      </c>
      <c r="O68" s="33">
        <f t="shared" si="20"/>
        <v>0</v>
      </c>
      <c r="P68" s="33">
        <f t="shared" si="20"/>
        <v>0</v>
      </c>
      <c r="Q68" s="33">
        <f t="shared" si="20"/>
        <v>0</v>
      </c>
      <c r="R68" s="33">
        <f t="shared" si="20"/>
        <v>193.10132590712021</v>
      </c>
      <c r="S68" s="33">
        <f t="shared" si="20"/>
        <v>34.300230238935505</v>
      </c>
      <c r="T68" s="33">
        <f t="shared" si="20"/>
        <v>14.206144603451612</v>
      </c>
      <c r="U68" s="33">
        <f t="shared" si="20"/>
        <v>0</v>
      </c>
      <c r="V68" s="33">
        <f t="shared" si="20"/>
        <v>22.624746502838711</v>
      </c>
      <c r="W68" s="33">
        <f t="shared" si="20"/>
        <v>0</v>
      </c>
      <c r="X68" s="33">
        <f t="shared" si="20"/>
        <v>0</v>
      </c>
      <c r="Y68" s="33">
        <f t="shared" si="20"/>
        <v>0</v>
      </c>
      <c r="Z68" s="33">
        <f t="shared" si="20"/>
        <v>0</v>
      </c>
      <c r="AA68" s="33">
        <f t="shared" si="20"/>
        <v>0</v>
      </c>
      <c r="AB68" s="33">
        <f t="shared" si="20"/>
        <v>158.98989583190189</v>
      </c>
      <c r="AC68" s="33">
        <f t="shared" si="20"/>
        <v>295.96263976751607</v>
      </c>
      <c r="AD68" s="33">
        <f t="shared" si="20"/>
        <v>0</v>
      </c>
      <c r="AE68" s="33">
        <f t="shared" si="20"/>
        <v>0</v>
      </c>
      <c r="AF68" s="33">
        <f t="shared" si="20"/>
        <v>47.251100330548375</v>
      </c>
      <c r="AG68" s="33">
        <f t="shared" si="20"/>
        <v>0</v>
      </c>
      <c r="AH68" s="33">
        <f t="shared" si="20"/>
        <v>0</v>
      </c>
      <c r="AI68" s="33">
        <f t="shared" ref="AI68:BJ68" si="21">AI30+AI47+AI52+AI61+AI66</f>
        <v>0</v>
      </c>
      <c r="AJ68" s="33">
        <f t="shared" si="21"/>
        <v>0</v>
      </c>
      <c r="AK68" s="33">
        <f t="shared" si="21"/>
        <v>0</v>
      </c>
      <c r="AL68" s="33">
        <f t="shared" si="21"/>
        <v>127.64267268245138</v>
      </c>
      <c r="AM68" s="33">
        <f t="shared" si="21"/>
        <v>55.369223023064528</v>
      </c>
      <c r="AN68" s="33">
        <f t="shared" si="21"/>
        <v>110.65473538045163</v>
      </c>
      <c r="AO68" s="33">
        <f t="shared" si="21"/>
        <v>0</v>
      </c>
      <c r="AP68" s="33">
        <f t="shared" si="21"/>
        <v>24.453160684709676</v>
      </c>
      <c r="AQ68" s="33">
        <f t="shared" si="21"/>
        <v>0</v>
      </c>
      <c r="AR68" s="33">
        <f t="shared" si="21"/>
        <v>0</v>
      </c>
      <c r="AS68" s="33">
        <f t="shared" si="21"/>
        <v>0</v>
      </c>
      <c r="AT68" s="33">
        <f t="shared" si="21"/>
        <v>0</v>
      </c>
      <c r="AU68" s="33">
        <f t="shared" si="21"/>
        <v>0</v>
      </c>
      <c r="AV68" s="33">
        <f t="shared" si="21"/>
        <v>1198.1005046803816</v>
      </c>
      <c r="AW68" s="33">
        <f t="shared" si="21"/>
        <v>649.47570403354837</v>
      </c>
      <c r="AX68" s="33">
        <f t="shared" si="21"/>
        <v>13.989524442806456</v>
      </c>
      <c r="AY68" s="33">
        <f t="shared" si="21"/>
        <v>0</v>
      </c>
      <c r="AZ68" s="33">
        <f t="shared" si="21"/>
        <v>822.30731127832303</v>
      </c>
      <c r="BA68" s="33">
        <f t="shared" si="21"/>
        <v>0</v>
      </c>
      <c r="BB68" s="33">
        <f t="shared" si="21"/>
        <v>0</v>
      </c>
      <c r="BC68" s="33">
        <f t="shared" si="21"/>
        <v>0</v>
      </c>
      <c r="BD68" s="33">
        <f t="shared" si="21"/>
        <v>0</v>
      </c>
      <c r="BE68" s="33">
        <f t="shared" si="21"/>
        <v>0</v>
      </c>
      <c r="BF68" s="33">
        <f t="shared" si="21"/>
        <v>586.06245079164057</v>
      </c>
      <c r="BG68" s="33">
        <f t="shared" si="21"/>
        <v>115.97967335770966</v>
      </c>
      <c r="BH68" s="33">
        <f t="shared" si="21"/>
        <v>9.3925720411935494</v>
      </c>
      <c r="BI68" s="33">
        <f t="shared" si="21"/>
        <v>0</v>
      </c>
      <c r="BJ68" s="33">
        <f t="shared" si="21"/>
        <v>123.87105546287098</v>
      </c>
      <c r="BK68" s="33">
        <f>SUM(C68:BJ68)</f>
        <v>6191.0360563461909</v>
      </c>
      <c r="BN68" s="42"/>
    </row>
    <row r="69" spans="1:66" ht="4.5" customHeight="1" x14ac:dyDescent="0.25">
      <c r="A69" s="10"/>
      <c r="B69" s="25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N69" s="42"/>
    </row>
    <row r="70" spans="1:66" ht="14.25" customHeight="1" x14ac:dyDescent="0.25">
      <c r="A70" s="10" t="s">
        <v>5</v>
      </c>
      <c r="B70" s="26" t="s">
        <v>26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N70" s="42"/>
    </row>
    <row r="71" spans="1:66" ht="14.25" customHeight="1" x14ac:dyDescent="0.25">
      <c r="A71" s="10" t="s">
        <v>75</v>
      </c>
      <c r="B71" s="20" t="s">
        <v>119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4.6458600322580638E-2</v>
      </c>
      <c r="I71" s="31">
        <v>0.27120281806451607</v>
      </c>
      <c r="J71" s="31">
        <v>0</v>
      </c>
      <c r="K71" s="31">
        <v>0</v>
      </c>
      <c r="L71" s="31">
        <v>0.12383690322580646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1.971393390322581E-2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0.19998787409677415</v>
      </c>
      <c r="AC71" s="31">
        <v>0.19459246919354842</v>
      </c>
      <c r="AD71" s="31">
        <v>0</v>
      </c>
      <c r="AE71" s="31">
        <v>0</v>
      </c>
      <c r="AF71" s="31">
        <v>0.2011489076451613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0.18456910954838718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2.0799173709677418E-2</v>
      </c>
      <c r="AW71" s="31">
        <v>1.0626064709677419E-2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1.2612229032258064E-3</v>
      </c>
      <c r="BG71" s="31">
        <v>0</v>
      </c>
      <c r="BH71" s="31">
        <v>0</v>
      </c>
      <c r="BI71" s="31">
        <v>0</v>
      </c>
      <c r="BJ71" s="31">
        <v>0</v>
      </c>
      <c r="BK71" s="35">
        <v>1.2741970773225804</v>
      </c>
      <c r="BN71" s="42"/>
    </row>
    <row r="72" spans="1:66" ht="14.25" customHeight="1" x14ac:dyDescent="0.25">
      <c r="A72" s="10"/>
      <c r="B72" s="20" t="s">
        <v>120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1.0300536580645161E-2</v>
      </c>
      <c r="I72" s="31">
        <v>0.15781476064516131</v>
      </c>
      <c r="J72" s="31">
        <v>0</v>
      </c>
      <c r="K72" s="31">
        <v>0</v>
      </c>
      <c r="L72" s="31">
        <v>3.2721030354838705E-2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1.7602931419354841E-2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0.14048409138709678</v>
      </c>
      <c r="AC72" s="31">
        <v>0.65879489712903228</v>
      </c>
      <c r="AD72" s="31">
        <v>0</v>
      </c>
      <c r="AE72" s="31">
        <v>0</v>
      </c>
      <c r="AF72" s="31">
        <v>0.13203037622580646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0.11493315567741937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0.1683505487419355</v>
      </c>
      <c r="AW72" s="31">
        <v>0.16316694587096778</v>
      </c>
      <c r="AX72" s="31">
        <v>0</v>
      </c>
      <c r="AY72" s="31">
        <v>0</v>
      </c>
      <c r="AZ72" s="31">
        <v>0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9.0518483225806457E-3</v>
      </c>
      <c r="BG72" s="31">
        <v>0</v>
      </c>
      <c r="BH72" s="31">
        <v>0</v>
      </c>
      <c r="BI72" s="31">
        <v>0</v>
      </c>
      <c r="BJ72" s="31">
        <v>0</v>
      </c>
      <c r="BK72" s="35">
        <v>1.6052511223548389</v>
      </c>
      <c r="BN72" s="42"/>
    </row>
    <row r="73" spans="1:66" ht="15.75" thickBot="1" x14ac:dyDescent="0.3">
      <c r="A73" s="37"/>
      <c r="B73" s="38" t="s">
        <v>121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3.3038771161290323E-2</v>
      </c>
      <c r="I73" s="31">
        <v>0.52471177612903219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4.2871270516129031E-2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0.17637310651612906</v>
      </c>
      <c r="AC73" s="31">
        <v>0.23746473100000001</v>
      </c>
      <c r="AD73" s="31">
        <v>0</v>
      </c>
      <c r="AE73" s="31">
        <v>0</v>
      </c>
      <c r="AF73" s="31">
        <v>0.84145137851612906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0.14095629809677421</v>
      </c>
      <c r="AM73" s="31">
        <v>0.75917777206451609</v>
      </c>
      <c r="AN73" s="31">
        <v>0</v>
      </c>
      <c r="AO73" s="31">
        <v>0</v>
      </c>
      <c r="AP73" s="31">
        <v>0.11857861290322581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5.9148211935483863E-3</v>
      </c>
      <c r="AW73" s="31">
        <v>0</v>
      </c>
      <c r="AX73" s="31">
        <v>0</v>
      </c>
      <c r="AY73" s="31">
        <v>0</v>
      </c>
      <c r="AZ73" s="31">
        <v>0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6.4243121612903228E-3</v>
      </c>
      <c r="BG73" s="31">
        <v>0</v>
      </c>
      <c r="BH73" s="31">
        <v>0</v>
      </c>
      <c r="BI73" s="31">
        <v>0</v>
      </c>
      <c r="BJ73" s="31">
        <v>5.9882199516129039E-2</v>
      </c>
      <c r="BK73" s="32">
        <v>2.9468450497741934</v>
      </c>
      <c r="BN73" s="42"/>
    </row>
    <row r="74" spans="1:66" ht="15.75" thickBot="1" x14ac:dyDescent="0.3">
      <c r="A74" s="39"/>
      <c r="B74" s="40" t="s">
        <v>82</v>
      </c>
      <c r="C74" s="36">
        <f>SUM(C71:C73)</f>
        <v>0</v>
      </c>
      <c r="D74" s="36">
        <f t="shared" ref="D74:BK74" si="22">SUM(D71:D73)</f>
        <v>0</v>
      </c>
      <c r="E74" s="36">
        <f t="shared" si="22"/>
        <v>0</v>
      </c>
      <c r="F74" s="36">
        <f t="shared" si="22"/>
        <v>0</v>
      </c>
      <c r="G74" s="36">
        <f t="shared" si="22"/>
        <v>0</v>
      </c>
      <c r="H74" s="36">
        <f t="shared" si="22"/>
        <v>8.9797908064516124E-2</v>
      </c>
      <c r="I74" s="36">
        <f t="shared" si="22"/>
        <v>0.95372935483870958</v>
      </c>
      <c r="J74" s="36">
        <f t="shared" si="22"/>
        <v>0</v>
      </c>
      <c r="K74" s="36">
        <f t="shared" si="22"/>
        <v>0</v>
      </c>
      <c r="L74" s="36">
        <f t="shared" si="22"/>
        <v>0.15655793358064515</v>
      </c>
      <c r="M74" s="36">
        <f t="shared" si="22"/>
        <v>0</v>
      </c>
      <c r="N74" s="36">
        <f t="shared" si="22"/>
        <v>0</v>
      </c>
      <c r="O74" s="36">
        <f t="shared" si="22"/>
        <v>0</v>
      </c>
      <c r="P74" s="36">
        <f t="shared" si="22"/>
        <v>0</v>
      </c>
      <c r="Q74" s="36">
        <f t="shared" si="22"/>
        <v>0</v>
      </c>
      <c r="R74" s="36">
        <f t="shared" si="22"/>
        <v>8.0188135838709679E-2</v>
      </c>
      <c r="S74" s="36">
        <f t="shared" si="22"/>
        <v>0</v>
      </c>
      <c r="T74" s="36">
        <f t="shared" si="22"/>
        <v>0</v>
      </c>
      <c r="U74" s="36">
        <f t="shared" si="22"/>
        <v>0</v>
      </c>
      <c r="V74" s="36">
        <f t="shared" si="22"/>
        <v>0</v>
      </c>
      <c r="W74" s="36">
        <f t="shared" si="22"/>
        <v>0</v>
      </c>
      <c r="X74" s="36">
        <f t="shared" si="22"/>
        <v>0</v>
      </c>
      <c r="Y74" s="36">
        <f t="shared" si="22"/>
        <v>0</v>
      </c>
      <c r="Z74" s="36">
        <f t="shared" si="22"/>
        <v>0</v>
      </c>
      <c r="AA74" s="36">
        <f t="shared" si="22"/>
        <v>0</v>
      </c>
      <c r="AB74" s="36">
        <f t="shared" si="22"/>
        <v>0.51684507199999996</v>
      </c>
      <c r="AC74" s="36">
        <f t="shared" si="22"/>
        <v>1.0908520973225808</v>
      </c>
      <c r="AD74" s="36">
        <f t="shared" si="22"/>
        <v>0</v>
      </c>
      <c r="AE74" s="36">
        <f t="shared" si="22"/>
        <v>0</v>
      </c>
      <c r="AF74" s="36">
        <f t="shared" si="22"/>
        <v>1.1746306623870968</v>
      </c>
      <c r="AG74" s="36">
        <f t="shared" si="22"/>
        <v>0</v>
      </c>
      <c r="AH74" s="36">
        <f t="shared" si="22"/>
        <v>0</v>
      </c>
      <c r="AI74" s="36">
        <f t="shared" si="22"/>
        <v>0</v>
      </c>
      <c r="AJ74" s="36">
        <f t="shared" si="22"/>
        <v>0</v>
      </c>
      <c r="AK74" s="36">
        <f t="shared" si="22"/>
        <v>0</v>
      </c>
      <c r="AL74" s="36">
        <f t="shared" si="22"/>
        <v>0.44045856332258071</v>
      </c>
      <c r="AM74" s="36">
        <f t="shared" si="22"/>
        <v>0.75917777206451609</v>
      </c>
      <c r="AN74" s="36">
        <f t="shared" si="22"/>
        <v>0</v>
      </c>
      <c r="AO74" s="36">
        <f t="shared" si="22"/>
        <v>0</v>
      </c>
      <c r="AP74" s="36">
        <f t="shared" si="22"/>
        <v>0.11857861290322581</v>
      </c>
      <c r="AQ74" s="36">
        <f t="shared" si="22"/>
        <v>0</v>
      </c>
      <c r="AR74" s="36">
        <f t="shared" si="22"/>
        <v>0</v>
      </c>
      <c r="AS74" s="36">
        <f t="shared" si="22"/>
        <v>0</v>
      </c>
      <c r="AT74" s="36">
        <f t="shared" si="22"/>
        <v>0</v>
      </c>
      <c r="AU74" s="36">
        <f t="shared" si="22"/>
        <v>0</v>
      </c>
      <c r="AV74" s="36">
        <f t="shared" si="22"/>
        <v>0.19506454364516132</v>
      </c>
      <c r="AW74" s="36">
        <f t="shared" si="22"/>
        <v>0.1737930105806452</v>
      </c>
      <c r="AX74" s="36">
        <f t="shared" si="22"/>
        <v>0</v>
      </c>
      <c r="AY74" s="36">
        <f t="shared" si="22"/>
        <v>0</v>
      </c>
      <c r="AZ74" s="36">
        <f t="shared" si="22"/>
        <v>0</v>
      </c>
      <c r="BA74" s="36">
        <f t="shared" si="22"/>
        <v>0</v>
      </c>
      <c r="BB74" s="36">
        <f t="shared" si="22"/>
        <v>0</v>
      </c>
      <c r="BC74" s="36">
        <f t="shared" si="22"/>
        <v>0</v>
      </c>
      <c r="BD74" s="36">
        <f t="shared" si="22"/>
        <v>0</v>
      </c>
      <c r="BE74" s="36">
        <f t="shared" si="22"/>
        <v>0</v>
      </c>
      <c r="BF74" s="36">
        <f t="shared" si="22"/>
        <v>1.6737383387096773E-2</v>
      </c>
      <c r="BG74" s="36">
        <f t="shared" si="22"/>
        <v>0</v>
      </c>
      <c r="BH74" s="36">
        <f t="shared" si="22"/>
        <v>0</v>
      </c>
      <c r="BI74" s="36">
        <f t="shared" si="22"/>
        <v>0</v>
      </c>
      <c r="BJ74" s="36">
        <f t="shared" si="22"/>
        <v>5.9882199516129039E-2</v>
      </c>
      <c r="BK74" s="36">
        <f t="shared" si="22"/>
        <v>5.8262932494516129</v>
      </c>
      <c r="BM74" s="56"/>
      <c r="BN74" s="42"/>
    </row>
    <row r="75" spans="1:66" ht="6" customHeight="1" x14ac:dyDescent="0.25">
      <c r="A75" s="14"/>
      <c r="B75" s="15"/>
    </row>
    <row r="76" spans="1:66" x14ac:dyDescent="0.25">
      <c r="A76" s="14"/>
      <c r="B76" s="14" t="s">
        <v>29</v>
      </c>
      <c r="L76" s="16" t="s">
        <v>40</v>
      </c>
      <c r="BK76" s="42"/>
    </row>
    <row r="77" spans="1:66" x14ac:dyDescent="0.25">
      <c r="A77" s="14"/>
      <c r="B77" s="14" t="s">
        <v>30</v>
      </c>
      <c r="L77" s="14" t="s">
        <v>33</v>
      </c>
    </row>
    <row r="78" spans="1:66" x14ac:dyDescent="0.25">
      <c r="L78" s="14" t="s">
        <v>34</v>
      </c>
    </row>
    <row r="79" spans="1:66" x14ac:dyDescent="0.25">
      <c r="B79" s="14" t="s">
        <v>36</v>
      </c>
      <c r="L79" s="14" t="s">
        <v>97</v>
      </c>
    </row>
    <row r="80" spans="1:66" x14ac:dyDescent="0.25">
      <c r="B80" s="14" t="s">
        <v>37</v>
      </c>
      <c r="L80" s="14" t="s">
        <v>99</v>
      </c>
    </row>
    <row r="81" spans="2:62" x14ac:dyDescent="0.25">
      <c r="B81" s="14"/>
      <c r="L81" s="14" t="s">
        <v>35</v>
      </c>
    </row>
    <row r="82" spans="2:62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</row>
    <row r="83" spans="2:62" x14ac:dyDescent="0.2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</row>
    <row r="89" spans="2:62" x14ac:dyDescent="0.25">
      <c r="B89" s="14"/>
    </row>
  </sheetData>
  <mergeCells count="49">
    <mergeCell ref="C67:BK67"/>
    <mergeCell ref="A1:A5"/>
    <mergeCell ref="C50:BK50"/>
    <mergeCell ref="C69:BK69"/>
    <mergeCell ref="C70:BK70"/>
    <mergeCell ref="C54:BK54"/>
    <mergeCell ref="C55:BK55"/>
    <mergeCell ref="C58:BK58"/>
    <mergeCell ref="C62:BK62"/>
    <mergeCell ref="C63:BK63"/>
    <mergeCell ref="C32:BK32"/>
    <mergeCell ref="C64:BK64"/>
    <mergeCell ref="C33:BK33"/>
    <mergeCell ref="C31:BK31"/>
    <mergeCell ref="C37:BK37"/>
    <mergeCell ref="C48:BK48"/>
    <mergeCell ref="C49:BK49"/>
    <mergeCell ref="C53:BK53"/>
    <mergeCell ref="C11:BK11"/>
    <mergeCell ref="C14:BK14"/>
    <mergeCell ref="C17:BK17"/>
    <mergeCell ref="C20:BK20"/>
    <mergeCell ref="C23:BK23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opLeftCell="B1" zoomScale="95" zoomScaleNormal="95" workbookViewId="0">
      <selection activeCell="I29" sqref="I29"/>
    </sheetView>
  </sheetViews>
  <sheetFormatPr defaultRowHeight="12.75" x14ac:dyDescent="0.2"/>
  <cols>
    <col min="1" max="1" width="2.28515625" style="17" customWidth="1"/>
    <col min="2" max="2" width="9.140625" style="43"/>
    <col min="3" max="3" width="25.28515625" style="43" bestFit="1" customWidth="1"/>
    <col min="4" max="4" width="9.28515625" style="43" bestFit="1" customWidth="1"/>
    <col min="5" max="6" width="18.28515625" style="43" bestFit="1" customWidth="1"/>
    <col min="7" max="7" width="10" style="43" bestFit="1" customWidth="1"/>
    <col min="8" max="8" width="19.85546875" style="43" bestFit="1" customWidth="1"/>
    <col min="9" max="9" width="15.85546875" style="43" bestFit="1" customWidth="1"/>
    <col min="10" max="10" width="17" style="43" bestFit="1" customWidth="1"/>
    <col min="11" max="11" width="9.28515625" style="43" bestFit="1" customWidth="1"/>
    <col min="12" max="12" width="19.85546875" style="43" bestFit="1" customWidth="1"/>
    <col min="13" max="16384" width="9.140625" style="17"/>
  </cols>
  <sheetData>
    <row r="2" spans="2:12" x14ac:dyDescent="0.2">
      <c r="B2" s="82" t="s">
        <v>128</v>
      </c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2:12" x14ac:dyDescent="0.2">
      <c r="B3" s="82" t="s">
        <v>100</v>
      </c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2:12" ht="25.5" x14ac:dyDescent="0.2">
      <c r="B4" s="44" t="s">
        <v>74</v>
      </c>
      <c r="C4" s="45" t="s">
        <v>41</v>
      </c>
      <c r="D4" s="45" t="s">
        <v>86</v>
      </c>
      <c r="E4" s="45" t="s">
        <v>87</v>
      </c>
      <c r="F4" s="45" t="s">
        <v>7</v>
      </c>
      <c r="G4" s="45" t="s">
        <v>8</v>
      </c>
      <c r="H4" s="45" t="s">
        <v>23</v>
      </c>
      <c r="I4" s="45" t="s">
        <v>93</v>
      </c>
      <c r="J4" s="45" t="s">
        <v>94</v>
      </c>
      <c r="K4" s="45" t="s">
        <v>73</v>
      </c>
      <c r="L4" s="45" t="s">
        <v>95</v>
      </c>
    </row>
    <row r="5" spans="2:12" x14ac:dyDescent="0.2">
      <c r="B5" s="55">
        <v>1</v>
      </c>
      <c r="C5" s="47" t="s">
        <v>42</v>
      </c>
      <c r="D5" s="48">
        <v>0</v>
      </c>
      <c r="E5" s="48">
        <v>0</v>
      </c>
      <c r="F5" s="48">
        <v>3.7466029387096783E-2</v>
      </c>
      <c r="G5" s="48">
        <v>0</v>
      </c>
      <c r="H5" s="48">
        <v>0</v>
      </c>
      <c r="I5" s="49">
        <v>0</v>
      </c>
      <c r="J5" s="49">
        <v>0</v>
      </c>
      <c r="K5" s="49">
        <f>SUM(D5:J5)</f>
        <v>3.7466029387096783E-2</v>
      </c>
      <c r="L5" s="48">
        <v>0</v>
      </c>
    </row>
    <row r="6" spans="2:12" x14ac:dyDescent="0.2">
      <c r="B6" s="55">
        <v>2</v>
      </c>
      <c r="C6" s="50" t="s">
        <v>43</v>
      </c>
      <c r="D6" s="48">
        <v>0.5752651475483872</v>
      </c>
      <c r="E6" s="48">
        <v>0.29101383906451606</v>
      </c>
      <c r="F6" s="48">
        <v>23.720124303515899</v>
      </c>
      <c r="G6" s="48">
        <v>0.79019018141935482</v>
      </c>
      <c r="H6" s="48">
        <v>4.7062911419354828E-2</v>
      </c>
      <c r="I6" s="49">
        <v>0</v>
      </c>
      <c r="J6" s="49">
        <v>0</v>
      </c>
      <c r="K6" s="49">
        <f t="shared" ref="K6:K41" si="0">SUM(D6:J6)</f>
        <v>25.423656382967515</v>
      </c>
      <c r="L6" s="48">
        <v>3.64666535483871E-3</v>
      </c>
    </row>
    <row r="7" spans="2:12" x14ac:dyDescent="0.2">
      <c r="B7" s="55">
        <v>3</v>
      </c>
      <c r="C7" s="47" t="s">
        <v>44</v>
      </c>
      <c r="D7" s="48">
        <v>0</v>
      </c>
      <c r="E7" s="48">
        <v>1.0026681612903226E-3</v>
      </c>
      <c r="F7" s="48">
        <v>3.9333617838709686E-2</v>
      </c>
      <c r="G7" s="48">
        <v>0</v>
      </c>
      <c r="H7" s="48">
        <v>0</v>
      </c>
      <c r="I7" s="49">
        <v>0</v>
      </c>
      <c r="J7" s="49">
        <v>0</v>
      </c>
      <c r="K7" s="49">
        <f t="shared" si="0"/>
        <v>4.0336286000000006E-2</v>
      </c>
      <c r="L7" s="48">
        <v>0</v>
      </c>
    </row>
    <row r="8" spans="2:12" x14ac:dyDescent="0.2">
      <c r="B8" s="55">
        <v>4</v>
      </c>
      <c r="C8" s="50" t="s">
        <v>45</v>
      </c>
      <c r="D8" s="48">
        <v>0.12589419416129033</v>
      </c>
      <c r="E8" s="48">
        <v>1.9545528238387133</v>
      </c>
      <c r="F8" s="48">
        <v>15.493733970999974</v>
      </c>
      <c r="G8" s="48">
        <v>0.91824354832258037</v>
      </c>
      <c r="H8" s="48">
        <v>0.22102798132258067</v>
      </c>
      <c r="I8" s="49">
        <v>0</v>
      </c>
      <c r="J8" s="49">
        <v>0</v>
      </c>
      <c r="K8" s="49">
        <f t="shared" si="0"/>
        <v>18.713452518645138</v>
      </c>
      <c r="L8" s="48">
        <v>0</v>
      </c>
    </row>
    <row r="9" spans="2:12" x14ac:dyDescent="0.2">
      <c r="B9" s="55">
        <v>5</v>
      </c>
      <c r="C9" s="50" t="s">
        <v>46</v>
      </c>
      <c r="D9" s="48">
        <v>14.794906505290324</v>
      </c>
      <c r="E9" s="48">
        <v>0.78279478451612905</v>
      </c>
      <c r="F9" s="48">
        <v>22.814666644548392</v>
      </c>
      <c r="G9" s="48">
        <v>9.4211010477419297</v>
      </c>
      <c r="H9" s="48">
        <v>0.13650192674193551</v>
      </c>
      <c r="I9" s="49">
        <v>0</v>
      </c>
      <c r="J9" s="49">
        <v>0</v>
      </c>
      <c r="K9" s="49">
        <f t="shared" si="0"/>
        <v>47.949970908838708</v>
      </c>
      <c r="L9" s="48">
        <v>7.0393472741935498E-2</v>
      </c>
    </row>
    <row r="10" spans="2:12" x14ac:dyDescent="0.2">
      <c r="B10" s="55">
        <v>6</v>
      </c>
      <c r="C10" s="50" t="s">
        <v>47</v>
      </c>
      <c r="D10" s="48">
        <v>2.0226062357419359</v>
      </c>
      <c r="E10" s="48">
        <v>3.0986636673870973</v>
      </c>
      <c r="F10" s="48">
        <v>31.597390737213857</v>
      </c>
      <c r="G10" s="48">
        <v>3.6820726196451612</v>
      </c>
      <c r="H10" s="48">
        <v>4.5088049193548391E-2</v>
      </c>
      <c r="I10" s="49">
        <v>0</v>
      </c>
      <c r="J10" s="49">
        <v>0</v>
      </c>
      <c r="K10" s="49">
        <f t="shared" si="0"/>
        <v>40.445821309181596</v>
      </c>
      <c r="L10" s="48">
        <v>0</v>
      </c>
    </row>
    <row r="11" spans="2:12" x14ac:dyDescent="0.2">
      <c r="B11" s="55">
        <v>7</v>
      </c>
      <c r="C11" s="50" t="s">
        <v>48</v>
      </c>
      <c r="D11" s="48">
        <v>0.37690849093548395</v>
      </c>
      <c r="E11" s="48">
        <v>17.475923891580649</v>
      </c>
      <c r="F11" s="48">
        <v>12.314859586451552</v>
      </c>
      <c r="G11" s="48">
        <v>0.57624298874193547</v>
      </c>
      <c r="H11" s="48">
        <v>2.9120210290322569E-2</v>
      </c>
      <c r="I11" s="49">
        <v>0</v>
      </c>
      <c r="J11" s="49">
        <v>0</v>
      </c>
      <c r="K11" s="49">
        <f t="shared" si="0"/>
        <v>30.773055167999946</v>
      </c>
      <c r="L11" s="48">
        <v>0</v>
      </c>
    </row>
    <row r="12" spans="2:12" x14ac:dyDescent="0.2">
      <c r="B12" s="55">
        <v>8</v>
      </c>
      <c r="C12" s="47" t="s">
        <v>114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f t="shared" si="0"/>
        <v>0</v>
      </c>
      <c r="L12" s="48">
        <v>0</v>
      </c>
    </row>
    <row r="13" spans="2:12" x14ac:dyDescent="0.2">
      <c r="B13" s="55">
        <v>9</v>
      </c>
      <c r="C13" s="47" t="s">
        <v>115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49">
        <v>0</v>
      </c>
      <c r="K13" s="49">
        <f t="shared" si="0"/>
        <v>0</v>
      </c>
      <c r="L13" s="48">
        <v>0</v>
      </c>
    </row>
    <row r="14" spans="2:12" x14ac:dyDescent="0.2">
      <c r="B14" s="55">
        <v>10</v>
      </c>
      <c r="C14" s="50" t="s">
        <v>49</v>
      </c>
      <c r="D14" s="48">
        <v>2.7010506064516118E-2</v>
      </c>
      <c r="E14" s="48">
        <v>0.1343968700967742</v>
      </c>
      <c r="F14" s="48">
        <v>5.0390629339354831</v>
      </c>
      <c r="G14" s="48">
        <v>0.28641288722580643</v>
      </c>
      <c r="H14" s="48">
        <v>5.9516219032258047E-3</v>
      </c>
      <c r="I14" s="49">
        <v>0</v>
      </c>
      <c r="J14" s="49">
        <v>0</v>
      </c>
      <c r="K14" s="49">
        <f t="shared" si="0"/>
        <v>5.4928348192258047</v>
      </c>
      <c r="L14" s="48">
        <v>2.0061198387096779E-3</v>
      </c>
    </row>
    <row r="15" spans="2:12" x14ac:dyDescent="0.2">
      <c r="B15" s="55">
        <v>11</v>
      </c>
      <c r="C15" s="50" t="s">
        <v>50</v>
      </c>
      <c r="D15" s="48">
        <v>102.89492439425807</v>
      </c>
      <c r="E15" s="48">
        <v>119.98607326522539</v>
      </c>
      <c r="F15" s="48">
        <v>370.00931082217664</v>
      </c>
      <c r="G15" s="48">
        <v>70.049210004064491</v>
      </c>
      <c r="H15" s="48">
        <v>0.90225003206451648</v>
      </c>
      <c r="I15" s="49">
        <v>0</v>
      </c>
      <c r="J15" s="49">
        <v>0</v>
      </c>
      <c r="K15" s="49">
        <f t="shared" si="0"/>
        <v>663.84176851778921</v>
      </c>
      <c r="L15" s="48">
        <v>1.1234743428387095</v>
      </c>
    </row>
    <row r="16" spans="2:12" x14ac:dyDescent="0.2">
      <c r="B16" s="55">
        <v>12</v>
      </c>
      <c r="C16" s="50" t="s">
        <v>51</v>
      </c>
      <c r="D16" s="48">
        <v>83.610609960903219</v>
      </c>
      <c r="E16" s="48">
        <v>62.879990387451578</v>
      </c>
      <c r="F16" s="48">
        <v>100.9949868917754</v>
      </c>
      <c r="G16" s="48">
        <v>16.775778444580659</v>
      </c>
      <c r="H16" s="48">
        <v>0.35366235493548387</v>
      </c>
      <c r="I16" s="49">
        <v>0</v>
      </c>
      <c r="J16" s="49">
        <v>0</v>
      </c>
      <c r="K16" s="49">
        <f t="shared" si="0"/>
        <v>264.61502803964635</v>
      </c>
      <c r="L16" s="48">
        <v>0.20415013593548387</v>
      </c>
    </row>
    <row r="17" spans="2:12" x14ac:dyDescent="0.2">
      <c r="B17" s="55">
        <v>13</v>
      </c>
      <c r="C17" s="50" t="s">
        <v>52</v>
      </c>
      <c r="D17" s="48">
        <v>24.718297885999998</v>
      </c>
      <c r="E17" s="48">
        <v>0.3886034013225807</v>
      </c>
      <c r="F17" s="48">
        <v>4.5194708587741941</v>
      </c>
      <c r="G17" s="48">
        <v>0.64574868419354825</v>
      </c>
      <c r="H17" s="48">
        <v>8.0280188387096777E-3</v>
      </c>
      <c r="I17" s="49">
        <v>0</v>
      </c>
      <c r="J17" s="49">
        <v>0</v>
      </c>
      <c r="K17" s="49">
        <f t="shared" si="0"/>
        <v>30.280148849129034</v>
      </c>
      <c r="L17" s="48">
        <v>0</v>
      </c>
    </row>
    <row r="18" spans="2:12" x14ac:dyDescent="0.2">
      <c r="B18" s="55">
        <v>14</v>
      </c>
      <c r="C18" s="50" t="s">
        <v>53</v>
      </c>
      <c r="D18" s="48">
        <v>6.1359505806451616E-3</v>
      </c>
      <c r="E18" s="48">
        <v>3.1006591424193557</v>
      </c>
      <c r="F18" s="48">
        <v>5.0799921011935592</v>
      </c>
      <c r="G18" s="48">
        <v>0.19653149722580648</v>
      </c>
      <c r="H18" s="48">
        <v>8.1816628225806459E-2</v>
      </c>
      <c r="I18" s="49">
        <v>0</v>
      </c>
      <c r="J18" s="49">
        <v>0</v>
      </c>
      <c r="K18" s="49">
        <f t="shared" si="0"/>
        <v>8.4651353196451726</v>
      </c>
      <c r="L18" s="48">
        <v>2.4841406451612906E-4</v>
      </c>
    </row>
    <row r="19" spans="2:12" x14ac:dyDescent="0.2">
      <c r="B19" s="55">
        <v>15</v>
      </c>
      <c r="C19" s="50" t="s">
        <v>54</v>
      </c>
      <c r="D19" s="48">
        <v>1.2877657375806453</v>
      </c>
      <c r="E19" s="48">
        <v>1.0261110227096777</v>
      </c>
      <c r="F19" s="48">
        <v>27.179349703064418</v>
      </c>
      <c r="G19" s="48">
        <v>2.4248095891935479</v>
      </c>
      <c r="H19" s="48">
        <v>0.21894905287096775</v>
      </c>
      <c r="I19" s="49">
        <v>0</v>
      </c>
      <c r="J19" s="49">
        <v>0</v>
      </c>
      <c r="K19" s="49">
        <f t="shared" si="0"/>
        <v>32.136985105419257</v>
      </c>
      <c r="L19" s="48">
        <v>9.2713640354838728E-2</v>
      </c>
    </row>
    <row r="20" spans="2:12" x14ac:dyDescent="0.2">
      <c r="B20" s="55">
        <v>16</v>
      </c>
      <c r="C20" s="50" t="s">
        <v>55</v>
      </c>
      <c r="D20" s="48">
        <v>33.312464641580611</v>
      </c>
      <c r="E20" s="48">
        <v>17.609788230419351</v>
      </c>
      <c r="F20" s="48">
        <v>180.90979631784037</v>
      </c>
      <c r="G20" s="48">
        <v>25.736544188774204</v>
      </c>
      <c r="H20" s="48">
        <v>1.6793794275483831</v>
      </c>
      <c r="I20" s="49">
        <v>0</v>
      </c>
      <c r="J20" s="49">
        <v>0</v>
      </c>
      <c r="K20" s="49">
        <f t="shared" si="0"/>
        <v>259.24797280616292</v>
      </c>
      <c r="L20" s="48">
        <v>0.25432781767741935</v>
      </c>
    </row>
    <row r="21" spans="2:12" x14ac:dyDescent="0.2">
      <c r="B21" s="55">
        <v>17</v>
      </c>
      <c r="C21" s="50" t="s">
        <v>56</v>
      </c>
      <c r="D21" s="48">
        <v>1.4047573106774189</v>
      </c>
      <c r="E21" s="48">
        <v>1.152280464580645</v>
      </c>
      <c r="F21" s="48">
        <v>33.089355939806545</v>
      </c>
      <c r="G21" s="48">
        <v>2.9099539999677422</v>
      </c>
      <c r="H21" s="48">
        <v>0.28315174845161289</v>
      </c>
      <c r="I21" s="49">
        <v>0</v>
      </c>
      <c r="J21" s="49">
        <v>0</v>
      </c>
      <c r="K21" s="49">
        <f t="shared" si="0"/>
        <v>38.839499463483968</v>
      </c>
      <c r="L21" s="48">
        <v>0</v>
      </c>
    </row>
    <row r="22" spans="2:12" x14ac:dyDescent="0.2">
      <c r="B22" s="55">
        <v>18</v>
      </c>
      <c r="C22" s="47" t="s">
        <v>116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49">
        <v>0</v>
      </c>
      <c r="K22" s="49">
        <f t="shared" si="0"/>
        <v>0</v>
      </c>
      <c r="L22" s="48">
        <v>0</v>
      </c>
    </row>
    <row r="23" spans="2:12" x14ac:dyDescent="0.2">
      <c r="B23" s="55">
        <v>19</v>
      </c>
      <c r="C23" s="50" t="s">
        <v>57</v>
      </c>
      <c r="D23" s="48">
        <v>3.2923432333225944</v>
      </c>
      <c r="E23" s="48">
        <v>8.2624051794516102</v>
      </c>
      <c r="F23" s="48">
        <v>56.925385807516101</v>
      </c>
      <c r="G23" s="48">
        <v>25.657661808903182</v>
      </c>
      <c r="H23" s="48">
        <v>0.1050462326129032</v>
      </c>
      <c r="I23" s="49">
        <v>0</v>
      </c>
      <c r="J23" s="49">
        <v>0</v>
      </c>
      <c r="K23" s="49">
        <f t="shared" si="0"/>
        <v>94.242842261806402</v>
      </c>
      <c r="L23" s="48">
        <v>0.154725204967742</v>
      </c>
    </row>
    <row r="24" spans="2:12" x14ac:dyDescent="0.2">
      <c r="B24" s="55">
        <v>20</v>
      </c>
      <c r="C24" s="50" t="s">
        <v>58</v>
      </c>
      <c r="D24" s="48">
        <v>579.91663730999858</v>
      </c>
      <c r="E24" s="48">
        <v>823.55286480102779</v>
      </c>
      <c r="F24" s="48">
        <v>846.18072162713418</v>
      </c>
      <c r="G24" s="48">
        <v>104.70921397780654</v>
      </c>
      <c r="H24" s="48">
        <v>7.4769043905484285</v>
      </c>
      <c r="I24" s="49">
        <v>0</v>
      </c>
      <c r="J24" s="49">
        <v>0</v>
      </c>
      <c r="K24" s="49">
        <f t="shared" si="0"/>
        <v>2361.8363421065155</v>
      </c>
      <c r="L24" s="48">
        <v>2.069482401645161</v>
      </c>
    </row>
    <row r="25" spans="2:12" x14ac:dyDescent="0.2">
      <c r="B25" s="55">
        <v>21</v>
      </c>
      <c r="C25" s="47" t="s">
        <v>59</v>
      </c>
      <c r="D25" s="48">
        <v>0</v>
      </c>
      <c r="E25" s="48">
        <v>9.0444692258064546E-3</v>
      </c>
      <c r="F25" s="48">
        <v>0.52502651680645207</v>
      </c>
      <c r="G25" s="48">
        <v>0</v>
      </c>
      <c r="H25" s="48">
        <v>0</v>
      </c>
      <c r="I25" s="49">
        <v>0</v>
      </c>
      <c r="J25" s="49">
        <v>0</v>
      </c>
      <c r="K25" s="49">
        <f t="shared" si="0"/>
        <v>0.53407098603225855</v>
      </c>
      <c r="L25" s="48">
        <v>0</v>
      </c>
    </row>
    <row r="26" spans="2:12" x14ac:dyDescent="0.2">
      <c r="B26" s="55">
        <v>22</v>
      </c>
      <c r="C26" s="50" t="s">
        <v>60</v>
      </c>
      <c r="D26" s="48">
        <v>0</v>
      </c>
      <c r="E26" s="48">
        <v>9.6155057419354886E-3</v>
      </c>
      <c r="F26" s="48">
        <v>9.8360455500322459</v>
      </c>
      <c r="G26" s="48">
        <v>2.9378835000000002E-2</v>
      </c>
      <c r="H26" s="48">
        <v>5.6868587096774179E-3</v>
      </c>
      <c r="I26" s="49">
        <v>0</v>
      </c>
      <c r="J26" s="49">
        <v>0</v>
      </c>
      <c r="K26" s="49">
        <f t="shared" si="0"/>
        <v>9.8807267494838573</v>
      </c>
      <c r="L26" s="48">
        <v>0</v>
      </c>
    </row>
    <row r="27" spans="2:12" x14ac:dyDescent="0.2">
      <c r="B27" s="55">
        <v>23</v>
      </c>
      <c r="C27" s="47" t="s">
        <v>117</v>
      </c>
      <c r="D27" s="48">
        <v>0</v>
      </c>
      <c r="E27" s="48">
        <v>0</v>
      </c>
      <c r="F27" s="48">
        <v>9.4258616129032217E-4</v>
      </c>
      <c r="G27" s="48">
        <v>0</v>
      </c>
      <c r="H27" s="48">
        <v>0</v>
      </c>
      <c r="I27" s="49">
        <v>0</v>
      </c>
      <c r="J27" s="49">
        <v>0</v>
      </c>
      <c r="K27" s="49">
        <f t="shared" si="0"/>
        <v>9.4258616129032217E-4</v>
      </c>
      <c r="L27" s="48">
        <v>0</v>
      </c>
    </row>
    <row r="28" spans="2:12" x14ac:dyDescent="0.2">
      <c r="B28" s="55">
        <v>24</v>
      </c>
      <c r="C28" s="47" t="s">
        <v>61</v>
      </c>
      <c r="D28" s="48">
        <v>0</v>
      </c>
      <c r="E28" s="48">
        <v>0.37343636874193548</v>
      </c>
      <c r="F28" s="48">
        <v>0.12276705903225807</v>
      </c>
      <c r="G28" s="48">
        <v>0</v>
      </c>
      <c r="H28" s="48">
        <v>0</v>
      </c>
      <c r="I28" s="49">
        <v>0</v>
      </c>
      <c r="J28" s="49">
        <v>0</v>
      </c>
      <c r="K28" s="49">
        <f t="shared" si="0"/>
        <v>0.49620342777419357</v>
      </c>
      <c r="L28" s="48">
        <v>0</v>
      </c>
    </row>
    <row r="29" spans="2:12" x14ac:dyDescent="0.2">
      <c r="B29" s="55">
        <v>25</v>
      </c>
      <c r="C29" s="50" t="s">
        <v>62</v>
      </c>
      <c r="D29" s="48">
        <v>30.108184077677308</v>
      </c>
      <c r="E29" s="48">
        <v>64.937341520741953</v>
      </c>
      <c r="F29" s="48">
        <v>267.005420839588</v>
      </c>
      <c r="G29" s="48">
        <v>57.368459415548358</v>
      </c>
      <c r="H29" s="48">
        <v>1.3556072602903202</v>
      </c>
      <c r="I29" s="49">
        <v>0</v>
      </c>
      <c r="J29" s="49">
        <v>0</v>
      </c>
      <c r="K29" s="49">
        <f t="shared" si="0"/>
        <v>420.77501311384594</v>
      </c>
      <c r="L29" s="48">
        <v>0.62015444500000005</v>
      </c>
    </row>
    <row r="30" spans="2:12" x14ac:dyDescent="0.2">
      <c r="B30" s="55">
        <v>26</v>
      </c>
      <c r="C30" s="50" t="s">
        <v>63</v>
      </c>
      <c r="D30" s="48">
        <v>8.6724239870967765E-2</v>
      </c>
      <c r="E30" s="48">
        <v>0.54939874829032243</v>
      </c>
      <c r="F30" s="48">
        <v>17.46902311132256</v>
      </c>
      <c r="G30" s="48">
        <v>0.48396335312903233</v>
      </c>
      <c r="H30" s="48">
        <v>4.2427463612903234E-2</v>
      </c>
      <c r="I30" s="49">
        <v>0</v>
      </c>
      <c r="J30" s="49">
        <v>0</v>
      </c>
      <c r="K30" s="49">
        <f t="shared" si="0"/>
        <v>18.631536916225784</v>
      </c>
      <c r="L30" s="48">
        <v>6.1095518387096759E-3</v>
      </c>
    </row>
    <row r="31" spans="2:12" x14ac:dyDescent="0.2">
      <c r="B31" s="55">
        <v>27</v>
      </c>
      <c r="C31" s="50" t="s">
        <v>17</v>
      </c>
      <c r="D31" s="48">
        <v>0.85048395780645147</v>
      </c>
      <c r="E31" s="48">
        <v>0.53212484674193561</v>
      </c>
      <c r="F31" s="48">
        <v>14.320122487290364</v>
      </c>
      <c r="G31" s="48">
        <v>0.36038365261290317</v>
      </c>
      <c r="H31" s="48">
        <v>3.9289017677419345E-2</v>
      </c>
      <c r="I31" s="49">
        <v>0</v>
      </c>
      <c r="J31" s="49">
        <v>0</v>
      </c>
      <c r="K31" s="49">
        <f t="shared" si="0"/>
        <v>16.102403962129074</v>
      </c>
      <c r="L31" s="48">
        <v>0</v>
      </c>
    </row>
    <row r="32" spans="2:12" x14ac:dyDescent="0.2">
      <c r="B32" s="55">
        <v>28</v>
      </c>
      <c r="C32" s="50" t="s">
        <v>64</v>
      </c>
      <c r="D32" s="48">
        <v>2.9762322580645163E-5</v>
      </c>
      <c r="E32" s="48">
        <v>2.1504516129032245E-6</v>
      </c>
      <c r="F32" s="48">
        <v>1.4944047704193537</v>
      </c>
      <c r="G32" s="48">
        <v>4.3873241741935493E-2</v>
      </c>
      <c r="H32" s="48">
        <v>0</v>
      </c>
      <c r="I32" s="49">
        <v>0</v>
      </c>
      <c r="J32" s="49">
        <v>0</v>
      </c>
      <c r="K32" s="49">
        <f t="shared" si="0"/>
        <v>1.5383099249354826</v>
      </c>
      <c r="L32" s="48">
        <v>0</v>
      </c>
    </row>
    <row r="33" spans="2:13" x14ac:dyDescent="0.2">
      <c r="B33" s="55">
        <v>29</v>
      </c>
      <c r="C33" s="50" t="s">
        <v>65</v>
      </c>
      <c r="D33" s="48">
        <v>41.001121418129024</v>
      </c>
      <c r="E33" s="48">
        <v>57.426765109451651</v>
      </c>
      <c r="F33" s="48">
        <v>95.666417651743558</v>
      </c>
      <c r="G33" s="48">
        <v>15.619383408612906</v>
      </c>
      <c r="H33" s="48">
        <v>0.24268083287096759</v>
      </c>
      <c r="I33" s="49">
        <v>0</v>
      </c>
      <c r="J33" s="49">
        <v>0</v>
      </c>
      <c r="K33" s="49">
        <f t="shared" si="0"/>
        <v>209.95636842080813</v>
      </c>
      <c r="L33" s="48">
        <v>8.4649049419354833E-2</v>
      </c>
    </row>
    <row r="34" spans="2:13" x14ac:dyDescent="0.2">
      <c r="B34" s="55">
        <v>30</v>
      </c>
      <c r="C34" s="50" t="s">
        <v>66</v>
      </c>
      <c r="D34" s="48">
        <v>7.8780231585806471</v>
      </c>
      <c r="E34" s="48">
        <v>44.030443479516137</v>
      </c>
      <c r="F34" s="48">
        <v>170.48683877344092</v>
      </c>
      <c r="G34" s="48">
        <v>25.692784208806451</v>
      </c>
      <c r="H34" s="48">
        <v>0.16583781916129031</v>
      </c>
      <c r="I34" s="49">
        <v>0</v>
      </c>
      <c r="J34" s="49">
        <v>0</v>
      </c>
      <c r="K34" s="49">
        <f t="shared" si="0"/>
        <v>248.25392743950545</v>
      </c>
      <c r="L34" s="48">
        <v>1.4918326387096776E-2</v>
      </c>
    </row>
    <row r="35" spans="2:13" x14ac:dyDescent="0.2">
      <c r="B35" s="55">
        <v>31</v>
      </c>
      <c r="C35" s="47" t="s">
        <v>67</v>
      </c>
      <c r="D35" s="48">
        <v>1.4024936870967739E-2</v>
      </c>
      <c r="E35" s="48">
        <v>6.7942915483870964E-2</v>
      </c>
      <c r="F35" s="48">
        <v>0.49050575119354839</v>
      </c>
      <c r="G35" s="48">
        <v>0</v>
      </c>
      <c r="H35" s="48">
        <v>1.5346500225806452E-2</v>
      </c>
      <c r="I35" s="49">
        <v>0</v>
      </c>
      <c r="J35" s="49">
        <v>0</v>
      </c>
      <c r="K35" s="49">
        <f t="shared" si="0"/>
        <v>0.58782010377419347</v>
      </c>
      <c r="L35" s="48">
        <v>0</v>
      </c>
    </row>
    <row r="36" spans="2:13" x14ac:dyDescent="0.2">
      <c r="B36" s="55">
        <v>32</v>
      </c>
      <c r="C36" s="50" t="s">
        <v>68</v>
      </c>
      <c r="D36" s="48">
        <v>6.3460450122903218</v>
      </c>
      <c r="E36" s="48">
        <v>16.11677036135486</v>
      </c>
      <c r="F36" s="48">
        <v>155.63483290516078</v>
      </c>
      <c r="G36" s="48">
        <v>19.550404951225822</v>
      </c>
      <c r="H36" s="48">
        <v>0.89594631758064591</v>
      </c>
      <c r="I36" s="49">
        <v>0</v>
      </c>
      <c r="J36" s="49">
        <v>0</v>
      </c>
      <c r="K36" s="49">
        <f t="shared" si="0"/>
        <v>198.54399954761243</v>
      </c>
      <c r="L36" s="48">
        <v>0.15466195819354839</v>
      </c>
    </row>
    <row r="37" spans="2:13" x14ac:dyDescent="0.2">
      <c r="B37" s="55">
        <v>33</v>
      </c>
      <c r="C37" s="50" t="s">
        <v>118</v>
      </c>
      <c r="D37" s="48">
        <v>4.9145070567419351</v>
      </c>
      <c r="E37" s="48">
        <v>19.000896882935479</v>
      </c>
      <c r="F37" s="48">
        <v>364.78260824563495</v>
      </c>
      <c r="G37" s="48">
        <v>7.0219238240645181</v>
      </c>
      <c r="H37" s="48">
        <v>0.49273172474193555</v>
      </c>
      <c r="I37" s="49">
        <v>0</v>
      </c>
      <c r="J37" s="49">
        <v>0</v>
      </c>
      <c r="K37" s="49">
        <f t="shared" si="0"/>
        <v>396.21266773411878</v>
      </c>
      <c r="L37" s="48">
        <v>7.1758899032258053E-3</v>
      </c>
    </row>
    <row r="38" spans="2:13" x14ac:dyDescent="0.2">
      <c r="B38" s="55">
        <v>34</v>
      </c>
      <c r="C38" s="50" t="s">
        <v>69</v>
      </c>
      <c r="D38" s="48">
        <v>4.6337143225806459E-3</v>
      </c>
      <c r="E38" s="48">
        <v>1.018115764516129E-2</v>
      </c>
      <c r="F38" s="48">
        <v>0.2029600112903226</v>
      </c>
      <c r="G38" s="48">
        <v>3.0938138692903232</v>
      </c>
      <c r="H38" s="48">
        <v>0</v>
      </c>
      <c r="I38" s="49">
        <v>0</v>
      </c>
      <c r="J38" s="49">
        <v>0</v>
      </c>
      <c r="K38" s="49">
        <f t="shared" si="0"/>
        <v>3.3115887525483876</v>
      </c>
      <c r="L38" s="48">
        <v>0</v>
      </c>
    </row>
    <row r="39" spans="2:13" x14ac:dyDescent="0.2">
      <c r="B39" s="55">
        <v>35</v>
      </c>
      <c r="C39" s="50" t="s">
        <v>70</v>
      </c>
      <c r="D39" s="48">
        <v>8.4505484958387083</v>
      </c>
      <c r="E39" s="48">
        <v>57.797035758387146</v>
      </c>
      <c r="F39" s="48">
        <v>233.40923580025955</v>
      </c>
      <c r="G39" s="48">
        <v>52.900304169128972</v>
      </c>
      <c r="H39" s="48">
        <v>0.7254184971290325</v>
      </c>
      <c r="I39" s="49">
        <v>0</v>
      </c>
      <c r="J39" s="49">
        <v>0</v>
      </c>
      <c r="K39" s="49">
        <f t="shared" si="0"/>
        <v>353.28254272074344</v>
      </c>
      <c r="L39" s="48">
        <v>0.74213600903225807</v>
      </c>
    </row>
    <row r="40" spans="2:13" x14ac:dyDescent="0.2">
      <c r="B40" s="55">
        <v>36</v>
      </c>
      <c r="C40" s="50" t="s">
        <v>71</v>
      </c>
      <c r="D40" s="48">
        <v>0.10026639932258063</v>
      </c>
      <c r="E40" s="48">
        <v>0.24873355629032254</v>
      </c>
      <c r="F40" s="48">
        <v>10.214346559258084</v>
      </c>
      <c r="G40" s="48">
        <v>0.30313190196774192</v>
      </c>
      <c r="H40" s="48">
        <v>3.3455327129032257E-2</v>
      </c>
      <c r="I40" s="49">
        <v>0</v>
      </c>
      <c r="J40" s="49">
        <v>0</v>
      </c>
      <c r="K40" s="49">
        <f t="shared" si="0"/>
        <v>10.899933743967761</v>
      </c>
      <c r="L40" s="48">
        <v>1.3006293548387103E-3</v>
      </c>
    </row>
    <row r="41" spans="2:13" x14ac:dyDescent="0.2">
      <c r="B41" s="55">
        <v>37</v>
      </c>
      <c r="C41" s="50" t="s">
        <v>72</v>
      </c>
      <c r="D41" s="48">
        <v>73.285001468612876</v>
      </c>
      <c r="E41" s="48">
        <v>76.788141083838681</v>
      </c>
      <c r="F41" s="48">
        <v>173.98464974793578</v>
      </c>
      <c r="G41" s="48">
        <v>54.399930997709085</v>
      </c>
      <c r="H41" s="48">
        <v>1.1879610266774188</v>
      </c>
      <c r="I41" s="49">
        <v>0</v>
      </c>
      <c r="J41" s="49">
        <v>0</v>
      </c>
      <c r="K41" s="49">
        <f t="shared" si="0"/>
        <v>379.64568432477381</v>
      </c>
      <c r="L41" s="48">
        <v>0.22001917490322584</v>
      </c>
    </row>
    <row r="42" spans="2:13" x14ac:dyDescent="0.2">
      <c r="B42" s="46"/>
      <c r="C42" s="50"/>
      <c r="D42" s="51"/>
      <c r="E42" s="49"/>
      <c r="F42" s="49"/>
      <c r="G42" s="49"/>
      <c r="H42" s="49"/>
      <c r="I42" s="49"/>
      <c r="J42" s="49"/>
      <c r="K42" s="49"/>
      <c r="L42" s="49"/>
    </row>
    <row r="43" spans="2:13" x14ac:dyDescent="0.2">
      <c r="B43" s="45" t="s">
        <v>11</v>
      </c>
      <c r="C43" s="52"/>
      <c r="D43" s="53">
        <f>SUM(D5:D42)</f>
        <v>1021.4061212030307</v>
      </c>
      <c r="E43" s="53">
        <f t="shared" ref="E43:L43" si="1">SUM(E5:E42)</f>
        <v>1399.5949983540918</v>
      </c>
      <c r="F43" s="53">
        <f t="shared" si="1"/>
        <v>3251.5911562597421</v>
      </c>
      <c r="G43" s="53">
        <f t="shared" si="1"/>
        <v>501.64745129664448</v>
      </c>
      <c r="H43" s="53">
        <f t="shared" si="1"/>
        <v>16.796329232774223</v>
      </c>
      <c r="I43" s="53">
        <f t="shared" si="1"/>
        <v>0</v>
      </c>
      <c r="J43" s="53">
        <f t="shared" si="1"/>
        <v>0</v>
      </c>
      <c r="K43" s="53">
        <f t="shared" si="1"/>
        <v>6191.0360563462837</v>
      </c>
      <c r="L43" s="53">
        <f t="shared" si="1"/>
        <v>5.826293249451612</v>
      </c>
    </row>
    <row r="44" spans="2:13" x14ac:dyDescent="0.2">
      <c r="B44" s="43" t="s">
        <v>88</v>
      </c>
    </row>
    <row r="45" spans="2:13" x14ac:dyDescent="0.2">
      <c r="E45" s="54"/>
      <c r="F45" s="54"/>
      <c r="G45" s="54"/>
      <c r="H45" s="54"/>
    </row>
    <row r="47" spans="2:13" x14ac:dyDescent="0.2">
      <c r="M47" s="43"/>
    </row>
    <row r="48" spans="2:13" x14ac:dyDescent="0.2">
      <c r="M48" s="43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Shukla,Jigna</cp:lastModifiedBy>
  <cp:lastPrinted>2014-03-24T10:58:12Z</cp:lastPrinted>
  <dcterms:created xsi:type="dcterms:W3CDTF">2014-01-06T04:43:23Z</dcterms:created>
  <dcterms:modified xsi:type="dcterms:W3CDTF">2017-11-09T11:51:51Z</dcterms:modified>
</cp:coreProperties>
</file>