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80" windowHeight="11700"/>
  </bookViews>
  <sheets>
    <sheet name="Anex A1 Frmt for AUM disclosure" sheetId="2" r:id="rId1"/>
    <sheet name="Anex A2 Frmt AUM stateUT wise " sheetId="1" r:id="rId2"/>
  </sheets>
  <definedNames>
    <definedName name="_xlnm.Print_Area" localSheetId="0">'Anex A1 Frmt for AUM disclosure'!$A$1:$BK$59</definedName>
  </definedNames>
  <calcPr calcId="145621"/>
</workbook>
</file>

<file path=xl/calcChain.xml><?xml version="1.0" encoding="utf-8"?>
<calcChain xmlns="http://schemas.openxmlformats.org/spreadsheetml/2006/main">
  <c r="BK32" i="2" l="1"/>
  <c r="J19" i="1" l="1"/>
  <c r="J32" i="1"/>
  <c r="J33" i="1"/>
  <c r="J39" i="1"/>
  <c r="J40" i="1"/>
  <c r="J23" i="1"/>
  <c r="J27" i="1"/>
  <c r="J34" i="1"/>
  <c r="J29" i="1"/>
  <c r="J31" i="1"/>
  <c r="J36" i="1"/>
  <c r="J3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4" i="1"/>
  <c r="J25" i="1"/>
  <c r="J26" i="1"/>
  <c r="J28" i="1"/>
  <c r="J30" i="1"/>
  <c r="J35" i="1"/>
  <c r="J38" i="1"/>
  <c r="BJ9" i="2" l="1"/>
  <c r="BK8" i="2"/>
  <c r="BJ48" i="2" l="1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K47" i="2"/>
  <c r="BK46" i="2"/>
  <c r="BK44" i="2"/>
  <c r="BK43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K38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J30" i="2"/>
  <c r="BI30" i="2"/>
  <c r="BH30" i="2"/>
  <c r="BG30" i="2"/>
  <c r="BF30" i="2"/>
  <c r="BE30" i="2"/>
  <c r="BD30" i="2"/>
  <c r="BC30" i="2"/>
  <c r="BC34" i="2" s="1"/>
  <c r="BB30" i="2"/>
  <c r="BA30" i="2"/>
  <c r="AZ30" i="2"/>
  <c r="AY30" i="2"/>
  <c r="AX30" i="2"/>
  <c r="AW30" i="2"/>
  <c r="AV30" i="2"/>
  <c r="AU30" i="2"/>
  <c r="AU34" i="2" s="1"/>
  <c r="AT30" i="2"/>
  <c r="AS30" i="2"/>
  <c r="AR30" i="2"/>
  <c r="AQ30" i="2"/>
  <c r="AP30" i="2"/>
  <c r="AO30" i="2"/>
  <c r="AN30" i="2"/>
  <c r="AM30" i="2"/>
  <c r="AM34" i="2" s="1"/>
  <c r="AL30" i="2"/>
  <c r="AK30" i="2"/>
  <c r="AJ30" i="2"/>
  <c r="AI30" i="2"/>
  <c r="AH30" i="2"/>
  <c r="AG30" i="2"/>
  <c r="AF30" i="2"/>
  <c r="AE30" i="2"/>
  <c r="AE34" i="2" s="1"/>
  <c r="AD30" i="2"/>
  <c r="AC30" i="2"/>
  <c r="AB30" i="2"/>
  <c r="AA30" i="2"/>
  <c r="Z30" i="2"/>
  <c r="Y30" i="2"/>
  <c r="X30" i="2"/>
  <c r="W30" i="2"/>
  <c r="W34" i="2" s="1"/>
  <c r="V30" i="2"/>
  <c r="U30" i="2"/>
  <c r="T30" i="2"/>
  <c r="S30" i="2"/>
  <c r="R30" i="2"/>
  <c r="Q30" i="2"/>
  <c r="P30" i="2"/>
  <c r="O30" i="2"/>
  <c r="O34" i="2" s="1"/>
  <c r="N30" i="2"/>
  <c r="M30" i="2"/>
  <c r="L30" i="2"/>
  <c r="K30" i="2"/>
  <c r="J30" i="2"/>
  <c r="I30" i="2"/>
  <c r="H30" i="2"/>
  <c r="G30" i="2"/>
  <c r="G34" i="2" s="1"/>
  <c r="F30" i="2"/>
  <c r="E30" i="2"/>
  <c r="D30" i="2"/>
  <c r="C30" i="2"/>
  <c r="BK29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25" i="2" s="1"/>
  <c r="BK23" i="2"/>
  <c r="BK21" i="2"/>
  <c r="BK20" i="2"/>
  <c r="BK18" i="2"/>
  <c r="BK17" i="2"/>
  <c r="BK15" i="2"/>
  <c r="BK14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R11" i="2"/>
  <c r="R12" i="2" s="1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K41" i="1"/>
  <c r="I41" i="1"/>
  <c r="H41" i="1"/>
  <c r="G41" i="1"/>
  <c r="F41" i="1"/>
  <c r="E41" i="1"/>
  <c r="D41" i="1"/>
  <c r="C41" i="1"/>
  <c r="J5" i="1"/>
  <c r="BJ25" i="2" l="1"/>
  <c r="AC34" i="2"/>
  <c r="K34" i="2"/>
  <c r="S34" i="2"/>
  <c r="AA34" i="2"/>
  <c r="AI34" i="2"/>
  <c r="AI55" i="2" s="1"/>
  <c r="AQ34" i="2"/>
  <c r="AY34" i="2"/>
  <c r="BG34" i="2"/>
  <c r="F25" i="2"/>
  <c r="J25" i="2"/>
  <c r="N25" i="2"/>
  <c r="V25" i="2"/>
  <c r="Z25" i="2"/>
  <c r="AD25" i="2"/>
  <c r="AH25" i="2"/>
  <c r="AL25" i="2"/>
  <c r="AP25" i="2"/>
  <c r="AT25" i="2"/>
  <c r="AX25" i="2"/>
  <c r="AX55" i="2" s="1"/>
  <c r="BB25" i="2"/>
  <c r="F34" i="2"/>
  <c r="F55" i="2" s="1"/>
  <c r="J34" i="2"/>
  <c r="J55" i="2" s="1"/>
  <c r="N34" i="2"/>
  <c r="N55" i="2" s="1"/>
  <c r="R34" i="2"/>
  <c r="V34" i="2"/>
  <c r="Z34" i="2"/>
  <c r="AD34" i="2"/>
  <c r="AD55" i="2" s="1"/>
  <c r="BK33" i="2"/>
  <c r="I34" i="2"/>
  <c r="M34" i="2"/>
  <c r="Q34" i="2"/>
  <c r="U34" i="2"/>
  <c r="Y34" i="2"/>
  <c r="AG34" i="2"/>
  <c r="AK34" i="2"/>
  <c r="AO34" i="2"/>
  <c r="AS34" i="2"/>
  <c r="AW34" i="2"/>
  <c r="BE34" i="2"/>
  <c r="BI34" i="2"/>
  <c r="E34" i="2"/>
  <c r="BA34" i="2"/>
  <c r="D34" i="2"/>
  <c r="H34" i="2"/>
  <c r="L34" i="2"/>
  <c r="P34" i="2"/>
  <c r="T34" i="2"/>
  <c r="X34" i="2"/>
  <c r="X55" i="2" s="1"/>
  <c r="AB34" i="2"/>
  <c r="AB55" i="2" s="1"/>
  <c r="AF34" i="2"/>
  <c r="AJ34" i="2"/>
  <c r="AN34" i="2"/>
  <c r="AN55" i="2" s="1"/>
  <c r="AR34" i="2"/>
  <c r="AV34" i="2"/>
  <c r="AZ34" i="2"/>
  <c r="BD34" i="2"/>
  <c r="BH34" i="2"/>
  <c r="BK48" i="2"/>
  <c r="BF25" i="2"/>
  <c r="BK9" i="2"/>
  <c r="BK24" i="2"/>
  <c r="D25" i="2"/>
  <c r="H25" i="2"/>
  <c r="L25" i="2"/>
  <c r="L55" i="2" s="1"/>
  <c r="P25" i="2"/>
  <c r="T25" i="2"/>
  <c r="X25" i="2"/>
  <c r="AB25" i="2"/>
  <c r="AF25" i="2"/>
  <c r="AJ25" i="2"/>
  <c r="AN25" i="2"/>
  <c r="AR25" i="2"/>
  <c r="AV25" i="2"/>
  <c r="AZ25" i="2"/>
  <c r="BD25" i="2"/>
  <c r="BH25" i="2"/>
  <c r="BH55" i="2" s="1"/>
  <c r="E25" i="2"/>
  <c r="E55" i="2" s="1"/>
  <c r="I25" i="2"/>
  <c r="M25" i="2"/>
  <c r="Q25" i="2"/>
  <c r="U25" i="2"/>
  <c r="Y25" i="2"/>
  <c r="AC25" i="2"/>
  <c r="AG25" i="2"/>
  <c r="AK25" i="2"/>
  <c r="AO25" i="2"/>
  <c r="AS25" i="2"/>
  <c r="AS55" i="2" s="1"/>
  <c r="AW25" i="2"/>
  <c r="BA25" i="2"/>
  <c r="BE25" i="2"/>
  <c r="BI25" i="2"/>
  <c r="C34" i="2"/>
  <c r="C55" i="2" s="1"/>
  <c r="R25" i="2"/>
  <c r="AH34" i="2"/>
  <c r="AL34" i="2"/>
  <c r="AP34" i="2"/>
  <c r="AP55" i="2" s="1"/>
  <c r="AT34" i="2"/>
  <c r="AX34" i="2"/>
  <c r="BB34" i="2"/>
  <c r="BJ34" i="2"/>
  <c r="BJ55" i="2" s="1"/>
  <c r="G25" i="2"/>
  <c r="K25" i="2"/>
  <c r="O25" i="2"/>
  <c r="S25" i="2"/>
  <c r="W25" i="2"/>
  <c r="AA25" i="2"/>
  <c r="AE25" i="2"/>
  <c r="AE55" i="2" s="1"/>
  <c r="AI25" i="2"/>
  <c r="AM25" i="2"/>
  <c r="AQ25" i="2"/>
  <c r="AQ55" i="2" s="1"/>
  <c r="AU25" i="2"/>
  <c r="AU55" i="2" s="1"/>
  <c r="AY25" i="2"/>
  <c r="BC25" i="2"/>
  <c r="BG25" i="2"/>
  <c r="AC55" i="2"/>
  <c r="BK39" i="2"/>
  <c r="BF34" i="2"/>
  <c r="BK30" i="2"/>
  <c r="J41" i="1"/>
  <c r="T55" i="2"/>
  <c r="AR55" i="2"/>
  <c r="BK12" i="2"/>
  <c r="G55" i="2"/>
  <c r="O55" i="2"/>
  <c r="W55" i="2"/>
  <c r="AM55" i="2"/>
  <c r="BC55" i="2"/>
  <c r="BG55" i="2"/>
  <c r="V55" i="2"/>
  <c r="Z55" i="2"/>
  <c r="BK11" i="2"/>
  <c r="BB55" i="2" l="1"/>
  <c r="AL55" i="2"/>
  <c r="BI55" i="2"/>
  <c r="BD55" i="2"/>
  <c r="AA55" i="2"/>
  <c r="AH55" i="2"/>
  <c r="BE55" i="2"/>
  <c r="AO55" i="2"/>
  <c r="Y55" i="2"/>
  <c r="I55" i="2"/>
  <c r="H55" i="2"/>
  <c r="AW55" i="2"/>
  <c r="AG55" i="2"/>
  <c r="K55" i="2"/>
  <c r="AZ55" i="2"/>
  <c r="AJ55" i="2"/>
  <c r="D55" i="2"/>
  <c r="Q55" i="2"/>
  <c r="AY55" i="2"/>
  <c r="S55" i="2"/>
  <c r="BF55" i="2"/>
  <c r="AT55" i="2"/>
  <c r="R55" i="2"/>
  <c r="BA55" i="2"/>
  <c r="AK55" i="2"/>
  <c r="U55" i="2"/>
  <c r="AF55" i="2"/>
  <c r="P55" i="2"/>
  <c r="AV55" i="2"/>
  <c r="M55" i="2"/>
  <c r="BK34" i="2"/>
  <c r="BK25" i="2"/>
  <c r="BK55" i="2" l="1"/>
</calcChain>
</file>

<file path=xl/comments1.xml><?xml version="1.0" encoding="utf-8"?>
<comments xmlns="http://schemas.openxmlformats.org/spreadsheetml/2006/main">
  <authors>
    <author>sv_karthick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These columns are to indicate whether investor is sponsor / group / associates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Currently it is not part of MCR, however these figures shall be arrived at and excluded from Debt Schemes [other than assured return schemes]</t>
        </r>
      </text>
    </comment>
    <comment ref="B64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Includes Group, Associates and Sponsors [GAS]</t>
        </r>
      </text>
    </comment>
  </commentList>
</comments>
</file>

<file path=xl/comments2.xml><?xml version="1.0" encoding="utf-8"?>
<comments xmlns="http://schemas.openxmlformats.org/spreadsheetml/2006/main">
  <authors>
    <author>sv_karthick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sv_karthick:</t>
        </r>
        <r>
          <rPr>
            <sz val="8"/>
            <color indexed="81"/>
            <rFont val="Tahoma"/>
            <family val="2"/>
          </rPr>
          <t xml:space="preserve">
Refers to Monthly Average AUM</t>
        </r>
      </text>
    </comment>
  </commentList>
</comments>
</file>

<file path=xl/sharedStrings.xml><?xml version="1.0" encoding="utf-8"?>
<sst xmlns="http://schemas.openxmlformats.org/spreadsheetml/2006/main" count="158" uniqueCount="115">
  <si>
    <t>Escorts Mutual Fund (All figures in Rs. Crore)</t>
  </si>
  <si>
    <t>Sl. No.</t>
  </si>
  <si>
    <t xml:space="preserve">Name of the States/ Union Territories </t>
  </si>
  <si>
    <t xml:space="preserve">LIQUID SCHEMES </t>
  </si>
  <si>
    <t>OTHER DEBT ORIENTED SCHEMES</t>
  </si>
  <si>
    <t>GROWTH / EQUITY ORIENTED SCHEMES</t>
  </si>
  <si>
    <t>BALANCED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</si>
  <si>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</si>
  <si>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</si>
  <si>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</si>
  <si>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</si>
  <si>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</si>
  <si>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</si>
  <si>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</si>
  <si>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</si>
  <si>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</si>
  <si>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</si>
  <si>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</si>
  <si>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</si>
  <si>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</si>
  <si>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</si>
  <si>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</si>
  <si>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</si>
  <si>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</si>
  <si>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</si>
  <si>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</si>
  <si>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</si>
  <si>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</si>
  <si>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</si>
  <si>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</si>
  <si>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</si>
  <si>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</si>
  <si>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</si>
  <si>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</si>
  <si>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</si>
  <si>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</si>
  <si>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</si>
  <si>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</si>
  <si>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Others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</si>
  <si>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</si>
  <si>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</si>
  <si>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</si>
  <si>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</si>
  <si>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</si>
  <si>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</si>
  <si>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</si>
  <si>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</si>
  <si>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</si>
  <si>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</si>
  <si>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 xml:space="preserve">Note: Name of new states / union territories shall be added alphabetically  </t>
  </si>
  <si>
    <t>Scheme Category/ Scheme Name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</si>
  <si>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</si>
  <si>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</si>
  <si>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</si>
  <si>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</si>
  <si>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</si>
  <si>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</si>
  <si>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</si>
  <si>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</si>
  <si>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</si>
  <si>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</si>
  <si>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</si>
  <si>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</si>
  <si>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 xml:space="preserve">Scheme names </t>
  </si>
  <si>
    <t>(a) Sub-Total</t>
  </si>
  <si>
    <t>(ii)</t>
  </si>
  <si>
    <t>Gilt</t>
  </si>
  <si>
    <t>(b) Sub-Total</t>
  </si>
  <si>
    <t>(iii)</t>
  </si>
  <si>
    <t>FMP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</si>
  <si>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</si>
  <si>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</si>
  <si>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</si>
  <si>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</si>
  <si>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</si>
  <si>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</si>
  <si>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</si>
  <si>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</si>
  <si>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</si>
  <si>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(f) Sub-Total</t>
  </si>
  <si>
    <t>Grand Sub-Total (a+b+c+d+e+f)</t>
  </si>
  <si>
    <t>B</t>
  </si>
  <si>
    <t>ELSS</t>
  </si>
  <si>
    <t>Grand Sub-Total (a+b)</t>
  </si>
  <si>
    <t>C</t>
  </si>
  <si>
    <t>Balanced schemes</t>
  </si>
  <si>
    <t>Grand Sub-Total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</si>
  <si>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</si>
  <si>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</si>
  <si>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</si>
  <si>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</si>
  <si>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</si>
  <si>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</si>
  <si>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</si>
  <si>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</si>
  <si>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</si>
  <si>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</si>
  <si>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</si>
  <si>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</si>
  <si>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</si>
  <si>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</si>
  <si>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</si>
  <si>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</si>
  <si>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</si>
  <si>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</si>
  <si>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</si>
  <si>
    <t>Understanding</t>
  </si>
  <si>
    <t>T15 / B15 tagging for historic transactions shall be made based on the existing pincode, NRIs by default tagged under T15</t>
  </si>
  <si>
    <t>Investor Category is as per current MCR reporting requirement except GAS, however overall segregation is based on GAS [I] / Non-GAS [II]</t>
  </si>
  <si>
    <t>Given AAUM shall not with MCR AAUM for Liquid schemes as historic transactions are not excluded in this report</t>
  </si>
  <si>
    <t>Regular Plan will be segregated into two Through Associate Distributors and Through Non-Associate Distributors</t>
  </si>
  <si>
    <t>Investments in Regular Plan with Distributor Code as 'DIRECT' shall be shown under 'Through Non-Associate Distributors</t>
  </si>
  <si>
    <t>`</t>
  </si>
  <si>
    <r>
      <t xml:space="preserve">Table showing State wise /Union Territory wise contribution to </t>
    </r>
    <r>
      <rPr>
        <b/>
        <sz val="10"/>
        <color indexed="10"/>
        <rFont val="Arial"/>
        <family val="2"/>
      </rPr>
      <t>Monthly Average</t>
    </r>
    <r>
      <rPr>
        <b/>
        <sz val="10"/>
        <color indexed="8"/>
        <rFont val="Arial"/>
        <family val="2"/>
      </rPr>
      <t xml:space="preserve"> AUM of category of schemes as on April 2018</t>
    </r>
  </si>
  <si>
    <r>
      <t xml:space="preserve">Escorts Mutual Fund: </t>
    </r>
    <r>
      <rPr>
        <b/>
        <sz val="14"/>
        <color indexed="10"/>
        <rFont val="Trebuchet MS"/>
        <family val="2"/>
      </rPr>
      <t xml:space="preserve">Monthly Average </t>
    </r>
    <r>
      <rPr>
        <b/>
        <strike/>
        <sz val="14"/>
        <rFont val="Trebuchet MS"/>
        <family val="2"/>
      </rPr>
      <t>Net</t>
    </r>
    <r>
      <rPr>
        <b/>
        <sz val="14"/>
        <rFont val="Trebuchet MS"/>
        <family val="2"/>
      </rPr>
      <t xml:space="preserve"> Assets Under Management (AUM) as on 30/04/2018 (All figures in Rs. Crore)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</si>
</sst>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"/>
  </numFmts>
  <fonts count="20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8"/>
      <color rgb="FF0000FF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Arial"/>
      <family val="2"/>
    </font>
    <font>
      <b/>
      <sz val="14"/>
      <name val="Trebuchet MS"/>
      <family val="2"/>
    </font>
    <font>
      <b/>
      <sz val="14"/>
      <color indexed="10"/>
      <name val="Trebuchet MS"/>
      <family val="2"/>
    </font>
    <font>
      <b/>
      <strike/>
      <sz val="14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1" fillId="0" borderId="0"/>
  </cellStyleXfs>
  <cellXfs count="102">
    <xf numFmtId="0" fontId="0" fillId="0" borderId="0" xfId="0"/>
    <xf numFmtId="164" fontId="0" fillId="0" borderId="0" xfId="0" applyNumberFormat="1"/>
    <xf numFmtId="0" fontId="2" fillId="0" borderId="4" xfId="0" applyFont="1" applyBorder="1"/>
    <xf numFmtId="2" fontId="5" fillId="0" borderId="4" xfId="1" applyNumberFormat="1" applyFont="1" applyFill="1" applyBorder="1" applyAlignment="1">
      <alignment horizontal="center" vertical="top" wrapText="1"/>
    </xf>
    <xf numFmtId="0" fontId="7" fillId="0" borderId="4" xfId="2" applyFont="1" applyBorder="1" applyAlignment="1">
      <alignment horizontal="center"/>
    </xf>
    <xf numFmtId="0" fontId="7" fillId="0" borderId="4" xfId="2" applyFont="1" applyBorder="1" applyAlignment="1">
      <alignment horizontal="left"/>
    </xf>
    <xf numFmtId="2" fontId="7" fillId="0" borderId="4" xfId="2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4" xfId="2" applyFont="1" applyBorder="1"/>
    <xf numFmtId="0" fontId="7" fillId="0" borderId="5" xfId="2" applyFont="1" applyBorder="1" applyAlignment="1">
      <alignment horizontal="center"/>
    </xf>
    <xf numFmtId="0" fontId="7" fillId="0" borderId="5" xfId="2" applyFont="1" applyBorder="1"/>
    <xf numFmtId="2" fontId="0" fillId="0" borderId="5" xfId="0" applyNumberFormat="1" applyBorder="1" applyAlignment="1">
      <alignment horizontal="center"/>
    </xf>
    <xf numFmtId="2" fontId="5" fillId="0" borderId="6" xfId="1" applyNumberFormat="1" applyFont="1" applyFill="1" applyBorder="1" applyAlignment="1">
      <alignment horizontal="center" vertical="top" wrapText="1"/>
    </xf>
    <xf numFmtId="0" fontId="0" fillId="0" borderId="7" xfId="0" applyBorder="1"/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8" fillId="0" borderId="0" xfId="0" applyFont="1" applyBorder="1"/>
    <xf numFmtId="164" fontId="2" fillId="0" borderId="0" xfId="0" applyNumberFormat="1" applyFont="1"/>
    <xf numFmtId="2" fontId="0" fillId="0" borderId="0" xfId="0" applyNumberFormat="1" applyBorder="1"/>
    <xf numFmtId="0" fontId="15" fillId="0" borderId="0" xfId="1" applyFont="1"/>
    <xf numFmtId="0" fontId="17" fillId="0" borderId="0" xfId="1" applyFont="1"/>
    <xf numFmtId="0" fontId="16" fillId="0" borderId="0" xfId="1" applyFont="1"/>
    <xf numFmtId="0" fontId="5" fillId="0" borderId="19" xfId="1" applyNumberFormat="1" applyFont="1" applyFill="1" applyBorder="1" applyAlignment="1">
      <alignment horizontal="center" wrapText="1"/>
    </xf>
    <xf numFmtId="0" fontId="5" fillId="0" borderId="4" xfId="1" applyNumberFormat="1" applyFont="1" applyFill="1" applyBorder="1" applyAlignment="1">
      <alignment horizontal="center" wrapText="1"/>
    </xf>
    <xf numFmtId="0" fontId="5" fillId="0" borderId="20" xfId="1" applyNumberFormat="1" applyFont="1" applyFill="1" applyBorder="1" applyAlignment="1">
      <alignment horizontal="center" wrapText="1"/>
    </xf>
    <xf numFmtId="0" fontId="0" fillId="0" borderId="0" xfId="0" applyBorder="1"/>
    <xf numFmtId="0" fontId="5" fillId="0" borderId="0" xfId="1" applyFont="1"/>
    <xf numFmtId="0" fontId="2" fillId="0" borderId="11" xfId="0" applyFont="1" applyBorder="1"/>
    <xf numFmtId="0" fontId="2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2" fontId="0" fillId="0" borderId="0" xfId="0" applyNumberFormat="1" applyFill="1" applyBorder="1" applyAlignment="1" applyProtection="1"/>
    <xf numFmtId="164" fontId="0" fillId="0" borderId="0" xfId="0" applyNumberFormat="1" applyBorder="1"/>
    <xf numFmtId="2" fontId="0" fillId="0" borderId="19" xfId="0" applyNumberFormat="1" applyBorder="1"/>
    <xf numFmtId="2" fontId="0" fillId="0" borderId="11" xfId="0" applyNumberFormat="1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8" fillId="0" borderId="2" xfId="0" applyFont="1" applyBorder="1" applyAlignment="1">
      <alignment wrapText="1"/>
    </xf>
    <xf numFmtId="0" fontId="2" fillId="0" borderId="0" xfId="0" applyFont="1" applyBorder="1"/>
    <xf numFmtId="2" fontId="2" fillId="0" borderId="0" xfId="0" applyNumberFormat="1" applyFont="1" applyBorder="1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right"/>
    </xf>
    <xf numFmtId="2" fontId="5" fillId="0" borderId="2" xfId="1" applyNumberFormat="1" applyFont="1" applyFill="1" applyBorder="1"/>
    <xf numFmtId="0" fontId="2" fillId="0" borderId="25" xfId="0" applyFont="1" applyBorder="1"/>
    <xf numFmtId="2" fontId="0" fillId="0" borderId="25" xfId="0" applyNumberFormat="1" applyBorder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2" fontId="2" fillId="0" borderId="19" xfId="0" applyNumberFormat="1" applyFont="1" applyBorder="1"/>
    <xf numFmtId="2" fontId="2" fillId="0" borderId="0" xfId="0" applyNumberFormat="1" applyFont="1" applyFill="1" applyBorder="1" applyAlignment="1" applyProtection="1"/>
    <xf numFmtId="165" fontId="2" fillId="0" borderId="0" xfId="0" applyNumberFormat="1" applyFont="1"/>
    <xf numFmtId="2" fontId="0" fillId="0" borderId="4" xfId="0" applyNumberFormat="1" applyBorder="1"/>
    <xf numFmtId="2" fontId="0" fillId="0" borderId="20" xfId="0" applyNumberFormat="1" applyBorder="1"/>
    <xf numFmtId="2" fontId="2" fillId="0" borderId="4" xfId="0" applyNumberFormat="1" applyFont="1" applyBorder="1"/>
    <xf numFmtId="2" fontId="2" fillId="0" borderId="20" xfId="0" applyNumberFormat="1" applyFont="1" applyBorder="1"/>
    <xf numFmtId="2" fontId="4" fillId="0" borderId="11" xfId="0" applyNumberFormat="1" applyFont="1" applyBorder="1"/>
    <xf numFmtId="2" fontId="2" fillId="0" borderId="11" xfId="0" applyNumberFormat="1" applyFont="1" applyBorder="1"/>
    <xf numFmtId="2" fontId="0" fillId="0" borderId="24" xfId="0" applyNumberFormat="1" applyFill="1" applyBorder="1" applyAlignment="1" applyProtection="1"/>
    <xf numFmtId="2" fontId="19" fillId="0" borderId="0" xfId="0" applyNumberFormat="1" applyFont="1" applyFill="1" applyBorder="1" applyAlignment="1" applyProtection="1"/>
    <xf numFmtId="2" fontId="2" fillId="0" borderId="24" xfId="0" applyNumberFormat="1" applyFont="1" applyFill="1" applyBorder="1" applyAlignment="1" applyProtection="1"/>
    <xf numFmtId="2" fontId="2" fillId="0" borderId="23" xfId="0" applyNumberFormat="1" applyFont="1" applyFill="1" applyBorder="1" applyAlignment="1" applyProtection="1"/>
    <xf numFmtId="2" fontId="2" fillId="0" borderId="19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2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16" fillId="0" borderId="16" xfId="1" applyNumberFormat="1" applyFont="1" applyFill="1" applyBorder="1" applyAlignment="1">
      <alignment horizontal="center" vertical="top" wrapText="1"/>
    </xf>
    <xf numFmtId="2" fontId="16" fillId="0" borderId="17" xfId="1" applyNumberFormat="1" applyFont="1" applyFill="1" applyBorder="1" applyAlignment="1">
      <alignment horizontal="center" vertical="top" wrapText="1"/>
    </xf>
    <xf numFmtId="2" fontId="16" fillId="0" borderId="18" xfId="1" applyNumberFormat="1" applyFont="1" applyFill="1" applyBorder="1" applyAlignment="1">
      <alignment horizontal="center" vertical="top" wrapText="1"/>
    </xf>
    <xf numFmtId="2" fontId="16" fillId="0" borderId="14" xfId="1" applyNumberFormat="1" applyFont="1" applyFill="1" applyBorder="1" applyAlignment="1">
      <alignment horizontal="center" vertical="top" wrapText="1"/>
    </xf>
    <xf numFmtId="2" fontId="16" fillId="0" borderId="10" xfId="1" applyNumberFormat="1" applyFont="1" applyFill="1" applyBorder="1" applyAlignment="1">
      <alignment horizontal="center" vertical="top" wrapText="1"/>
    </xf>
    <xf numFmtId="2" fontId="16" fillId="0" borderId="15" xfId="1" applyNumberFormat="1" applyFont="1" applyFill="1" applyBorder="1" applyAlignment="1">
      <alignment horizontal="center" vertical="top" wrapText="1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49" fontId="11" fillId="0" borderId="9" xfId="2" applyNumberFormat="1" applyFont="1" applyFill="1" applyBorder="1" applyAlignment="1">
      <alignment horizontal="center" vertical="center" wrapText="1"/>
    </xf>
    <xf numFmtId="49" fontId="11" fillId="0" borderId="11" xfId="2" applyNumberFormat="1" applyFont="1" applyFill="1" applyBorder="1" applyAlignment="1">
      <alignment horizontal="center" vertical="center" wrapText="1"/>
    </xf>
    <xf numFmtId="49" fontId="11" fillId="0" borderId="10" xfId="2" applyNumberFormat="1" applyFont="1" applyFill="1" applyBorder="1" applyAlignment="1">
      <alignment horizontal="center" vertical="center" wrapText="1"/>
    </xf>
    <xf numFmtId="49" fontId="11" fillId="0" borderId="2" xfId="2" applyNumberFormat="1" applyFont="1" applyFill="1" applyBorder="1" applyAlignment="1">
      <alignment horizontal="center" vertical="center" wrapText="1"/>
    </xf>
    <xf numFmtId="2" fontId="12" fillId="0" borderId="6" xfId="1" applyNumberFormat="1" applyFont="1" applyFill="1" applyBorder="1" applyAlignment="1">
      <alignment horizontal="center" vertical="top" wrapText="1"/>
    </xf>
    <xf numFmtId="2" fontId="12" fillId="0" borderId="7" xfId="1" applyNumberFormat="1" applyFont="1" applyFill="1" applyBorder="1" applyAlignment="1">
      <alignment horizontal="center" vertical="top" wrapText="1"/>
    </xf>
    <xf numFmtId="2" fontId="12" fillId="0" borderId="8" xfId="1" applyNumberFormat="1" applyFont="1" applyFill="1" applyBorder="1" applyAlignment="1">
      <alignment horizontal="center" vertical="top" wrapText="1"/>
    </xf>
    <xf numFmtId="2" fontId="16" fillId="0" borderId="6" xfId="1" applyNumberFormat="1" applyFont="1" applyFill="1" applyBorder="1" applyAlignment="1">
      <alignment horizontal="center" vertical="top" wrapText="1"/>
    </xf>
    <xf numFmtId="2" fontId="16" fillId="0" borderId="7" xfId="1" applyNumberFormat="1" applyFont="1" applyFill="1" applyBorder="1" applyAlignment="1">
      <alignment horizontal="center" vertical="top" wrapText="1"/>
    </xf>
    <xf numFmtId="2" fontId="16" fillId="0" borderId="8" xfId="1" applyNumberFormat="1" applyFont="1" applyFill="1" applyBorder="1" applyAlignment="1">
      <alignment horizontal="center" vertical="top" wrapText="1"/>
    </xf>
    <xf numFmtId="3" fontId="16" fillId="0" borderId="12" xfId="1" applyNumberFormat="1" applyFont="1" applyFill="1" applyBorder="1" applyAlignment="1">
      <alignment horizontal="center" vertical="center" wrapText="1"/>
    </xf>
    <xf numFmtId="3" fontId="16" fillId="0" borderId="13" xfId="1" applyNumberFormat="1" applyFont="1" applyFill="1" applyBorder="1" applyAlignment="1">
      <alignment horizontal="center" vertical="center" wrapText="1"/>
    </xf>
    <xf numFmtId="3" fontId="16" fillId="0" borderId="21" xfId="1" applyNumberFormat="1" applyFont="1" applyFill="1" applyBorder="1" applyAlignment="1">
      <alignment horizontal="center" vertical="center" wrapText="1"/>
    </xf>
    <xf numFmtId="2" fontId="16" fillId="0" borderId="6" xfId="1" applyNumberFormat="1" applyFont="1" applyFill="1" applyBorder="1" applyAlignment="1">
      <alignment horizontal="center"/>
    </xf>
    <xf numFmtId="2" fontId="16" fillId="0" borderId="7" xfId="1" applyNumberFormat="1" applyFont="1" applyFill="1" applyBorder="1" applyAlignment="1">
      <alignment horizontal="center"/>
    </xf>
    <xf numFmtId="2" fontId="16" fillId="0" borderId="8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2"/>
    <cellStyle name="Normal 2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5"/>
  <sheetViews>
    <sheetView tabSelected="1" topLeftCell="A10" zoomScaleNormal="100" workbookViewId="0">
      <selection activeCell="C36" sqref="C36:BK36"/>
    </sheetView>
  </sheetViews>
  <sheetFormatPr defaultRowHeight="12.75" x14ac:dyDescent="0.2"/>
  <cols>
    <col min="1" max="1" width="5" style="25" customWidth="1"/>
    <col min="2" max="2" width="47.5703125" style="25" customWidth="1"/>
    <col min="3" max="7" width="8.140625" style="25" bestFit="1" customWidth="1"/>
    <col min="8" max="8" width="9.7109375" style="25" customWidth="1"/>
    <col min="9" max="9" width="8.140625" style="25" customWidth="1"/>
    <col min="10" max="11" width="8.140625" style="25" bestFit="1" customWidth="1"/>
    <col min="12" max="12" width="6.140625" style="25" customWidth="1"/>
    <col min="13" max="13" width="5.42578125" style="25" customWidth="1"/>
    <col min="14" max="14" width="4.7109375" style="25" customWidth="1"/>
    <col min="15" max="15" width="4.5703125" style="25" customWidth="1"/>
    <col min="16" max="42" width="8.140625" style="25" bestFit="1" customWidth="1"/>
    <col min="43" max="43" width="5.42578125" style="25" customWidth="1"/>
    <col min="44" max="45" width="8.140625" style="25" bestFit="1" customWidth="1"/>
    <col min="46" max="46" width="4.5703125" style="25" customWidth="1"/>
    <col min="47" max="47" width="6.5703125" style="25" customWidth="1"/>
    <col min="48" max="48" width="8.28515625" style="25" customWidth="1"/>
    <col min="49" max="49" width="6.140625" style="25" customWidth="1"/>
    <col min="50" max="50" width="5.7109375" style="25" customWidth="1"/>
    <col min="51" max="51" width="8.140625" style="25" bestFit="1" customWidth="1"/>
    <col min="52" max="52" width="6" style="25" bestFit="1" customWidth="1"/>
    <col min="53" max="57" width="8.140625" style="25" bestFit="1" customWidth="1"/>
    <col min="58" max="58" width="6.140625" style="25" customWidth="1"/>
    <col min="59" max="59" width="6.5703125" style="25" customWidth="1"/>
    <col min="60" max="61" width="8.140625" style="25" bestFit="1" customWidth="1"/>
    <col min="62" max="62" width="5.5703125" style="25" customWidth="1"/>
    <col min="63" max="63" width="10.42578125" style="25" customWidth="1"/>
    <col min="64" max="16384" width="9.140625" style="25"/>
  </cols>
  <sheetData>
    <row r="1" spans="1:66" s="19" customFormat="1" ht="19.5" thickBot="1" x14ac:dyDescent="0.35">
      <c r="A1" s="83" t="s">
        <v>1</v>
      </c>
      <c r="B1" s="85" t="s">
        <v>50</v>
      </c>
      <c r="C1" s="87" t="s">
        <v>114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</row>
    <row r="2" spans="1:66" s="20" customFormat="1" ht="18.75" thickBot="1" x14ac:dyDescent="0.4">
      <c r="A2" s="84"/>
      <c r="B2" s="86"/>
      <c r="C2" s="90" t="s">
        <v>51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0" t="s">
        <v>52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2"/>
      <c r="AQ2" s="90" t="s">
        <v>53</v>
      </c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2"/>
      <c r="BK2" s="93" t="s">
        <v>54</v>
      </c>
    </row>
    <row r="3" spans="1:66" s="21" customFormat="1" ht="18.75" thickBot="1" x14ac:dyDescent="0.4">
      <c r="A3" s="84"/>
      <c r="B3" s="86"/>
      <c r="C3" s="96" t="s">
        <v>55</v>
      </c>
      <c r="D3" s="97"/>
      <c r="E3" s="97"/>
      <c r="F3" s="97"/>
      <c r="G3" s="97"/>
      <c r="H3" s="97"/>
      <c r="I3" s="97"/>
      <c r="J3" s="97"/>
      <c r="K3" s="97"/>
      <c r="L3" s="98"/>
      <c r="M3" s="96" t="s">
        <v>56</v>
      </c>
      <c r="N3" s="97"/>
      <c r="O3" s="97"/>
      <c r="P3" s="97"/>
      <c r="Q3" s="97"/>
      <c r="R3" s="97"/>
      <c r="S3" s="97"/>
      <c r="T3" s="97"/>
      <c r="U3" s="97"/>
      <c r="V3" s="98"/>
      <c r="W3" s="96" t="s">
        <v>55</v>
      </c>
      <c r="X3" s="97"/>
      <c r="Y3" s="97"/>
      <c r="Z3" s="97"/>
      <c r="AA3" s="97"/>
      <c r="AB3" s="97"/>
      <c r="AC3" s="97"/>
      <c r="AD3" s="97"/>
      <c r="AE3" s="97"/>
      <c r="AF3" s="98"/>
      <c r="AG3" s="96" t="s">
        <v>56</v>
      </c>
      <c r="AH3" s="97"/>
      <c r="AI3" s="97"/>
      <c r="AJ3" s="97"/>
      <c r="AK3" s="97"/>
      <c r="AL3" s="97"/>
      <c r="AM3" s="97"/>
      <c r="AN3" s="97"/>
      <c r="AO3" s="97"/>
      <c r="AP3" s="98"/>
      <c r="AQ3" s="96" t="s">
        <v>55</v>
      </c>
      <c r="AR3" s="97"/>
      <c r="AS3" s="97"/>
      <c r="AT3" s="97"/>
      <c r="AU3" s="97"/>
      <c r="AV3" s="97"/>
      <c r="AW3" s="97"/>
      <c r="AX3" s="97"/>
      <c r="AY3" s="97"/>
      <c r="AZ3" s="98"/>
      <c r="BA3" s="96" t="s">
        <v>56</v>
      </c>
      <c r="BB3" s="97"/>
      <c r="BC3" s="97"/>
      <c r="BD3" s="97"/>
      <c r="BE3" s="97"/>
      <c r="BF3" s="97"/>
      <c r="BG3" s="97"/>
      <c r="BH3" s="97"/>
      <c r="BI3" s="97"/>
      <c r="BJ3" s="98"/>
      <c r="BK3" s="94"/>
    </row>
    <row r="4" spans="1:66" s="21" customFormat="1" ht="18" x14ac:dyDescent="0.35">
      <c r="A4" s="84"/>
      <c r="B4" s="86"/>
      <c r="C4" s="77" t="s">
        <v>57</v>
      </c>
      <c r="D4" s="78"/>
      <c r="E4" s="78"/>
      <c r="F4" s="78"/>
      <c r="G4" s="79"/>
      <c r="H4" s="74" t="s">
        <v>58</v>
      </c>
      <c r="I4" s="75"/>
      <c r="J4" s="75"/>
      <c r="K4" s="75"/>
      <c r="L4" s="76"/>
      <c r="M4" s="77" t="s">
        <v>57</v>
      </c>
      <c r="N4" s="78"/>
      <c r="O4" s="78"/>
      <c r="P4" s="78"/>
      <c r="Q4" s="79"/>
      <c r="R4" s="74" t="s">
        <v>58</v>
      </c>
      <c r="S4" s="75"/>
      <c r="T4" s="75"/>
      <c r="U4" s="75"/>
      <c r="V4" s="76"/>
      <c r="W4" s="77" t="s">
        <v>57</v>
      </c>
      <c r="X4" s="78"/>
      <c r="Y4" s="78"/>
      <c r="Z4" s="78"/>
      <c r="AA4" s="79"/>
      <c r="AB4" s="74" t="s">
        <v>58</v>
      </c>
      <c r="AC4" s="75"/>
      <c r="AD4" s="75"/>
      <c r="AE4" s="75"/>
      <c r="AF4" s="76"/>
      <c r="AG4" s="77" t="s">
        <v>57</v>
      </c>
      <c r="AH4" s="78"/>
      <c r="AI4" s="78"/>
      <c r="AJ4" s="78"/>
      <c r="AK4" s="79"/>
      <c r="AL4" s="74" t="s">
        <v>58</v>
      </c>
      <c r="AM4" s="75"/>
      <c r="AN4" s="75"/>
      <c r="AO4" s="75"/>
      <c r="AP4" s="76"/>
      <c r="AQ4" s="77" t="s">
        <v>57</v>
      </c>
      <c r="AR4" s="78"/>
      <c r="AS4" s="78"/>
      <c r="AT4" s="78"/>
      <c r="AU4" s="79"/>
      <c r="AV4" s="74" t="s">
        <v>58</v>
      </c>
      <c r="AW4" s="75"/>
      <c r="AX4" s="75"/>
      <c r="AY4" s="75"/>
      <c r="AZ4" s="76"/>
      <c r="BA4" s="77" t="s">
        <v>57</v>
      </c>
      <c r="BB4" s="78"/>
      <c r="BC4" s="78"/>
      <c r="BD4" s="78"/>
      <c r="BE4" s="79"/>
      <c r="BF4" s="74" t="s">
        <v>58</v>
      </c>
      <c r="BG4" s="75"/>
      <c r="BH4" s="75"/>
      <c r="BI4" s="75"/>
      <c r="BJ4" s="76"/>
      <c r="BK4" s="94"/>
    </row>
    <row r="5" spans="1:66" s="26" customFormat="1" ht="15" customHeight="1" x14ac:dyDescent="0.3">
      <c r="A5" s="84"/>
      <c r="B5" s="86"/>
      <c r="C5" s="22">
        <v>1</v>
      </c>
      <c r="D5" s="23">
        <v>2</v>
      </c>
      <c r="E5" s="23">
        <v>3</v>
      </c>
      <c r="F5" s="23">
        <v>4</v>
      </c>
      <c r="G5" s="24">
        <v>5</v>
      </c>
      <c r="H5" s="22">
        <v>1</v>
      </c>
      <c r="I5" s="23">
        <v>2</v>
      </c>
      <c r="J5" s="23">
        <v>3</v>
      </c>
      <c r="K5" s="23">
        <v>4</v>
      </c>
      <c r="L5" s="24">
        <v>5</v>
      </c>
      <c r="M5" s="22">
        <v>1</v>
      </c>
      <c r="N5" s="23">
        <v>2</v>
      </c>
      <c r="O5" s="23">
        <v>3</v>
      </c>
      <c r="P5" s="23">
        <v>4</v>
      </c>
      <c r="Q5" s="24">
        <v>5</v>
      </c>
      <c r="R5" s="22">
        <v>1</v>
      </c>
      <c r="S5" s="23">
        <v>2</v>
      </c>
      <c r="T5" s="23">
        <v>3</v>
      </c>
      <c r="U5" s="23">
        <v>4</v>
      </c>
      <c r="V5" s="24">
        <v>5</v>
      </c>
      <c r="W5" s="22">
        <v>1</v>
      </c>
      <c r="X5" s="23">
        <v>2</v>
      </c>
      <c r="Y5" s="23">
        <v>3</v>
      </c>
      <c r="Z5" s="23">
        <v>4</v>
      </c>
      <c r="AA5" s="24">
        <v>5</v>
      </c>
      <c r="AB5" s="22">
        <v>1</v>
      </c>
      <c r="AC5" s="23">
        <v>2</v>
      </c>
      <c r="AD5" s="23">
        <v>3</v>
      </c>
      <c r="AE5" s="23">
        <v>4</v>
      </c>
      <c r="AF5" s="24">
        <v>5</v>
      </c>
      <c r="AG5" s="22">
        <v>1</v>
      </c>
      <c r="AH5" s="23">
        <v>2</v>
      </c>
      <c r="AI5" s="23">
        <v>3</v>
      </c>
      <c r="AJ5" s="23">
        <v>4</v>
      </c>
      <c r="AK5" s="24">
        <v>5</v>
      </c>
      <c r="AL5" s="22">
        <v>1</v>
      </c>
      <c r="AM5" s="23">
        <v>2</v>
      </c>
      <c r="AN5" s="23">
        <v>3</v>
      </c>
      <c r="AO5" s="23">
        <v>4</v>
      </c>
      <c r="AP5" s="24">
        <v>5</v>
      </c>
      <c r="AQ5" s="22">
        <v>1</v>
      </c>
      <c r="AR5" s="23">
        <v>2</v>
      </c>
      <c r="AS5" s="23">
        <v>3</v>
      </c>
      <c r="AT5" s="23">
        <v>4</v>
      </c>
      <c r="AU5" s="24">
        <v>5</v>
      </c>
      <c r="AV5" s="22">
        <v>1</v>
      </c>
      <c r="AW5" s="23">
        <v>2</v>
      </c>
      <c r="AX5" s="23">
        <v>3</v>
      </c>
      <c r="AY5" s="23">
        <v>4</v>
      </c>
      <c r="AZ5" s="24">
        <v>5</v>
      </c>
      <c r="BA5" s="22">
        <v>1</v>
      </c>
      <c r="BB5" s="23">
        <v>2</v>
      </c>
      <c r="BC5" s="23">
        <v>3</v>
      </c>
      <c r="BD5" s="23">
        <v>4</v>
      </c>
      <c r="BE5" s="24">
        <v>5</v>
      </c>
      <c r="BF5" s="22">
        <v>1</v>
      </c>
      <c r="BG5" s="23">
        <v>2</v>
      </c>
      <c r="BH5" s="23">
        <v>3</v>
      </c>
      <c r="BI5" s="23">
        <v>4</v>
      </c>
      <c r="BJ5" s="24">
        <v>5</v>
      </c>
      <c r="BK5" s="95"/>
    </row>
    <row r="6" spans="1:66" x14ac:dyDescent="0.2">
      <c r="A6" s="27" t="s">
        <v>59</v>
      </c>
      <c r="B6" s="28" t="s">
        <v>60</v>
      </c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2"/>
    </row>
    <row r="7" spans="1:66" x14ac:dyDescent="0.2">
      <c r="A7" s="27" t="s">
        <v>61</v>
      </c>
      <c r="B7" s="29" t="s">
        <v>62</v>
      </c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2"/>
    </row>
    <row r="8" spans="1:66" x14ac:dyDescent="0.2">
      <c r="A8" s="27"/>
      <c r="B8" s="30" t="s">
        <v>63</v>
      </c>
      <c r="C8" s="33">
        <v>0</v>
      </c>
      <c r="D8" s="53">
        <v>0</v>
      </c>
      <c r="E8" s="53">
        <v>0</v>
      </c>
      <c r="F8" s="53">
        <v>0</v>
      </c>
      <c r="G8" s="54">
        <v>0</v>
      </c>
      <c r="H8" s="31">
        <v>11.042441203390963</v>
      </c>
      <c r="I8" s="31">
        <v>0</v>
      </c>
      <c r="J8" s="53">
        <v>0</v>
      </c>
      <c r="K8" s="53">
        <v>0</v>
      </c>
      <c r="L8" s="31">
        <v>2.6781817357908686</v>
      </c>
      <c r="M8" s="31">
        <v>0</v>
      </c>
      <c r="N8" s="53">
        <v>0</v>
      </c>
      <c r="O8" s="53">
        <v>0</v>
      </c>
      <c r="P8" s="53">
        <v>0</v>
      </c>
      <c r="Q8" s="54">
        <v>0</v>
      </c>
      <c r="R8" s="31">
        <v>5.5923931908162752</v>
      </c>
      <c r="S8" s="31">
        <v>6.0411705470976651</v>
      </c>
      <c r="T8" s="53">
        <v>0</v>
      </c>
      <c r="U8" s="53">
        <v>0</v>
      </c>
      <c r="V8" s="31">
        <v>32.277157715781343</v>
      </c>
      <c r="W8" s="33">
        <v>0</v>
      </c>
      <c r="X8" s="53">
        <v>0</v>
      </c>
      <c r="Y8" s="53">
        <v>0</v>
      </c>
      <c r="Z8" s="53">
        <v>0</v>
      </c>
      <c r="AA8" s="54">
        <v>0</v>
      </c>
      <c r="AB8" s="33">
        <v>0</v>
      </c>
      <c r="AC8" s="53">
        <v>0</v>
      </c>
      <c r="AD8" s="53">
        <v>0</v>
      </c>
      <c r="AE8" s="53">
        <v>0</v>
      </c>
      <c r="AF8" s="54">
        <v>0</v>
      </c>
      <c r="AG8" s="33">
        <v>0</v>
      </c>
      <c r="AH8" s="53">
        <v>0</v>
      </c>
      <c r="AI8" s="53">
        <v>0</v>
      </c>
      <c r="AJ8" s="53">
        <v>0</v>
      </c>
      <c r="AK8" s="54">
        <v>0</v>
      </c>
      <c r="AL8" s="33">
        <v>0</v>
      </c>
      <c r="AM8" s="53">
        <v>0</v>
      </c>
      <c r="AN8" s="53">
        <v>0</v>
      </c>
      <c r="AO8" s="53">
        <v>0</v>
      </c>
      <c r="AP8" s="54">
        <v>0</v>
      </c>
      <c r="AQ8" s="33">
        <v>0</v>
      </c>
      <c r="AR8" s="53">
        <v>0</v>
      </c>
      <c r="AS8" s="53">
        <v>0</v>
      </c>
      <c r="AT8" s="53">
        <v>7.3544</v>
      </c>
      <c r="AU8" s="54">
        <v>0</v>
      </c>
      <c r="AV8" s="31">
        <v>6.6428249474585002</v>
      </c>
      <c r="AW8" s="31">
        <v>5.4151384684207571</v>
      </c>
      <c r="AX8" s="18">
        <v>10.444601508909102</v>
      </c>
      <c r="AY8" s="53">
        <v>0</v>
      </c>
      <c r="AZ8" s="31">
        <v>9.078396123180724</v>
      </c>
      <c r="BA8" s="33">
        <v>0</v>
      </c>
      <c r="BB8" s="53">
        <v>0</v>
      </c>
      <c r="BC8" s="53">
        <v>0</v>
      </c>
      <c r="BD8" s="53">
        <v>0</v>
      </c>
      <c r="BE8" s="54">
        <v>0</v>
      </c>
      <c r="BF8" s="31">
        <v>6.0359143281655925</v>
      </c>
      <c r="BG8" s="31">
        <v>7.8028877089753026</v>
      </c>
      <c r="BH8" s="31">
        <v>0</v>
      </c>
      <c r="BI8" s="53">
        <v>0</v>
      </c>
      <c r="BJ8" s="31">
        <v>3.29449252201288</v>
      </c>
      <c r="BK8" s="34">
        <f>SUM(C8:BJ8)</f>
        <v>113.69999999999997</v>
      </c>
      <c r="BM8" s="18"/>
      <c r="BN8" s="18"/>
    </row>
    <row r="9" spans="1:66" x14ac:dyDescent="0.2">
      <c r="A9" s="27"/>
      <c r="B9" s="30" t="s">
        <v>64</v>
      </c>
      <c r="C9" s="33">
        <f>SUM(C8)</f>
        <v>0</v>
      </c>
      <c r="D9" s="33">
        <f t="shared" ref="D9:BI9" si="0">SUM(D8)</f>
        <v>0</v>
      </c>
      <c r="E9" s="33">
        <f t="shared" si="0"/>
        <v>0</v>
      </c>
      <c r="F9" s="33">
        <f t="shared" si="0"/>
        <v>0</v>
      </c>
      <c r="G9" s="33">
        <f t="shared" si="0"/>
        <v>0</v>
      </c>
      <c r="H9" s="33">
        <f>SUM(H8)</f>
        <v>11.042441203390963</v>
      </c>
      <c r="I9" s="33">
        <f>SUM(I8)</f>
        <v>0</v>
      </c>
      <c r="J9" s="33">
        <f t="shared" si="0"/>
        <v>0</v>
      </c>
      <c r="K9" s="33">
        <f t="shared" si="0"/>
        <v>0</v>
      </c>
      <c r="L9" s="33">
        <f>SUM(L8)</f>
        <v>2.6781817357908686</v>
      </c>
      <c r="M9" s="33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3">
        <f>SUM(R8)</f>
        <v>5.5923931908162752</v>
      </c>
      <c r="S9" s="33">
        <f>SUM(S8)</f>
        <v>6.0411705470976651</v>
      </c>
      <c r="T9" s="33">
        <f t="shared" si="0"/>
        <v>0</v>
      </c>
      <c r="U9" s="33">
        <f t="shared" si="0"/>
        <v>0</v>
      </c>
      <c r="V9" s="33">
        <f>SUM(V8)</f>
        <v>32.277157715781343</v>
      </c>
      <c r="W9" s="33">
        <f t="shared" si="0"/>
        <v>0</v>
      </c>
      <c r="X9" s="33">
        <f t="shared" si="0"/>
        <v>0</v>
      </c>
      <c r="Y9" s="33">
        <f t="shared" si="0"/>
        <v>0</v>
      </c>
      <c r="Z9" s="33">
        <f t="shared" si="0"/>
        <v>0</v>
      </c>
      <c r="AA9" s="33">
        <f t="shared" si="0"/>
        <v>0</v>
      </c>
      <c r="AB9" s="33">
        <f t="shared" si="0"/>
        <v>0</v>
      </c>
      <c r="AC9" s="33">
        <f t="shared" si="0"/>
        <v>0</v>
      </c>
      <c r="AD9" s="33">
        <f t="shared" si="0"/>
        <v>0</v>
      </c>
      <c r="AE9" s="33">
        <f t="shared" si="0"/>
        <v>0</v>
      </c>
      <c r="AF9" s="33">
        <f t="shared" si="0"/>
        <v>0</v>
      </c>
      <c r="AG9" s="33">
        <f t="shared" si="0"/>
        <v>0</v>
      </c>
      <c r="AH9" s="33">
        <f t="shared" si="0"/>
        <v>0</v>
      </c>
      <c r="AI9" s="33">
        <f t="shared" si="0"/>
        <v>0</v>
      </c>
      <c r="AJ9" s="33">
        <f t="shared" si="0"/>
        <v>0</v>
      </c>
      <c r="AK9" s="33">
        <f t="shared" si="0"/>
        <v>0</v>
      </c>
      <c r="AL9" s="33">
        <f t="shared" si="0"/>
        <v>0</v>
      </c>
      <c r="AM9" s="33">
        <f t="shared" si="0"/>
        <v>0</v>
      </c>
      <c r="AN9" s="33">
        <f t="shared" si="0"/>
        <v>0</v>
      </c>
      <c r="AO9" s="33">
        <f t="shared" si="0"/>
        <v>0</v>
      </c>
      <c r="AP9" s="33">
        <f t="shared" si="0"/>
        <v>0</v>
      </c>
      <c r="AQ9" s="33">
        <f t="shared" si="0"/>
        <v>0</v>
      </c>
      <c r="AR9" s="33">
        <f t="shared" si="0"/>
        <v>0</v>
      </c>
      <c r="AS9" s="33">
        <f t="shared" si="0"/>
        <v>0</v>
      </c>
      <c r="AT9" s="33">
        <f>SUM(AT8)</f>
        <v>7.3544</v>
      </c>
      <c r="AU9" s="33">
        <f t="shared" si="0"/>
        <v>0</v>
      </c>
      <c r="AV9" s="33">
        <f>SUM(AV8)</f>
        <v>6.6428249474585002</v>
      </c>
      <c r="AW9" s="33">
        <f>SUM(AW8)</f>
        <v>5.4151384684207571</v>
      </c>
      <c r="AX9" s="33">
        <f t="shared" si="0"/>
        <v>10.444601508909102</v>
      </c>
      <c r="AY9" s="33">
        <f t="shared" si="0"/>
        <v>0</v>
      </c>
      <c r="AZ9" s="33">
        <f>SUM(AZ8)</f>
        <v>9.078396123180724</v>
      </c>
      <c r="BA9" s="33">
        <f t="shared" si="0"/>
        <v>0</v>
      </c>
      <c r="BB9" s="33">
        <f t="shared" si="0"/>
        <v>0</v>
      </c>
      <c r="BC9" s="33">
        <f t="shared" si="0"/>
        <v>0</v>
      </c>
      <c r="BD9" s="33">
        <f t="shared" si="0"/>
        <v>0</v>
      </c>
      <c r="BE9" s="33">
        <f t="shared" si="0"/>
        <v>0</v>
      </c>
      <c r="BF9" s="33">
        <f>SUM(BF8)</f>
        <v>6.0359143281655925</v>
      </c>
      <c r="BG9" s="33">
        <f>SUM(BG8)</f>
        <v>7.8028877089753026</v>
      </c>
      <c r="BH9" s="33">
        <f t="shared" si="0"/>
        <v>0</v>
      </c>
      <c r="BI9" s="33">
        <f t="shared" si="0"/>
        <v>0</v>
      </c>
      <c r="BJ9" s="33">
        <f>SUM(BJ8)</f>
        <v>3.29449252201288</v>
      </c>
      <c r="BK9" s="34">
        <f>SUM(C9:BJ9)</f>
        <v>113.69999999999997</v>
      </c>
    </row>
    <row r="10" spans="1:66" x14ac:dyDescent="0.2">
      <c r="A10" s="27" t="s">
        <v>65</v>
      </c>
      <c r="B10" s="29" t="s">
        <v>66</v>
      </c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70"/>
    </row>
    <row r="11" spans="1:66" x14ac:dyDescent="0.2">
      <c r="A11" s="27"/>
      <c r="B11" s="30" t="s">
        <v>63</v>
      </c>
      <c r="C11" s="33">
        <v>0</v>
      </c>
      <c r="D11" s="53">
        <v>0</v>
      </c>
      <c r="E11" s="53">
        <v>0</v>
      </c>
      <c r="F11" s="53">
        <v>0</v>
      </c>
      <c r="G11" s="54">
        <v>0</v>
      </c>
      <c r="H11" s="33">
        <v>5.8900000000000001E-2</v>
      </c>
      <c r="I11" s="53">
        <v>0</v>
      </c>
      <c r="J11" s="53">
        <v>0</v>
      </c>
      <c r="K11" s="53">
        <v>0</v>
      </c>
      <c r="L11" s="54">
        <v>0</v>
      </c>
      <c r="M11" s="33">
        <v>0</v>
      </c>
      <c r="N11" s="53">
        <v>0</v>
      </c>
      <c r="O11" s="53">
        <v>0</v>
      </c>
      <c r="P11" s="53">
        <v>0</v>
      </c>
      <c r="Q11" s="54">
        <v>0</v>
      </c>
      <c r="R11" s="31">
        <f>0.04098472534482-0.0343</f>
        <v>6.6847253448200014E-3</v>
      </c>
      <c r="S11" s="53">
        <v>0</v>
      </c>
      <c r="T11" s="53">
        <v>0</v>
      </c>
      <c r="U11" s="53">
        <v>0</v>
      </c>
      <c r="V11" s="54">
        <v>0</v>
      </c>
      <c r="W11" s="33">
        <v>0</v>
      </c>
      <c r="X11" s="53">
        <v>0</v>
      </c>
      <c r="Y11" s="53">
        <v>0</v>
      </c>
      <c r="Z11" s="53">
        <v>0</v>
      </c>
      <c r="AA11" s="54">
        <v>0</v>
      </c>
      <c r="AB11" s="33">
        <v>0</v>
      </c>
      <c r="AC11" s="53">
        <v>0</v>
      </c>
      <c r="AD11" s="53">
        <v>0</v>
      </c>
      <c r="AE11" s="53">
        <v>0</v>
      </c>
      <c r="AF11" s="54">
        <v>0</v>
      </c>
      <c r="AG11" s="33">
        <v>0</v>
      </c>
      <c r="AH11" s="53">
        <v>0</v>
      </c>
      <c r="AI11" s="53">
        <v>0</v>
      </c>
      <c r="AJ11" s="53">
        <v>0</v>
      </c>
      <c r="AK11" s="54">
        <v>0</v>
      </c>
      <c r="AL11" s="33">
        <v>0</v>
      </c>
      <c r="AM11" s="53">
        <v>0</v>
      </c>
      <c r="AN11" s="53">
        <v>0</v>
      </c>
      <c r="AO11" s="53">
        <v>0</v>
      </c>
      <c r="AP11" s="54">
        <v>0</v>
      </c>
      <c r="AQ11" s="33">
        <v>0</v>
      </c>
      <c r="AR11" s="53">
        <v>0</v>
      </c>
      <c r="AS11" s="53">
        <v>0</v>
      </c>
      <c r="AT11" s="53">
        <v>0</v>
      </c>
      <c r="AU11" s="54">
        <v>0</v>
      </c>
      <c r="AV11" s="18">
        <v>1.1725060338120014E-2</v>
      </c>
      <c r="AW11" s="53">
        <v>0</v>
      </c>
      <c r="AX11" s="53">
        <v>0</v>
      </c>
      <c r="AY11" s="53">
        <v>0</v>
      </c>
      <c r="AZ11" s="54">
        <v>0</v>
      </c>
      <c r="BA11" s="33">
        <v>0</v>
      </c>
      <c r="BB11" s="53">
        <v>0</v>
      </c>
      <c r="BC11" s="53">
        <v>0</v>
      </c>
      <c r="BD11" s="53">
        <v>0</v>
      </c>
      <c r="BE11" s="54">
        <v>0</v>
      </c>
      <c r="BF11" s="31">
        <v>2.7290214317059986E-2</v>
      </c>
      <c r="BG11" s="53">
        <v>0</v>
      </c>
      <c r="BH11" s="53">
        <v>0</v>
      </c>
      <c r="BI11" s="53">
        <v>0</v>
      </c>
      <c r="BJ11" s="54">
        <v>0</v>
      </c>
      <c r="BK11" s="34">
        <f>SUM(C11:BJ11)</f>
        <v>0.1046</v>
      </c>
      <c r="BM11" s="32"/>
      <c r="BN11" s="18"/>
    </row>
    <row r="12" spans="1:66" x14ac:dyDescent="0.2">
      <c r="A12" s="27"/>
      <c r="B12" s="30" t="s">
        <v>67</v>
      </c>
      <c r="C12" s="33">
        <f>SUM(C11)</f>
        <v>0</v>
      </c>
      <c r="D12" s="33">
        <f t="shared" ref="D12:BJ12" si="1">SUM(D11)</f>
        <v>0</v>
      </c>
      <c r="E12" s="33">
        <f t="shared" si="1"/>
        <v>0</v>
      </c>
      <c r="F12" s="33">
        <f t="shared" si="1"/>
        <v>0</v>
      </c>
      <c r="G12" s="33">
        <f t="shared" si="1"/>
        <v>0</v>
      </c>
      <c r="H12" s="33">
        <f t="shared" si="1"/>
        <v>5.8900000000000001E-2</v>
      </c>
      <c r="I12" s="33">
        <f t="shared" si="1"/>
        <v>0</v>
      </c>
      <c r="J12" s="33">
        <f t="shared" si="1"/>
        <v>0</v>
      </c>
      <c r="K12" s="33">
        <f t="shared" si="1"/>
        <v>0</v>
      </c>
      <c r="L12" s="33">
        <f t="shared" si="1"/>
        <v>0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6.6847253448200014E-3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0</v>
      </c>
      <c r="AC12" s="33">
        <f t="shared" si="1"/>
        <v>0</v>
      </c>
      <c r="AD12" s="33">
        <f t="shared" si="1"/>
        <v>0</v>
      </c>
      <c r="AE12" s="33">
        <f t="shared" si="1"/>
        <v>0</v>
      </c>
      <c r="AF12" s="33">
        <f t="shared" si="1"/>
        <v>0</v>
      </c>
      <c r="AG12" s="33">
        <f t="shared" si="1"/>
        <v>0</v>
      </c>
      <c r="AH12" s="33">
        <f t="shared" si="1"/>
        <v>0</v>
      </c>
      <c r="AI12" s="33">
        <f t="shared" si="1"/>
        <v>0</v>
      </c>
      <c r="AJ12" s="33">
        <f t="shared" si="1"/>
        <v>0</v>
      </c>
      <c r="AK12" s="33">
        <f t="shared" si="1"/>
        <v>0</v>
      </c>
      <c r="AL12" s="33">
        <f t="shared" si="1"/>
        <v>0</v>
      </c>
      <c r="AM12" s="33">
        <f t="shared" si="1"/>
        <v>0</v>
      </c>
      <c r="AN12" s="33">
        <f t="shared" si="1"/>
        <v>0</v>
      </c>
      <c r="AO12" s="33">
        <f t="shared" si="1"/>
        <v>0</v>
      </c>
      <c r="AP12" s="33">
        <f t="shared" si="1"/>
        <v>0</v>
      </c>
      <c r="AQ12" s="33">
        <f t="shared" si="1"/>
        <v>0</v>
      </c>
      <c r="AR12" s="33">
        <f t="shared" si="1"/>
        <v>0</v>
      </c>
      <c r="AS12" s="33">
        <f t="shared" si="1"/>
        <v>0</v>
      </c>
      <c r="AT12" s="33">
        <f t="shared" si="1"/>
        <v>0</v>
      </c>
      <c r="AU12" s="33">
        <f t="shared" si="1"/>
        <v>0</v>
      </c>
      <c r="AV12" s="33">
        <f>SUM(AV11)</f>
        <v>1.1725060338120014E-2</v>
      </c>
      <c r="AW12" s="33">
        <f t="shared" si="1"/>
        <v>0</v>
      </c>
      <c r="AX12" s="33">
        <f t="shared" si="1"/>
        <v>0</v>
      </c>
      <c r="AY12" s="33">
        <f t="shared" si="1"/>
        <v>0</v>
      </c>
      <c r="AZ12" s="33">
        <f t="shared" si="1"/>
        <v>0</v>
      </c>
      <c r="BA12" s="33">
        <f t="shared" si="1"/>
        <v>0</v>
      </c>
      <c r="BB12" s="33">
        <f t="shared" si="1"/>
        <v>0</v>
      </c>
      <c r="BC12" s="33">
        <f t="shared" si="1"/>
        <v>0</v>
      </c>
      <c r="BD12" s="33">
        <f t="shared" si="1"/>
        <v>0</v>
      </c>
      <c r="BE12" s="33">
        <f t="shared" si="1"/>
        <v>0</v>
      </c>
      <c r="BF12" s="33">
        <f>SUM(BF11)</f>
        <v>2.7290214317059986E-2</v>
      </c>
      <c r="BG12" s="33">
        <f t="shared" si="1"/>
        <v>0</v>
      </c>
      <c r="BH12" s="33">
        <f t="shared" si="1"/>
        <v>0</v>
      </c>
      <c r="BI12" s="33">
        <f t="shared" si="1"/>
        <v>0</v>
      </c>
      <c r="BJ12" s="33">
        <f t="shared" si="1"/>
        <v>0</v>
      </c>
      <c r="BK12" s="34">
        <f>SUM(C12:BJ12)</f>
        <v>0.1046</v>
      </c>
    </row>
    <row r="13" spans="1:66" x14ac:dyDescent="0.2">
      <c r="A13" s="27" t="s">
        <v>68</v>
      </c>
      <c r="B13" s="29" t="s">
        <v>69</v>
      </c>
      <c r="C13" s="68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70"/>
    </row>
    <row r="14" spans="1:66" x14ac:dyDescent="0.2">
      <c r="A14" s="27"/>
      <c r="B14" s="30" t="s">
        <v>63</v>
      </c>
      <c r="C14" s="33">
        <v>0</v>
      </c>
      <c r="D14" s="53">
        <v>0</v>
      </c>
      <c r="E14" s="33">
        <v>0</v>
      </c>
      <c r="F14" s="53">
        <v>0</v>
      </c>
      <c r="G14" s="33">
        <v>0</v>
      </c>
      <c r="H14" s="53">
        <v>0</v>
      </c>
      <c r="I14" s="33">
        <v>0</v>
      </c>
      <c r="J14" s="53">
        <v>0</v>
      </c>
      <c r="K14" s="33">
        <v>0</v>
      </c>
      <c r="L14" s="53">
        <v>0</v>
      </c>
      <c r="M14" s="33">
        <v>0</v>
      </c>
      <c r="N14" s="53">
        <v>0</v>
      </c>
      <c r="O14" s="33">
        <v>0</v>
      </c>
      <c r="P14" s="53">
        <v>0</v>
      </c>
      <c r="Q14" s="33">
        <v>0</v>
      </c>
      <c r="R14" s="53">
        <v>0</v>
      </c>
      <c r="S14" s="33">
        <v>0</v>
      </c>
      <c r="T14" s="53">
        <v>0</v>
      </c>
      <c r="U14" s="33">
        <v>0</v>
      </c>
      <c r="V14" s="53">
        <v>0</v>
      </c>
      <c r="W14" s="33">
        <v>0</v>
      </c>
      <c r="X14" s="53">
        <v>0</v>
      </c>
      <c r="Y14" s="33">
        <v>0</v>
      </c>
      <c r="Z14" s="53">
        <v>0</v>
      </c>
      <c r="AA14" s="33">
        <v>0</v>
      </c>
      <c r="AB14" s="53">
        <v>0</v>
      </c>
      <c r="AC14" s="33">
        <v>0</v>
      </c>
      <c r="AD14" s="53">
        <v>0</v>
      </c>
      <c r="AE14" s="33">
        <v>0</v>
      </c>
      <c r="AF14" s="53">
        <v>0</v>
      </c>
      <c r="AG14" s="33">
        <v>0</v>
      </c>
      <c r="AH14" s="53">
        <v>0</v>
      </c>
      <c r="AI14" s="33">
        <v>0</v>
      </c>
      <c r="AJ14" s="53">
        <v>0</v>
      </c>
      <c r="AK14" s="33">
        <v>0</v>
      </c>
      <c r="AL14" s="53">
        <v>0</v>
      </c>
      <c r="AM14" s="33">
        <v>0</v>
      </c>
      <c r="AN14" s="53">
        <v>0</v>
      </c>
      <c r="AO14" s="33">
        <v>0</v>
      </c>
      <c r="AP14" s="53">
        <v>0</v>
      </c>
      <c r="AQ14" s="33">
        <v>0</v>
      </c>
      <c r="AR14" s="53">
        <v>0</v>
      </c>
      <c r="AS14" s="33">
        <v>0</v>
      </c>
      <c r="AT14" s="53">
        <v>0</v>
      </c>
      <c r="AU14" s="33">
        <v>0</v>
      </c>
      <c r="AV14" s="53">
        <v>0</v>
      </c>
      <c r="AW14" s="33">
        <v>0</v>
      </c>
      <c r="AX14" s="53">
        <v>0</v>
      </c>
      <c r="AY14" s="33">
        <v>0</v>
      </c>
      <c r="AZ14" s="53">
        <v>0</v>
      </c>
      <c r="BA14" s="33">
        <v>0</v>
      </c>
      <c r="BB14" s="53">
        <v>0</v>
      </c>
      <c r="BC14" s="33">
        <v>0</v>
      </c>
      <c r="BD14" s="53">
        <v>0</v>
      </c>
      <c r="BE14" s="33">
        <v>0</v>
      </c>
      <c r="BF14" s="53">
        <v>0</v>
      </c>
      <c r="BG14" s="33">
        <v>0</v>
      </c>
      <c r="BH14" s="53">
        <v>0</v>
      </c>
      <c r="BI14" s="33">
        <v>0</v>
      </c>
      <c r="BJ14" s="53">
        <v>0</v>
      </c>
      <c r="BK14" s="34">
        <f>SUM(C14:BJ14)</f>
        <v>0</v>
      </c>
    </row>
    <row r="15" spans="1:66" x14ac:dyDescent="0.2">
      <c r="A15" s="27"/>
      <c r="B15" s="30" t="s">
        <v>70</v>
      </c>
      <c r="C15" s="33">
        <v>0</v>
      </c>
      <c r="D15" s="53">
        <v>0</v>
      </c>
      <c r="E15" s="33">
        <v>0</v>
      </c>
      <c r="F15" s="53">
        <v>0</v>
      </c>
      <c r="G15" s="33">
        <v>0</v>
      </c>
      <c r="H15" s="53">
        <v>0</v>
      </c>
      <c r="I15" s="33">
        <v>0</v>
      </c>
      <c r="J15" s="53">
        <v>0</v>
      </c>
      <c r="K15" s="33">
        <v>0</v>
      </c>
      <c r="L15" s="53">
        <v>0</v>
      </c>
      <c r="M15" s="33">
        <v>0</v>
      </c>
      <c r="N15" s="53">
        <v>0</v>
      </c>
      <c r="O15" s="33">
        <v>0</v>
      </c>
      <c r="P15" s="53">
        <v>0</v>
      </c>
      <c r="Q15" s="33">
        <v>0</v>
      </c>
      <c r="R15" s="53">
        <v>0</v>
      </c>
      <c r="S15" s="33">
        <v>0</v>
      </c>
      <c r="T15" s="53">
        <v>0</v>
      </c>
      <c r="U15" s="33">
        <v>0</v>
      </c>
      <c r="V15" s="53">
        <v>0</v>
      </c>
      <c r="W15" s="33">
        <v>0</v>
      </c>
      <c r="X15" s="53">
        <v>0</v>
      </c>
      <c r="Y15" s="33">
        <v>0</v>
      </c>
      <c r="Z15" s="53">
        <v>0</v>
      </c>
      <c r="AA15" s="33">
        <v>0</v>
      </c>
      <c r="AB15" s="53">
        <v>0</v>
      </c>
      <c r="AC15" s="33">
        <v>0</v>
      </c>
      <c r="AD15" s="53">
        <v>0</v>
      </c>
      <c r="AE15" s="33">
        <v>0</v>
      </c>
      <c r="AF15" s="53">
        <v>0</v>
      </c>
      <c r="AG15" s="33">
        <v>0</v>
      </c>
      <c r="AH15" s="53">
        <v>0</v>
      </c>
      <c r="AI15" s="33">
        <v>0</v>
      </c>
      <c r="AJ15" s="53">
        <v>0</v>
      </c>
      <c r="AK15" s="33">
        <v>0</v>
      </c>
      <c r="AL15" s="53">
        <v>0</v>
      </c>
      <c r="AM15" s="33">
        <v>0</v>
      </c>
      <c r="AN15" s="53">
        <v>0</v>
      </c>
      <c r="AO15" s="33">
        <v>0</v>
      </c>
      <c r="AP15" s="53">
        <v>0</v>
      </c>
      <c r="AQ15" s="33">
        <v>0</v>
      </c>
      <c r="AR15" s="53">
        <v>0</v>
      </c>
      <c r="AS15" s="33">
        <v>0</v>
      </c>
      <c r="AT15" s="53">
        <v>0</v>
      </c>
      <c r="AU15" s="33">
        <v>0</v>
      </c>
      <c r="AV15" s="53">
        <v>0</v>
      </c>
      <c r="AW15" s="33">
        <v>0</v>
      </c>
      <c r="AX15" s="53">
        <v>0</v>
      </c>
      <c r="AY15" s="33">
        <v>0</v>
      </c>
      <c r="AZ15" s="53">
        <v>0</v>
      </c>
      <c r="BA15" s="33">
        <v>0</v>
      </c>
      <c r="BB15" s="53">
        <v>0</v>
      </c>
      <c r="BC15" s="33">
        <v>0</v>
      </c>
      <c r="BD15" s="53">
        <v>0</v>
      </c>
      <c r="BE15" s="33">
        <v>0</v>
      </c>
      <c r="BF15" s="53">
        <v>0</v>
      </c>
      <c r="BG15" s="33">
        <v>0</v>
      </c>
      <c r="BH15" s="53">
        <v>0</v>
      </c>
      <c r="BI15" s="33">
        <v>0</v>
      </c>
      <c r="BJ15" s="53">
        <v>0</v>
      </c>
      <c r="BK15" s="34">
        <f>SUM(C15:BJ15)</f>
        <v>0</v>
      </c>
    </row>
    <row r="16" spans="1:66" x14ac:dyDescent="0.2">
      <c r="A16" s="27" t="s">
        <v>71</v>
      </c>
      <c r="B16" s="29" t="s">
        <v>72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70"/>
    </row>
    <row r="17" spans="1:66" x14ac:dyDescent="0.2">
      <c r="A17" s="27"/>
      <c r="B17" s="30" t="s">
        <v>63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4">
        <f t="shared" ref="BK17:BK23" si="2">SUM(C17:BJ17)</f>
        <v>0</v>
      </c>
    </row>
    <row r="18" spans="1:66" x14ac:dyDescent="0.2">
      <c r="A18" s="27"/>
      <c r="B18" s="30" t="s">
        <v>73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4">
        <f t="shared" si="2"/>
        <v>0</v>
      </c>
    </row>
    <row r="19" spans="1:66" x14ac:dyDescent="0.2">
      <c r="A19" s="27" t="s">
        <v>74</v>
      </c>
      <c r="B19" s="35" t="s">
        <v>75</v>
      </c>
      <c r="C19" s="68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70"/>
    </row>
    <row r="20" spans="1:66" x14ac:dyDescent="0.2">
      <c r="A20" s="27"/>
      <c r="B20" s="30" t="s">
        <v>63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4">
        <f t="shared" si="2"/>
        <v>0</v>
      </c>
    </row>
    <row r="21" spans="1:66" x14ac:dyDescent="0.2">
      <c r="A21" s="27"/>
      <c r="B21" s="30" t="s">
        <v>76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4">
        <f t="shared" si="2"/>
        <v>0</v>
      </c>
    </row>
    <row r="22" spans="1:66" x14ac:dyDescent="0.2">
      <c r="A22" s="27" t="s">
        <v>77</v>
      </c>
      <c r="B22" s="35" t="s">
        <v>78</v>
      </c>
      <c r="C22" s="68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70"/>
    </row>
    <row r="23" spans="1:66" x14ac:dyDescent="0.2">
      <c r="A23" s="27"/>
      <c r="B23" s="30" t="s">
        <v>63</v>
      </c>
      <c r="C23" s="33">
        <v>0</v>
      </c>
      <c r="D23" s="53">
        <v>0</v>
      </c>
      <c r="E23" s="53">
        <v>0</v>
      </c>
      <c r="F23" s="53">
        <v>0</v>
      </c>
      <c r="G23" s="54">
        <v>0</v>
      </c>
      <c r="H23" s="31">
        <v>0.50235098854439997</v>
      </c>
      <c r="I23" s="31">
        <v>0.93117729047955</v>
      </c>
      <c r="J23" s="53">
        <v>0</v>
      </c>
      <c r="K23" s="53">
        <v>0</v>
      </c>
      <c r="L23" s="31">
        <v>4.8355979092569701</v>
      </c>
      <c r="M23" s="33">
        <v>0</v>
      </c>
      <c r="N23" s="53">
        <v>0</v>
      </c>
      <c r="O23" s="53">
        <v>0</v>
      </c>
      <c r="P23" s="53">
        <v>0</v>
      </c>
      <c r="Q23" s="54">
        <v>0</v>
      </c>
      <c r="R23" s="31">
        <v>3.0824158546870001E-2</v>
      </c>
      <c r="S23" s="53">
        <v>0</v>
      </c>
      <c r="T23" s="53">
        <v>0</v>
      </c>
      <c r="U23" s="53">
        <v>0</v>
      </c>
      <c r="V23" s="31">
        <v>2.781595023363E-2</v>
      </c>
      <c r="W23" s="33">
        <v>0</v>
      </c>
      <c r="X23" s="53">
        <v>0</v>
      </c>
      <c r="Y23" s="53">
        <v>0</v>
      </c>
      <c r="Z23" s="53">
        <v>0</v>
      </c>
      <c r="AA23" s="54">
        <v>0</v>
      </c>
      <c r="AB23" s="33">
        <v>0</v>
      </c>
      <c r="AC23" s="53">
        <v>0</v>
      </c>
      <c r="AD23" s="53">
        <v>0</v>
      </c>
      <c r="AE23" s="53">
        <v>0</v>
      </c>
      <c r="AF23" s="54">
        <v>0</v>
      </c>
      <c r="AG23" s="33">
        <v>0</v>
      </c>
      <c r="AH23" s="53">
        <v>0</v>
      </c>
      <c r="AI23" s="53">
        <v>0</v>
      </c>
      <c r="AJ23" s="53">
        <v>0</v>
      </c>
      <c r="AK23" s="54">
        <v>0</v>
      </c>
      <c r="AL23" s="33">
        <v>0</v>
      </c>
      <c r="AM23" s="53">
        <v>0</v>
      </c>
      <c r="AN23" s="53">
        <v>0</v>
      </c>
      <c r="AO23" s="53">
        <v>0</v>
      </c>
      <c r="AP23" s="54">
        <v>0</v>
      </c>
      <c r="AQ23" s="33">
        <v>0</v>
      </c>
      <c r="AR23" s="53">
        <v>0</v>
      </c>
      <c r="AS23" s="53">
        <v>0</v>
      </c>
      <c r="AT23" s="53">
        <v>0</v>
      </c>
      <c r="AU23" s="54">
        <v>0</v>
      </c>
      <c r="AV23" s="31">
        <v>1.7127792487346487</v>
      </c>
      <c r="AW23" s="31">
        <v>2.0386613482855562</v>
      </c>
      <c r="AX23" s="53">
        <v>0</v>
      </c>
      <c r="AY23" s="53">
        <v>0</v>
      </c>
      <c r="AZ23" s="31">
        <v>2.8527622356188984</v>
      </c>
      <c r="BA23" s="33">
        <v>0</v>
      </c>
      <c r="BB23" s="53">
        <v>0</v>
      </c>
      <c r="BC23" s="53">
        <v>0</v>
      </c>
      <c r="BD23" s="53">
        <v>0</v>
      </c>
      <c r="BE23" s="54">
        <v>0</v>
      </c>
      <c r="BF23" s="31">
        <v>1.424784978164261</v>
      </c>
      <c r="BG23" s="31">
        <v>1.1298835444895565</v>
      </c>
      <c r="BH23" s="53">
        <v>0</v>
      </c>
      <c r="BI23" s="31">
        <v>1.0505626988328034</v>
      </c>
      <c r="BJ23" s="31">
        <v>0.63389964881285299</v>
      </c>
      <c r="BK23" s="34">
        <f t="shared" si="2"/>
        <v>17.171099999999999</v>
      </c>
      <c r="BM23" s="18"/>
      <c r="BN23" s="18"/>
    </row>
    <row r="24" spans="1:66" x14ac:dyDescent="0.2">
      <c r="A24" s="27"/>
      <c r="B24" s="30" t="s">
        <v>79</v>
      </c>
      <c r="C24" s="33">
        <f>SUM(C23)</f>
        <v>0</v>
      </c>
      <c r="D24" s="33">
        <f t="shared" ref="D24:BH24" si="3">SUM(D23)</f>
        <v>0</v>
      </c>
      <c r="E24" s="33">
        <f t="shared" si="3"/>
        <v>0</v>
      </c>
      <c r="F24" s="33">
        <f t="shared" si="3"/>
        <v>0</v>
      </c>
      <c r="G24" s="33">
        <f t="shared" si="3"/>
        <v>0</v>
      </c>
      <c r="H24" s="33">
        <f>SUM(H23)</f>
        <v>0.50235098854439997</v>
      </c>
      <c r="I24" s="33">
        <f>SUM(I23)</f>
        <v>0.93117729047955</v>
      </c>
      <c r="J24" s="33">
        <f t="shared" si="3"/>
        <v>0</v>
      </c>
      <c r="K24" s="33">
        <f t="shared" si="3"/>
        <v>0</v>
      </c>
      <c r="L24" s="33">
        <f>SUM(L23)</f>
        <v>4.8355979092569701</v>
      </c>
      <c r="M24" s="33">
        <f t="shared" si="3"/>
        <v>0</v>
      </c>
      <c r="N24" s="33">
        <f t="shared" si="3"/>
        <v>0</v>
      </c>
      <c r="O24" s="33">
        <f t="shared" si="3"/>
        <v>0</v>
      </c>
      <c r="P24" s="33">
        <f t="shared" si="3"/>
        <v>0</v>
      </c>
      <c r="Q24" s="33">
        <f t="shared" si="3"/>
        <v>0</v>
      </c>
      <c r="R24" s="33">
        <f>SUM(R23)</f>
        <v>3.0824158546870001E-2</v>
      </c>
      <c r="S24" s="33">
        <f t="shared" si="3"/>
        <v>0</v>
      </c>
      <c r="T24" s="33">
        <f t="shared" si="3"/>
        <v>0</v>
      </c>
      <c r="U24" s="33">
        <f t="shared" si="3"/>
        <v>0</v>
      </c>
      <c r="V24" s="33">
        <f>SUM(V23)</f>
        <v>2.781595023363E-2</v>
      </c>
      <c r="W24" s="33">
        <f t="shared" si="3"/>
        <v>0</v>
      </c>
      <c r="X24" s="33">
        <f t="shared" si="3"/>
        <v>0</v>
      </c>
      <c r="Y24" s="33">
        <f t="shared" si="3"/>
        <v>0</v>
      </c>
      <c r="Z24" s="33">
        <f t="shared" si="3"/>
        <v>0</v>
      </c>
      <c r="AA24" s="33">
        <f t="shared" si="3"/>
        <v>0</v>
      </c>
      <c r="AB24" s="33">
        <f t="shared" si="3"/>
        <v>0</v>
      </c>
      <c r="AC24" s="33">
        <f t="shared" si="3"/>
        <v>0</v>
      </c>
      <c r="AD24" s="33">
        <f t="shared" si="3"/>
        <v>0</v>
      </c>
      <c r="AE24" s="33">
        <f t="shared" si="3"/>
        <v>0</v>
      </c>
      <c r="AF24" s="33">
        <f t="shared" si="3"/>
        <v>0</v>
      </c>
      <c r="AG24" s="33">
        <f t="shared" si="3"/>
        <v>0</v>
      </c>
      <c r="AH24" s="33">
        <f t="shared" si="3"/>
        <v>0</v>
      </c>
      <c r="AI24" s="33">
        <f t="shared" si="3"/>
        <v>0</v>
      </c>
      <c r="AJ24" s="33">
        <f t="shared" si="3"/>
        <v>0</v>
      </c>
      <c r="AK24" s="33">
        <f t="shared" si="3"/>
        <v>0</v>
      </c>
      <c r="AL24" s="33">
        <f t="shared" si="3"/>
        <v>0</v>
      </c>
      <c r="AM24" s="33">
        <f t="shared" si="3"/>
        <v>0</v>
      </c>
      <c r="AN24" s="33">
        <f t="shared" si="3"/>
        <v>0</v>
      </c>
      <c r="AO24" s="33">
        <f t="shared" si="3"/>
        <v>0</v>
      </c>
      <c r="AP24" s="33">
        <f t="shared" si="3"/>
        <v>0</v>
      </c>
      <c r="AQ24" s="33">
        <f t="shared" si="3"/>
        <v>0</v>
      </c>
      <c r="AR24" s="33">
        <f t="shared" si="3"/>
        <v>0</v>
      </c>
      <c r="AS24" s="33">
        <f t="shared" si="3"/>
        <v>0</v>
      </c>
      <c r="AT24" s="33">
        <f t="shared" si="3"/>
        <v>0</v>
      </c>
      <c r="AU24" s="33">
        <f t="shared" si="3"/>
        <v>0</v>
      </c>
      <c r="AV24" s="33">
        <f>SUM(AV23)</f>
        <v>1.7127792487346487</v>
      </c>
      <c r="AW24" s="33">
        <f>SUM(AW23)</f>
        <v>2.0386613482855562</v>
      </c>
      <c r="AX24" s="33">
        <f t="shared" si="3"/>
        <v>0</v>
      </c>
      <c r="AY24" s="33">
        <f t="shared" si="3"/>
        <v>0</v>
      </c>
      <c r="AZ24" s="33">
        <f>SUM(AZ23)</f>
        <v>2.8527622356188984</v>
      </c>
      <c r="BA24" s="33">
        <f t="shared" si="3"/>
        <v>0</v>
      </c>
      <c r="BB24" s="33">
        <f t="shared" si="3"/>
        <v>0</v>
      </c>
      <c r="BC24" s="33">
        <f t="shared" si="3"/>
        <v>0</v>
      </c>
      <c r="BD24" s="33">
        <f t="shared" si="3"/>
        <v>0</v>
      </c>
      <c r="BE24" s="33">
        <f t="shared" si="3"/>
        <v>0</v>
      </c>
      <c r="BF24" s="33">
        <f>SUM(BF23)</f>
        <v>1.424784978164261</v>
      </c>
      <c r="BG24" s="33">
        <f>SUM(BG23)</f>
        <v>1.1298835444895565</v>
      </c>
      <c r="BH24" s="33">
        <f t="shared" si="3"/>
        <v>0</v>
      </c>
      <c r="BI24" s="33">
        <f>SUM(BI23)</f>
        <v>1.0505626988328034</v>
      </c>
      <c r="BJ24" s="33">
        <f>SUM(BJ23)</f>
        <v>0.63389964881285299</v>
      </c>
      <c r="BK24" s="34">
        <f>SUM(BK23)</f>
        <v>17.171099999999999</v>
      </c>
    </row>
    <row r="25" spans="1:66" x14ac:dyDescent="0.2">
      <c r="A25" s="27"/>
      <c r="B25" s="36" t="s">
        <v>80</v>
      </c>
      <c r="C25" s="33">
        <f>SUM(C24)</f>
        <v>0</v>
      </c>
      <c r="D25" s="33">
        <f t="shared" ref="D25:BH25" si="4">+D24+D21+D18+D15+D12+D9</f>
        <v>0</v>
      </c>
      <c r="E25" s="33">
        <f t="shared" si="4"/>
        <v>0</v>
      </c>
      <c r="F25" s="33">
        <f t="shared" si="4"/>
        <v>0</v>
      </c>
      <c r="G25" s="33">
        <f t="shared" si="4"/>
        <v>0</v>
      </c>
      <c r="H25" s="33">
        <f>+H24+H21+H18+H15+H12+H9</f>
        <v>11.603692191935362</v>
      </c>
      <c r="I25" s="33">
        <f>+I24+I21+I18+I15+I12+I9</f>
        <v>0.93117729047955</v>
      </c>
      <c r="J25" s="33">
        <f t="shared" si="4"/>
        <v>0</v>
      </c>
      <c r="K25" s="33">
        <f t="shared" si="4"/>
        <v>0</v>
      </c>
      <c r="L25" s="33">
        <f>+L24+L21+L18+L15+L12+L9</f>
        <v>7.5137796450478387</v>
      </c>
      <c r="M25" s="33">
        <f t="shared" si="4"/>
        <v>0</v>
      </c>
      <c r="N25" s="33">
        <f t="shared" si="4"/>
        <v>0</v>
      </c>
      <c r="O25" s="33">
        <f t="shared" si="4"/>
        <v>0</v>
      </c>
      <c r="P25" s="33">
        <f t="shared" si="4"/>
        <v>0</v>
      </c>
      <c r="Q25" s="33">
        <f t="shared" si="4"/>
        <v>0</v>
      </c>
      <c r="R25" s="33">
        <f>+R24+R21+R18+R15+R12+R9</f>
        <v>5.6299020747079656</v>
      </c>
      <c r="S25" s="33">
        <f>+S24+S21+S18+S15+S12+S9</f>
        <v>6.0411705470976651</v>
      </c>
      <c r="T25" s="33">
        <f t="shared" si="4"/>
        <v>0</v>
      </c>
      <c r="U25" s="33">
        <f t="shared" si="4"/>
        <v>0</v>
      </c>
      <c r="V25" s="33">
        <f>+V24+V21+V18+V15+V12+V9</f>
        <v>32.304973666014973</v>
      </c>
      <c r="W25" s="33">
        <f t="shared" si="4"/>
        <v>0</v>
      </c>
      <c r="X25" s="33">
        <f t="shared" si="4"/>
        <v>0</v>
      </c>
      <c r="Y25" s="33">
        <f t="shared" si="4"/>
        <v>0</v>
      </c>
      <c r="Z25" s="33">
        <f t="shared" si="4"/>
        <v>0</v>
      </c>
      <c r="AA25" s="33">
        <f t="shared" si="4"/>
        <v>0</v>
      </c>
      <c r="AB25" s="33">
        <f t="shared" si="4"/>
        <v>0</v>
      </c>
      <c r="AC25" s="33">
        <f t="shared" si="4"/>
        <v>0</v>
      </c>
      <c r="AD25" s="33">
        <f t="shared" si="4"/>
        <v>0</v>
      </c>
      <c r="AE25" s="33">
        <f t="shared" si="4"/>
        <v>0</v>
      </c>
      <c r="AF25" s="33">
        <f t="shared" si="4"/>
        <v>0</v>
      </c>
      <c r="AG25" s="33">
        <f t="shared" si="4"/>
        <v>0</v>
      </c>
      <c r="AH25" s="33">
        <f t="shared" si="4"/>
        <v>0</v>
      </c>
      <c r="AI25" s="33">
        <f t="shared" si="4"/>
        <v>0</v>
      </c>
      <c r="AJ25" s="33">
        <f t="shared" si="4"/>
        <v>0</v>
      </c>
      <c r="AK25" s="33">
        <f t="shared" si="4"/>
        <v>0</v>
      </c>
      <c r="AL25" s="33">
        <f t="shared" si="4"/>
        <v>0</v>
      </c>
      <c r="AM25" s="33">
        <f t="shared" si="4"/>
        <v>0</v>
      </c>
      <c r="AN25" s="33">
        <f t="shared" si="4"/>
        <v>0</v>
      </c>
      <c r="AO25" s="33">
        <f t="shared" si="4"/>
        <v>0</v>
      </c>
      <c r="AP25" s="33">
        <f t="shared" si="4"/>
        <v>0</v>
      </c>
      <c r="AQ25" s="33">
        <f t="shared" si="4"/>
        <v>0</v>
      </c>
      <c r="AR25" s="33">
        <f t="shared" si="4"/>
        <v>0</v>
      </c>
      <c r="AS25" s="33">
        <f t="shared" si="4"/>
        <v>0</v>
      </c>
      <c r="AT25" s="33">
        <f>+AT24+AT21+AT18+AT15+AT12+AT9</f>
        <v>7.3544</v>
      </c>
      <c r="AU25" s="33">
        <f t="shared" si="4"/>
        <v>0</v>
      </c>
      <c r="AV25" s="33">
        <f>+AV24+AV21+AV18+AV15+AV12+AV9</f>
        <v>8.3673292565312689</v>
      </c>
      <c r="AW25" s="33">
        <f>+AW24+AW21+AW18+AW15+AW12+AW9</f>
        <v>7.4537998167063133</v>
      </c>
      <c r="AX25" s="33">
        <f t="shared" si="4"/>
        <v>10.444601508909102</v>
      </c>
      <c r="AY25" s="33">
        <f t="shared" si="4"/>
        <v>0</v>
      </c>
      <c r="AZ25" s="33">
        <f>+AZ24+AZ21+AZ18+AZ15+AZ12+AZ9</f>
        <v>11.931158358799623</v>
      </c>
      <c r="BA25" s="33">
        <f t="shared" si="4"/>
        <v>0</v>
      </c>
      <c r="BB25" s="33">
        <f t="shared" si="4"/>
        <v>0</v>
      </c>
      <c r="BC25" s="33">
        <f t="shared" si="4"/>
        <v>0</v>
      </c>
      <c r="BD25" s="33">
        <f t="shared" si="4"/>
        <v>0</v>
      </c>
      <c r="BE25" s="33">
        <f t="shared" si="4"/>
        <v>0</v>
      </c>
      <c r="BF25" s="33">
        <f>+BF24+BF21+BF18+BF15+BF12+BF9</f>
        <v>7.4879895206469129</v>
      </c>
      <c r="BG25" s="33">
        <f>+BG24+BG21+BG18+BG15+BG12+BG9</f>
        <v>8.9327712534648587</v>
      </c>
      <c r="BH25" s="33">
        <f t="shared" si="4"/>
        <v>0</v>
      </c>
      <c r="BI25" s="33">
        <f>+BI24+BI21+BI18+BI15+BI12+BI9</f>
        <v>1.0505626988328034</v>
      </c>
      <c r="BJ25" s="33">
        <f>+BJ24+BJ21+BJ18+BJ15+BJ12+BJ9</f>
        <v>3.9283921708257328</v>
      </c>
      <c r="BK25" s="34">
        <f>+BK24+BK21+BK18+BK15+BK12+BK9</f>
        <v>130.97569999999996</v>
      </c>
    </row>
    <row r="26" spans="1:66" ht="3.75" customHeight="1" x14ac:dyDescent="0.2">
      <c r="A26" s="27"/>
      <c r="B26" s="37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70"/>
    </row>
    <row r="27" spans="1:66" x14ac:dyDescent="0.2">
      <c r="A27" s="27" t="s">
        <v>81</v>
      </c>
      <c r="B27" s="28" t="s">
        <v>5</v>
      </c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70"/>
    </row>
    <row r="28" spans="1:66" s="38" customFormat="1" x14ac:dyDescent="0.2">
      <c r="A28" s="27" t="s">
        <v>61</v>
      </c>
      <c r="B28" s="29" t="s">
        <v>82</v>
      </c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3"/>
    </row>
    <row r="29" spans="1:66" s="38" customFormat="1" x14ac:dyDescent="0.2">
      <c r="A29" s="27"/>
      <c r="B29" s="30" t="s">
        <v>63</v>
      </c>
      <c r="C29" s="50">
        <v>0</v>
      </c>
      <c r="D29" s="55">
        <v>0</v>
      </c>
      <c r="E29" s="55">
        <v>0</v>
      </c>
      <c r="F29" s="55">
        <v>0</v>
      </c>
      <c r="G29" s="56">
        <v>0</v>
      </c>
      <c r="H29" s="31">
        <v>0.04</v>
      </c>
      <c r="I29" s="55">
        <v>0</v>
      </c>
      <c r="J29" s="55">
        <v>0</v>
      </c>
      <c r="K29" s="55">
        <v>0</v>
      </c>
      <c r="L29" s="56">
        <v>0</v>
      </c>
      <c r="M29" s="50">
        <v>0</v>
      </c>
      <c r="N29" s="55">
        <v>0</v>
      </c>
      <c r="O29" s="55">
        <v>0</v>
      </c>
      <c r="P29" s="55">
        <v>0</v>
      </c>
      <c r="Q29" s="56">
        <v>0</v>
      </c>
      <c r="R29" s="31">
        <v>0.02</v>
      </c>
      <c r="S29" s="55">
        <v>0</v>
      </c>
      <c r="T29" s="55">
        <v>0</v>
      </c>
      <c r="U29" s="55">
        <v>0</v>
      </c>
      <c r="V29" s="56">
        <v>0</v>
      </c>
      <c r="W29" s="31">
        <v>0.18</v>
      </c>
      <c r="X29" s="55">
        <v>0</v>
      </c>
      <c r="Y29" s="55">
        <v>0</v>
      </c>
      <c r="Z29" s="55">
        <v>0</v>
      </c>
      <c r="AA29" s="56">
        <v>0</v>
      </c>
      <c r="AB29" s="31">
        <v>8.3546516737313378E-2</v>
      </c>
      <c r="AC29" s="55">
        <v>0</v>
      </c>
      <c r="AD29" s="55">
        <v>0</v>
      </c>
      <c r="AE29" s="55">
        <v>0</v>
      </c>
      <c r="AF29" s="56">
        <v>0</v>
      </c>
      <c r="AG29" s="31">
        <v>0.02</v>
      </c>
      <c r="AH29" s="55">
        <v>0</v>
      </c>
      <c r="AI29" s="55">
        <v>0</v>
      </c>
      <c r="AJ29" s="55">
        <v>0</v>
      </c>
      <c r="AK29" s="56">
        <v>0</v>
      </c>
      <c r="AL29" s="50">
        <v>0</v>
      </c>
      <c r="AM29" s="55">
        <v>0</v>
      </c>
      <c r="AN29" s="55">
        <v>0</v>
      </c>
      <c r="AO29" s="55">
        <v>0</v>
      </c>
      <c r="AP29" s="56">
        <v>0</v>
      </c>
      <c r="AQ29" s="51">
        <v>0</v>
      </c>
      <c r="AR29" s="55">
        <v>0</v>
      </c>
      <c r="AS29" s="55">
        <v>0</v>
      </c>
      <c r="AT29" s="55">
        <v>0</v>
      </c>
      <c r="AU29" s="56">
        <v>0</v>
      </c>
      <c r="AV29" s="39">
        <v>3.47171170615893</v>
      </c>
      <c r="AW29" s="55">
        <v>0</v>
      </c>
      <c r="AX29" s="55">
        <v>0</v>
      </c>
      <c r="AY29" s="55">
        <v>0</v>
      </c>
      <c r="AZ29" s="56">
        <v>0</v>
      </c>
      <c r="BA29" s="50">
        <v>0</v>
      </c>
      <c r="BB29" s="55">
        <v>0</v>
      </c>
      <c r="BC29" s="55">
        <v>0</v>
      </c>
      <c r="BD29" s="55">
        <v>0</v>
      </c>
      <c r="BE29" s="56">
        <v>0</v>
      </c>
      <c r="BF29" s="31">
        <v>3.8705417771037567</v>
      </c>
      <c r="BG29" s="55">
        <v>0</v>
      </c>
      <c r="BH29" s="55">
        <v>0</v>
      </c>
      <c r="BI29" s="55">
        <v>0</v>
      </c>
      <c r="BJ29" s="56">
        <v>0</v>
      </c>
      <c r="BK29" s="57">
        <f>SUM(C29:BJ29)</f>
        <v>7.6858000000000004</v>
      </c>
      <c r="BM29" s="39"/>
      <c r="BN29" s="39"/>
    </row>
    <row r="30" spans="1:66" s="38" customFormat="1" x14ac:dyDescent="0.2">
      <c r="A30" s="27"/>
      <c r="B30" s="30" t="s">
        <v>64</v>
      </c>
      <c r="C30" s="50">
        <f>SUM(C29)</f>
        <v>0</v>
      </c>
      <c r="D30" s="50">
        <f t="shared" ref="D30:BK30" si="5">SUM(D29)</f>
        <v>0</v>
      </c>
      <c r="E30" s="50">
        <f t="shared" si="5"/>
        <v>0</v>
      </c>
      <c r="F30" s="50">
        <f t="shared" si="5"/>
        <v>0</v>
      </c>
      <c r="G30" s="50">
        <f t="shared" si="5"/>
        <v>0</v>
      </c>
      <c r="H30" s="50">
        <f t="shared" si="5"/>
        <v>0.04</v>
      </c>
      <c r="I30" s="50">
        <f t="shared" si="5"/>
        <v>0</v>
      </c>
      <c r="J30" s="50">
        <f t="shared" si="5"/>
        <v>0</v>
      </c>
      <c r="K30" s="50">
        <f t="shared" si="5"/>
        <v>0</v>
      </c>
      <c r="L30" s="50">
        <f t="shared" si="5"/>
        <v>0</v>
      </c>
      <c r="M30" s="50">
        <f t="shared" si="5"/>
        <v>0</v>
      </c>
      <c r="N30" s="50">
        <f t="shared" si="5"/>
        <v>0</v>
      </c>
      <c r="O30" s="50">
        <f t="shared" si="5"/>
        <v>0</v>
      </c>
      <c r="P30" s="50">
        <f t="shared" si="5"/>
        <v>0</v>
      </c>
      <c r="Q30" s="50">
        <f t="shared" si="5"/>
        <v>0</v>
      </c>
      <c r="R30" s="50">
        <f t="shared" si="5"/>
        <v>0.02</v>
      </c>
      <c r="S30" s="50">
        <f t="shared" si="5"/>
        <v>0</v>
      </c>
      <c r="T30" s="50">
        <f t="shared" si="5"/>
        <v>0</v>
      </c>
      <c r="U30" s="50">
        <f t="shared" si="5"/>
        <v>0</v>
      </c>
      <c r="V30" s="50">
        <f t="shared" si="5"/>
        <v>0</v>
      </c>
      <c r="W30" s="50">
        <f t="shared" si="5"/>
        <v>0.18</v>
      </c>
      <c r="X30" s="50">
        <f t="shared" si="5"/>
        <v>0</v>
      </c>
      <c r="Y30" s="50">
        <f t="shared" si="5"/>
        <v>0</v>
      </c>
      <c r="Z30" s="50">
        <f t="shared" si="5"/>
        <v>0</v>
      </c>
      <c r="AA30" s="50">
        <f t="shared" si="5"/>
        <v>0</v>
      </c>
      <c r="AB30" s="50">
        <f t="shared" si="5"/>
        <v>8.3546516737313378E-2</v>
      </c>
      <c r="AC30" s="50">
        <f t="shared" si="5"/>
        <v>0</v>
      </c>
      <c r="AD30" s="50">
        <f t="shared" si="5"/>
        <v>0</v>
      </c>
      <c r="AE30" s="50">
        <f t="shared" si="5"/>
        <v>0</v>
      </c>
      <c r="AF30" s="50">
        <f t="shared" si="5"/>
        <v>0</v>
      </c>
      <c r="AG30" s="50">
        <f t="shared" si="5"/>
        <v>0.02</v>
      </c>
      <c r="AH30" s="50">
        <f t="shared" si="5"/>
        <v>0</v>
      </c>
      <c r="AI30" s="50">
        <f t="shared" si="5"/>
        <v>0</v>
      </c>
      <c r="AJ30" s="50">
        <f t="shared" si="5"/>
        <v>0</v>
      </c>
      <c r="AK30" s="50">
        <f t="shared" si="5"/>
        <v>0</v>
      </c>
      <c r="AL30" s="50">
        <f t="shared" si="5"/>
        <v>0</v>
      </c>
      <c r="AM30" s="50">
        <f t="shared" si="5"/>
        <v>0</v>
      </c>
      <c r="AN30" s="50">
        <f t="shared" si="5"/>
        <v>0</v>
      </c>
      <c r="AO30" s="50">
        <f t="shared" si="5"/>
        <v>0</v>
      </c>
      <c r="AP30" s="50">
        <f t="shared" si="5"/>
        <v>0</v>
      </c>
      <c r="AQ30" s="50">
        <f t="shared" si="5"/>
        <v>0</v>
      </c>
      <c r="AR30" s="50">
        <f t="shared" si="5"/>
        <v>0</v>
      </c>
      <c r="AS30" s="50">
        <f t="shared" si="5"/>
        <v>0</v>
      </c>
      <c r="AT30" s="50">
        <f t="shared" si="5"/>
        <v>0</v>
      </c>
      <c r="AU30" s="50">
        <f t="shared" si="5"/>
        <v>0</v>
      </c>
      <c r="AV30" s="50">
        <f t="shared" si="5"/>
        <v>3.47171170615893</v>
      </c>
      <c r="AW30" s="50">
        <f t="shared" si="5"/>
        <v>0</v>
      </c>
      <c r="AX30" s="50">
        <f t="shared" si="5"/>
        <v>0</v>
      </c>
      <c r="AY30" s="50">
        <f t="shared" si="5"/>
        <v>0</v>
      </c>
      <c r="AZ30" s="50">
        <f t="shared" si="5"/>
        <v>0</v>
      </c>
      <c r="BA30" s="50">
        <f t="shared" si="5"/>
        <v>0</v>
      </c>
      <c r="BB30" s="50">
        <f t="shared" si="5"/>
        <v>0</v>
      </c>
      <c r="BC30" s="50">
        <f t="shared" si="5"/>
        <v>0</v>
      </c>
      <c r="BD30" s="50">
        <f t="shared" si="5"/>
        <v>0</v>
      </c>
      <c r="BE30" s="50">
        <f t="shared" si="5"/>
        <v>0</v>
      </c>
      <c r="BF30" s="50">
        <f t="shared" si="5"/>
        <v>3.8705417771037567</v>
      </c>
      <c r="BG30" s="50">
        <f t="shared" si="5"/>
        <v>0</v>
      </c>
      <c r="BH30" s="50">
        <f t="shared" si="5"/>
        <v>0</v>
      </c>
      <c r="BI30" s="50">
        <f t="shared" si="5"/>
        <v>0</v>
      </c>
      <c r="BJ30" s="50">
        <f t="shared" si="5"/>
        <v>0</v>
      </c>
      <c r="BK30" s="58">
        <f t="shared" si="5"/>
        <v>7.6858000000000004</v>
      </c>
    </row>
    <row r="31" spans="1:66" x14ac:dyDescent="0.2">
      <c r="A31" s="27" t="s">
        <v>65</v>
      </c>
      <c r="B31" s="29" t="s">
        <v>38</v>
      </c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70"/>
    </row>
    <row r="32" spans="1:66" x14ac:dyDescent="0.2">
      <c r="A32" s="27"/>
      <c r="B32" s="30" t="s">
        <v>63</v>
      </c>
      <c r="C32" s="33">
        <v>0</v>
      </c>
      <c r="D32" s="53">
        <v>0</v>
      </c>
      <c r="E32" s="53">
        <v>0</v>
      </c>
      <c r="F32" s="53">
        <v>0</v>
      </c>
      <c r="G32" s="54">
        <v>0</v>
      </c>
      <c r="H32" s="31">
        <v>1.05</v>
      </c>
      <c r="I32" s="53">
        <v>0</v>
      </c>
      <c r="J32" s="53">
        <v>0</v>
      </c>
      <c r="K32" s="53">
        <v>0</v>
      </c>
      <c r="L32" s="54">
        <v>0</v>
      </c>
      <c r="M32" s="33">
        <v>0</v>
      </c>
      <c r="N32" s="53">
        <v>0</v>
      </c>
      <c r="O32" s="53">
        <v>0</v>
      </c>
      <c r="P32" s="53">
        <v>0</v>
      </c>
      <c r="Q32" s="54">
        <v>0</v>
      </c>
      <c r="R32" s="31">
        <v>0.97</v>
      </c>
      <c r="S32" s="53">
        <v>0</v>
      </c>
      <c r="T32" s="53">
        <v>0</v>
      </c>
      <c r="U32" s="53">
        <v>0</v>
      </c>
      <c r="V32" s="54">
        <v>0</v>
      </c>
      <c r="W32" s="33">
        <v>0</v>
      </c>
      <c r="X32" s="53">
        <v>0</v>
      </c>
      <c r="Y32" s="53">
        <v>0</v>
      </c>
      <c r="Z32" s="53">
        <v>0</v>
      </c>
      <c r="AA32" s="54">
        <v>0</v>
      </c>
      <c r="AB32" s="33">
        <v>0</v>
      </c>
      <c r="AC32" s="53">
        <v>0</v>
      </c>
      <c r="AD32" s="53">
        <v>0</v>
      </c>
      <c r="AE32" s="53">
        <v>0</v>
      </c>
      <c r="AF32" s="54">
        <v>0</v>
      </c>
      <c r="AG32" s="33">
        <v>0</v>
      </c>
      <c r="AH32" s="53">
        <v>0</v>
      </c>
      <c r="AI32" s="53">
        <v>0</v>
      </c>
      <c r="AJ32" s="53">
        <v>0</v>
      </c>
      <c r="AK32" s="54">
        <v>0</v>
      </c>
      <c r="AL32" s="33">
        <v>0</v>
      </c>
      <c r="AM32" s="53">
        <v>0</v>
      </c>
      <c r="AN32" s="53">
        <v>0</v>
      </c>
      <c r="AO32" s="53">
        <v>0</v>
      </c>
      <c r="AP32" s="54">
        <v>0</v>
      </c>
      <c r="AQ32" s="33">
        <v>0</v>
      </c>
      <c r="AR32" s="53">
        <v>0</v>
      </c>
      <c r="AS32" s="53">
        <v>0</v>
      </c>
      <c r="AT32" s="53">
        <v>0</v>
      </c>
      <c r="AU32" s="54">
        <v>0</v>
      </c>
      <c r="AV32" s="31">
        <v>4.9261000000000008</v>
      </c>
      <c r="AW32" s="31">
        <v>3.18</v>
      </c>
      <c r="AX32" s="53">
        <v>0</v>
      </c>
      <c r="AY32" s="53">
        <v>0</v>
      </c>
      <c r="AZ32" s="31">
        <v>4.433339279720391</v>
      </c>
      <c r="BA32" s="33">
        <v>0</v>
      </c>
      <c r="BB32" s="53">
        <v>0</v>
      </c>
      <c r="BC32" s="53">
        <v>0</v>
      </c>
      <c r="BD32" s="53">
        <v>0</v>
      </c>
      <c r="BE32" s="54">
        <v>0</v>
      </c>
      <c r="BF32" s="31">
        <v>4.9295607202796088</v>
      </c>
      <c r="BG32" s="31">
        <v>0.79</v>
      </c>
      <c r="BH32" s="53">
        <v>0</v>
      </c>
      <c r="BI32" s="53">
        <v>0</v>
      </c>
      <c r="BJ32" s="31">
        <v>0.85620000000000207</v>
      </c>
      <c r="BK32" s="58">
        <f>SUM(C32:BJ32)</f>
        <v>21.135200000000001</v>
      </c>
      <c r="BM32" s="18"/>
      <c r="BN32" s="18"/>
    </row>
    <row r="33" spans="1:66" x14ac:dyDescent="0.2">
      <c r="A33" s="27"/>
      <c r="B33" s="30" t="s">
        <v>67</v>
      </c>
      <c r="C33" s="33">
        <f>SUM(C32)</f>
        <v>0</v>
      </c>
      <c r="D33" s="33">
        <f t="shared" ref="D33:BJ33" si="6">SUM(D32)</f>
        <v>0</v>
      </c>
      <c r="E33" s="33">
        <f t="shared" si="6"/>
        <v>0</v>
      </c>
      <c r="F33" s="33">
        <f t="shared" si="6"/>
        <v>0</v>
      </c>
      <c r="G33" s="33">
        <f t="shared" si="6"/>
        <v>0</v>
      </c>
      <c r="H33" s="33">
        <f t="shared" si="6"/>
        <v>1.05</v>
      </c>
      <c r="I33" s="33">
        <f t="shared" si="6"/>
        <v>0</v>
      </c>
      <c r="J33" s="33">
        <f t="shared" si="6"/>
        <v>0</v>
      </c>
      <c r="K33" s="33">
        <f t="shared" si="6"/>
        <v>0</v>
      </c>
      <c r="L33" s="33">
        <f t="shared" si="6"/>
        <v>0</v>
      </c>
      <c r="M33" s="33">
        <f t="shared" si="6"/>
        <v>0</v>
      </c>
      <c r="N33" s="33">
        <f t="shared" si="6"/>
        <v>0</v>
      </c>
      <c r="O33" s="33">
        <f t="shared" si="6"/>
        <v>0</v>
      </c>
      <c r="P33" s="33">
        <f t="shared" si="6"/>
        <v>0</v>
      </c>
      <c r="Q33" s="33">
        <f t="shared" si="6"/>
        <v>0</v>
      </c>
      <c r="R33" s="33">
        <f t="shared" si="6"/>
        <v>0.97</v>
      </c>
      <c r="S33" s="33">
        <f t="shared" si="6"/>
        <v>0</v>
      </c>
      <c r="T33" s="33">
        <f t="shared" si="6"/>
        <v>0</v>
      </c>
      <c r="U33" s="33">
        <f t="shared" si="6"/>
        <v>0</v>
      </c>
      <c r="V33" s="33">
        <f t="shared" si="6"/>
        <v>0</v>
      </c>
      <c r="W33" s="33">
        <f t="shared" si="6"/>
        <v>0</v>
      </c>
      <c r="X33" s="33">
        <f t="shared" si="6"/>
        <v>0</v>
      </c>
      <c r="Y33" s="33">
        <f t="shared" si="6"/>
        <v>0</v>
      </c>
      <c r="Z33" s="33">
        <f t="shared" si="6"/>
        <v>0</v>
      </c>
      <c r="AA33" s="33">
        <f t="shared" si="6"/>
        <v>0</v>
      </c>
      <c r="AB33" s="33">
        <f t="shared" si="6"/>
        <v>0</v>
      </c>
      <c r="AC33" s="33">
        <f t="shared" si="6"/>
        <v>0</v>
      </c>
      <c r="AD33" s="33">
        <f t="shared" si="6"/>
        <v>0</v>
      </c>
      <c r="AE33" s="33">
        <f t="shared" si="6"/>
        <v>0</v>
      </c>
      <c r="AF33" s="33">
        <f t="shared" si="6"/>
        <v>0</v>
      </c>
      <c r="AG33" s="33">
        <f t="shared" si="6"/>
        <v>0</v>
      </c>
      <c r="AH33" s="33">
        <f t="shared" si="6"/>
        <v>0</v>
      </c>
      <c r="AI33" s="33">
        <f t="shared" si="6"/>
        <v>0</v>
      </c>
      <c r="AJ33" s="33">
        <f t="shared" si="6"/>
        <v>0</v>
      </c>
      <c r="AK33" s="33">
        <f t="shared" si="6"/>
        <v>0</v>
      </c>
      <c r="AL33" s="33">
        <f t="shared" si="6"/>
        <v>0</v>
      </c>
      <c r="AM33" s="33">
        <f t="shared" si="6"/>
        <v>0</v>
      </c>
      <c r="AN33" s="33">
        <f t="shared" si="6"/>
        <v>0</v>
      </c>
      <c r="AO33" s="33">
        <f t="shared" si="6"/>
        <v>0</v>
      </c>
      <c r="AP33" s="33">
        <f t="shared" si="6"/>
        <v>0</v>
      </c>
      <c r="AQ33" s="33">
        <f t="shared" si="6"/>
        <v>0</v>
      </c>
      <c r="AR33" s="33">
        <f t="shared" si="6"/>
        <v>0</v>
      </c>
      <c r="AS33" s="33">
        <f t="shared" si="6"/>
        <v>0</v>
      </c>
      <c r="AT33" s="33">
        <f t="shared" si="6"/>
        <v>0</v>
      </c>
      <c r="AU33" s="33">
        <f t="shared" si="6"/>
        <v>0</v>
      </c>
      <c r="AV33" s="33">
        <f t="shared" si="6"/>
        <v>4.9261000000000008</v>
      </c>
      <c r="AW33" s="33">
        <f t="shared" si="6"/>
        <v>3.18</v>
      </c>
      <c r="AX33" s="33">
        <f t="shared" si="6"/>
        <v>0</v>
      </c>
      <c r="AY33" s="33">
        <f t="shared" si="6"/>
        <v>0</v>
      </c>
      <c r="AZ33" s="33">
        <f t="shared" si="6"/>
        <v>4.433339279720391</v>
      </c>
      <c r="BA33" s="33">
        <f t="shared" si="6"/>
        <v>0</v>
      </c>
      <c r="BB33" s="33">
        <f t="shared" si="6"/>
        <v>0</v>
      </c>
      <c r="BC33" s="33">
        <f t="shared" si="6"/>
        <v>0</v>
      </c>
      <c r="BD33" s="33">
        <f t="shared" si="6"/>
        <v>0</v>
      </c>
      <c r="BE33" s="33">
        <f t="shared" si="6"/>
        <v>0</v>
      </c>
      <c r="BF33" s="33">
        <f t="shared" si="6"/>
        <v>4.9295607202796088</v>
      </c>
      <c r="BG33" s="33">
        <f t="shared" si="6"/>
        <v>0.79</v>
      </c>
      <c r="BH33" s="33">
        <f t="shared" si="6"/>
        <v>0</v>
      </c>
      <c r="BI33" s="33">
        <f t="shared" si="6"/>
        <v>0</v>
      </c>
      <c r="BJ33" s="33">
        <f t="shared" si="6"/>
        <v>0.85620000000000207</v>
      </c>
      <c r="BK33" s="58">
        <f>SUM(C33:BJ33)</f>
        <v>21.135200000000001</v>
      </c>
    </row>
    <row r="34" spans="1:66" x14ac:dyDescent="0.2">
      <c r="A34" s="27"/>
      <c r="B34" s="36" t="s">
        <v>83</v>
      </c>
      <c r="C34" s="33">
        <f>+C33+C30</f>
        <v>0</v>
      </c>
      <c r="D34" s="33">
        <f t="shared" ref="D34:BJ34" si="7">+D33+D30</f>
        <v>0</v>
      </c>
      <c r="E34" s="33">
        <f t="shared" si="7"/>
        <v>0</v>
      </c>
      <c r="F34" s="33">
        <f t="shared" si="7"/>
        <v>0</v>
      </c>
      <c r="G34" s="33">
        <f t="shared" si="7"/>
        <v>0</v>
      </c>
      <c r="H34" s="33">
        <f t="shared" si="7"/>
        <v>1.0900000000000001</v>
      </c>
      <c r="I34" s="33">
        <f t="shared" si="7"/>
        <v>0</v>
      </c>
      <c r="J34" s="33">
        <f t="shared" si="7"/>
        <v>0</v>
      </c>
      <c r="K34" s="33">
        <f t="shared" si="7"/>
        <v>0</v>
      </c>
      <c r="L34" s="33">
        <f t="shared" si="7"/>
        <v>0</v>
      </c>
      <c r="M34" s="33">
        <f t="shared" si="7"/>
        <v>0</v>
      </c>
      <c r="N34" s="33">
        <f t="shared" si="7"/>
        <v>0</v>
      </c>
      <c r="O34" s="33">
        <f t="shared" si="7"/>
        <v>0</v>
      </c>
      <c r="P34" s="33">
        <f t="shared" si="7"/>
        <v>0</v>
      </c>
      <c r="Q34" s="33">
        <f t="shared" si="7"/>
        <v>0</v>
      </c>
      <c r="R34" s="33">
        <f t="shared" si="7"/>
        <v>0.99</v>
      </c>
      <c r="S34" s="33">
        <f t="shared" si="7"/>
        <v>0</v>
      </c>
      <c r="T34" s="33">
        <f t="shared" si="7"/>
        <v>0</v>
      </c>
      <c r="U34" s="33">
        <f t="shared" si="7"/>
        <v>0</v>
      </c>
      <c r="V34" s="33">
        <f t="shared" si="7"/>
        <v>0</v>
      </c>
      <c r="W34" s="33">
        <f t="shared" si="7"/>
        <v>0.18</v>
      </c>
      <c r="X34" s="33">
        <f t="shared" si="7"/>
        <v>0</v>
      </c>
      <c r="Y34" s="33">
        <f t="shared" si="7"/>
        <v>0</v>
      </c>
      <c r="Z34" s="33">
        <f t="shared" si="7"/>
        <v>0</v>
      </c>
      <c r="AA34" s="33">
        <f t="shared" si="7"/>
        <v>0</v>
      </c>
      <c r="AB34" s="33">
        <f t="shared" si="7"/>
        <v>8.3546516737313378E-2</v>
      </c>
      <c r="AC34" s="33">
        <f t="shared" si="7"/>
        <v>0</v>
      </c>
      <c r="AD34" s="33">
        <f t="shared" si="7"/>
        <v>0</v>
      </c>
      <c r="AE34" s="33">
        <f t="shared" si="7"/>
        <v>0</v>
      </c>
      <c r="AF34" s="33">
        <f t="shared" si="7"/>
        <v>0</v>
      </c>
      <c r="AG34" s="33">
        <f t="shared" si="7"/>
        <v>0.02</v>
      </c>
      <c r="AH34" s="33">
        <f t="shared" si="7"/>
        <v>0</v>
      </c>
      <c r="AI34" s="33">
        <f t="shared" si="7"/>
        <v>0</v>
      </c>
      <c r="AJ34" s="33">
        <f t="shared" si="7"/>
        <v>0</v>
      </c>
      <c r="AK34" s="33">
        <f t="shared" si="7"/>
        <v>0</v>
      </c>
      <c r="AL34" s="33">
        <f t="shared" si="7"/>
        <v>0</v>
      </c>
      <c r="AM34" s="33">
        <f t="shared" si="7"/>
        <v>0</v>
      </c>
      <c r="AN34" s="33">
        <f t="shared" si="7"/>
        <v>0</v>
      </c>
      <c r="AO34" s="33">
        <f t="shared" si="7"/>
        <v>0</v>
      </c>
      <c r="AP34" s="33">
        <f t="shared" si="7"/>
        <v>0</v>
      </c>
      <c r="AQ34" s="33">
        <f t="shared" si="7"/>
        <v>0</v>
      </c>
      <c r="AR34" s="33">
        <f t="shared" si="7"/>
        <v>0</v>
      </c>
      <c r="AS34" s="33">
        <f t="shared" si="7"/>
        <v>0</v>
      </c>
      <c r="AT34" s="33">
        <f t="shared" si="7"/>
        <v>0</v>
      </c>
      <c r="AU34" s="33">
        <f t="shared" si="7"/>
        <v>0</v>
      </c>
      <c r="AV34" s="33">
        <f t="shared" si="7"/>
        <v>8.3978117061589312</v>
      </c>
      <c r="AW34" s="33">
        <f t="shared" si="7"/>
        <v>3.18</v>
      </c>
      <c r="AX34" s="33">
        <f t="shared" si="7"/>
        <v>0</v>
      </c>
      <c r="AY34" s="33">
        <f t="shared" si="7"/>
        <v>0</v>
      </c>
      <c r="AZ34" s="33">
        <f t="shared" si="7"/>
        <v>4.433339279720391</v>
      </c>
      <c r="BA34" s="33">
        <f t="shared" si="7"/>
        <v>0</v>
      </c>
      <c r="BB34" s="33">
        <f t="shared" si="7"/>
        <v>0</v>
      </c>
      <c r="BC34" s="33">
        <f t="shared" si="7"/>
        <v>0</v>
      </c>
      <c r="BD34" s="33">
        <f t="shared" si="7"/>
        <v>0</v>
      </c>
      <c r="BE34" s="33">
        <f t="shared" si="7"/>
        <v>0</v>
      </c>
      <c r="BF34" s="33">
        <f t="shared" si="7"/>
        <v>8.8001024973833655</v>
      </c>
      <c r="BG34" s="33">
        <f t="shared" si="7"/>
        <v>0.79</v>
      </c>
      <c r="BH34" s="33">
        <f t="shared" si="7"/>
        <v>0</v>
      </c>
      <c r="BI34" s="33">
        <f t="shared" si="7"/>
        <v>0</v>
      </c>
      <c r="BJ34" s="33">
        <f t="shared" si="7"/>
        <v>0.85620000000000207</v>
      </c>
      <c r="BK34" s="34">
        <f>+BK33+BK30</f>
        <v>28.821000000000002</v>
      </c>
    </row>
    <row r="35" spans="1:66" ht="3" customHeight="1" x14ac:dyDescent="0.2">
      <c r="A35" s="27"/>
      <c r="B35" s="29"/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70"/>
    </row>
    <row r="36" spans="1:66" x14ac:dyDescent="0.2">
      <c r="A36" s="27" t="s">
        <v>84</v>
      </c>
      <c r="B36" s="28" t="s">
        <v>6</v>
      </c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70"/>
    </row>
    <row r="37" spans="1:66" x14ac:dyDescent="0.2">
      <c r="A37" s="27" t="s">
        <v>61</v>
      </c>
      <c r="B37" s="29" t="s">
        <v>85</v>
      </c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70"/>
    </row>
    <row r="38" spans="1:66" ht="12" customHeight="1" x14ac:dyDescent="0.2">
      <c r="A38" s="27"/>
      <c r="B38" s="30" t="s">
        <v>63</v>
      </c>
      <c r="C38" s="59">
        <v>0</v>
      </c>
      <c r="D38" s="53">
        <v>0</v>
      </c>
      <c r="E38" s="53">
        <v>0</v>
      </c>
      <c r="F38" s="53">
        <v>0</v>
      </c>
      <c r="G38" s="54">
        <v>0</v>
      </c>
      <c r="H38" s="31">
        <v>4.2444519968E-3</v>
      </c>
      <c r="I38" s="53">
        <v>0</v>
      </c>
      <c r="J38" s="53">
        <v>0</v>
      </c>
      <c r="K38" s="53">
        <v>0</v>
      </c>
      <c r="L38" s="54">
        <v>0</v>
      </c>
      <c r="M38" s="33">
        <v>0</v>
      </c>
      <c r="N38" s="53">
        <v>0</v>
      </c>
      <c r="O38" s="53">
        <v>0</v>
      </c>
      <c r="P38" s="53">
        <v>0</v>
      </c>
      <c r="Q38" s="54">
        <v>0</v>
      </c>
      <c r="R38" s="31">
        <v>5.3978866428459997E-2</v>
      </c>
      <c r="S38" s="53">
        <v>0</v>
      </c>
      <c r="T38" s="53">
        <v>0</v>
      </c>
      <c r="U38" s="53">
        <v>0</v>
      </c>
      <c r="V38" s="54">
        <v>0</v>
      </c>
      <c r="W38" s="33">
        <v>0</v>
      </c>
      <c r="X38" s="53">
        <v>0</v>
      </c>
      <c r="Y38" s="53">
        <v>0</v>
      </c>
      <c r="Z38" s="53">
        <v>0</v>
      </c>
      <c r="AA38" s="54">
        <v>0</v>
      </c>
      <c r="AB38" s="33">
        <v>0</v>
      </c>
      <c r="AC38" s="53">
        <v>0</v>
      </c>
      <c r="AD38" s="53">
        <v>0</v>
      </c>
      <c r="AE38" s="53">
        <v>0</v>
      </c>
      <c r="AF38" s="54">
        <v>0</v>
      </c>
      <c r="AG38" s="33">
        <v>0</v>
      </c>
      <c r="AH38" s="53">
        <v>0</v>
      </c>
      <c r="AI38" s="53">
        <v>0</v>
      </c>
      <c r="AJ38" s="53">
        <v>0</v>
      </c>
      <c r="AK38" s="54">
        <v>0</v>
      </c>
      <c r="AL38" s="33">
        <v>0</v>
      </c>
      <c r="AM38" s="53">
        <v>0</v>
      </c>
      <c r="AN38" s="53">
        <v>0</v>
      </c>
      <c r="AO38" s="53">
        <v>0</v>
      </c>
      <c r="AP38" s="54">
        <v>0</v>
      </c>
      <c r="AQ38" s="60">
        <v>0</v>
      </c>
      <c r="AR38" s="31">
        <v>0</v>
      </c>
      <c r="AS38" s="53">
        <v>0</v>
      </c>
      <c r="AT38" s="53">
        <v>0</v>
      </c>
      <c r="AU38" s="54">
        <v>0</v>
      </c>
      <c r="AV38" s="31">
        <v>10.761327128436262</v>
      </c>
      <c r="AW38" s="31">
        <v>1.5473887303189E-3</v>
      </c>
      <c r="AX38" s="53">
        <v>0</v>
      </c>
      <c r="AY38" s="53">
        <v>0</v>
      </c>
      <c r="AZ38" s="31">
        <v>1.7160000000000033</v>
      </c>
      <c r="BA38" s="33">
        <v>0</v>
      </c>
      <c r="BB38" s="53">
        <v>0</v>
      </c>
      <c r="BC38" s="53">
        <v>0</v>
      </c>
      <c r="BD38" s="53">
        <v>0</v>
      </c>
      <c r="BE38" s="54">
        <v>0</v>
      </c>
      <c r="BF38" s="31">
        <v>4.1182458405634073</v>
      </c>
      <c r="BG38" s="31">
        <v>0.01</v>
      </c>
      <c r="BH38" s="53">
        <v>0</v>
      </c>
      <c r="BI38" s="53">
        <v>0</v>
      </c>
      <c r="BJ38" s="31">
        <v>5.1563238447500381E-3</v>
      </c>
      <c r="BK38" s="34">
        <f>SUM(C38:BJ38)</f>
        <v>16.670500000000004</v>
      </c>
      <c r="BM38" s="18"/>
      <c r="BN38" s="18"/>
    </row>
    <row r="39" spans="1:66" x14ac:dyDescent="0.2">
      <c r="A39" s="27"/>
      <c r="B39" s="36" t="s">
        <v>86</v>
      </c>
      <c r="C39" s="61">
        <f>SUM(C38)</f>
        <v>0</v>
      </c>
      <c r="D39" s="51">
        <f t="shared" ref="D39:BK39" si="8">SUM(D38)</f>
        <v>0</v>
      </c>
      <c r="E39" s="51">
        <f t="shared" si="8"/>
        <v>0</v>
      </c>
      <c r="F39" s="51">
        <f t="shared" si="8"/>
        <v>0</v>
      </c>
      <c r="G39" s="51">
        <f t="shared" si="8"/>
        <v>0</v>
      </c>
      <c r="H39" s="51">
        <f t="shared" si="8"/>
        <v>4.2444519968E-3</v>
      </c>
      <c r="I39" s="51">
        <f t="shared" si="8"/>
        <v>0</v>
      </c>
      <c r="J39" s="51">
        <f t="shared" si="8"/>
        <v>0</v>
      </c>
      <c r="K39" s="51">
        <f t="shared" si="8"/>
        <v>0</v>
      </c>
      <c r="L39" s="51">
        <f t="shared" si="8"/>
        <v>0</v>
      </c>
      <c r="M39" s="51">
        <f t="shared" si="8"/>
        <v>0</v>
      </c>
      <c r="N39" s="51">
        <f t="shared" si="8"/>
        <v>0</v>
      </c>
      <c r="O39" s="51">
        <f t="shared" si="8"/>
        <v>0</v>
      </c>
      <c r="P39" s="51">
        <f t="shared" si="8"/>
        <v>0</v>
      </c>
      <c r="Q39" s="51">
        <f t="shared" si="8"/>
        <v>0</v>
      </c>
      <c r="R39" s="51">
        <f t="shared" si="8"/>
        <v>5.3978866428459997E-2</v>
      </c>
      <c r="S39" s="51">
        <f t="shared" si="8"/>
        <v>0</v>
      </c>
      <c r="T39" s="51">
        <f t="shared" si="8"/>
        <v>0</v>
      </c>
      <c r="U39" s="51">
        <f t="shared" si="8"/>
        <v>0</v>
      </c>
      <c r="V39" s="51">
        <f t="shared" si="8"/>
        <v>0</v>
      </c>
      <c r="W39" s="51">
        <f t="shared" si="8"/>
        <v>0</v>
      </c>
      <c r="X39" s="51">
        <f t="shared" si="8"/>
        <v>0</v>
      </c>
      <c r="Y39" s="51">
        <f t="shared" si="8"/>
        <v>0</v>
      </c>
      <c r="Z39" s="51">
        <f t="shared" si="8"/>
        <v>0</v>
      </c>
      <c r="AA39" s="51">
        <f t="shared" si="8"/>
        <v>0</v>
      </c>
      <c r="AB39" s="51">
        <f t="shared" si="8"/>
        <v>0</v>
      </c>
      <c r="AC39" s="51">
        <f t="shared" si="8"/>
        <v>0</v>
      </c>
      <c r="AD39" s="51">
        <f t="shared" si="8"/>
        <v>0</v>
      </c>
      <c r="AE39" s="51">
        <f t="shared" si="8"/>
        <v>0</v>
      </c>
      <c r="AF39" s="51">
        <f t="shared" si="8"/>
        <v>0</v>
      </c>
      <c r="AG39" s="51">
        <f t="shared" si="8"/>
        <v>0</v>
      </c>
      <c r="AH39" s="51">
        <f t="shared" si="8"/>
        <v>0</v>
      </c>
      <c r="AI39" s="51">
        <f t="shared" si="8"/>
        <v>0</v>
      </c>
      <c r="AJ39" s="51">
        <f t="shared" si="8"/>
        <v>0</v>
      </c>
      <c r="AK39" s="51">
        <f t="shared" si="8"/>
        <v>0</v>
      </c>
      <c r="AL39" s="51">
        <f t="shared" si="8"/>
        <v>0</v>
      </c>
      <c r="AM39" s="51">
        <f t="shared" si="8"/>
        <v>0</v>
      </c>
      <c r="AN39" s="51">
        <f t="shared" si="8"/>
        <v>0</v>
      </c>
      <c r="AO39" s="51">
        <f t="shared" si="8"/>
        <v>0</v>
      </c>
      <c r="AP39" s="51">
        <f t="shared" si="8"/>
        <v>0</v>
      </c>
      <c r="AQ39" s="51">
        <f t="shared" si="8"/>
        <v>0</v>
      </c>
      <c r="AR39" s="51">
        <f t="shared" si="8"/>
        <v>0</v>
      </c>
      <c r="AS39" s="51">
        <f t="shared" si="8"/>
        <v>0</v>
      </c>
      <c r="AT39" s="51">
        <f t="shared" si="8"/>
        <v>0</v>
      </c>
      <c r="AU39" s="51">
        <f t="shared" si="8"/>
        <v>0</v>
      </c>
      <c r="AV39" s="51">
        <f t="shared" si="8"/>
        <v>10.761327128436262</v>
      </c>
      <c r="AW39" s="51">
        <f t="shared" si="8"/>
        <v>1.5473887303189E-3</v>
      </c>
      <c r="AX39" s="51">
        <f t="shared" si="8"/>
        <v>0</v>
      </c>
      <c r="AY39" s="51">
        <f t="shared" si="8"/>
        <v>0</v>
      </c>
      <c r="AZ39" s="51">
        <f t="shared" si="8"/>
        <v>1.7160000000000033</v>
      </c>
      <c r="BA39" s="51">
        <f t="shared" si="8"/>
        <v>0</v>
      </c>
      <c r="BB39" s="51">
        <f t="shared" si="8"/>
        <v>0</v>
      </c>
      <c r="BC39" s="51">
        <f t="shared" si="8"/>
        <v>0</v>
      </c>
      <c r="BD39" s="51">
        <f t="shared" si="8"/>
        <v>0</v>
      </c>
      <c r="BE39" s="51">
        <f t="shared" si="8"/>
        <v>0</v>
      </c>
      <c r="BF39" s="51">
        <f t="shared" si="8"/>
        <v>4.1182458405634073</v>
      </c>
      <c r="BG39" s="51">
        <f t="shared" si="8"/>
        <v>0.01</v>
      </c>
      <c r="BH39" s="51">
        <f t="shared" si="8"/>
        <v>0</v>
      </c>
      <c r="BI39" s="51">
        <f t="shared" si="8"/>
        <v>0</v>
      </c>
      <c r="BJ39" s="51">
        <f t="shared" si="8"/>
        <v>5.1563238447500381E-3</v>
      </c>
      <c r="BK39" s="62">
        <f t="shared" si="8"/>
        <v>16.670500000000004</v>
      </c>
    </row>
    <row r="40" spans="1:66" ht="2.25" customHeight="1" x14ac:dyDescent="0.2">
      <c r="A40" s="27"/>
      <c r="B40" s="29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70"/>
    </row>
    <row r="41" spans="1:66" x14ac:dyDescent="0.2">
      <c r="A41" s="27" t="s">
        <v>87</v>
      </c>
      <c r="B41" s="28" t="s">
        <v>88</v>
      </c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70"/>
    </row>
    <row r="42" spans="1:66" x14ac:dyDescent="0.2">
      <c r="A42" s="27" t="s">
        <v>61</v>
      </c>
      <c r="B42" s="29" t="s">
        <v>89</v>
      </c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70"/>
    </row>
    <row r="43" spans="1:66" x14ac:dyDescent="0.2">
      <c r="A43" s="27"/>
      <c r="B43" s="30" t="s">
        <v>63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4">
        <f t="shared" ref="BK43:BK48" si="9">SUM(C43:BJ43)</f>
        <v>0</v>
      </c>
    </row>
    <row r="44" spans="1:66" x14ac:dyDescent="0.2">
      <c r="A44" s="27"/>
      <c r="B44" s="30" t="s">
        <v>64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4">
        <f t="shared" si="9"/>
        <v>0</v>
      </c>
    </row>
    <row r="45" spans="1:66" x14ac:dyDescent="0.2">
      <c r="A45" s="27" t="s">
        <v>65</v>
      </c>
      <c r="B45" s="29" t="s">
        <v>90</v>
      </c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70"/>
    </row>
    <row r="46" spans="1:66" x14ac:dyDescent="0.2">
      <c r="A46" s="27"/>
      <c r="B46" s="30" t="s">
        <v>63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4">
        <f t="shared" si="9"/>
        <v>0</v>
      </c>
    </row>
    <row r="47" spans="1:66" x14ac:dyDescent="0.2">
      <c r="A47" s="27"/>
      <c r="B47" s="30" t="s">
        <v>67</v>
      </c>
      <c r="C47" s="33">
        <v>0</v>
      </c>
      <c r="D47" s="33">
        <v>0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4">
        <f t="shared" si="9"/>
        <v>0</v>
      </c>
    </row>
    <row r="48" spans="1:66" x14ac:dyDescent="0.2">
      <c r="A48" s="27"/>
      <c r="B48" s="36" t="s">
        <v>83</v>
      </c>
      <c r="C48" s="33">
        <f>+C47+C44</f>
        <v>0</v>
      </c>
      <c r="D48" s="33">
        <f t="shared" ref="D48:BJ48" si="10">+D47+D44</f>
        <v>0</v>
      </c>
      <c r="E48" s="33">
        <f t="shared" si="10"/>
        <v>0</v>
      </c>
      <c r="F48" s="33">
        <f t="shared" si="10"/>
        <v>0</v>
      </c>
      <c r="G48" s="33">
        <f t="shared" si="10"/>
        <v>0</v>
      </c>
      <c r="H48" s="33">
        <f t="shared" si="10"/>
        <v>0</v>
      </c>
      <c r="I48" s="33">
        <f t="shared" si="10"/>
        <v>0</v>
      </c>
      <c r="J48" s="33">
        <f t="shared" si="10"/>
        <v>0</v>
      </c>
      <c r="K48" s="33">
        <f t="shared" si="10"/>
        <v>0</v>
      </c>
      <c r="L48" s="33">
        <f t="shared" si="10"/>
        <v>0</v>
      </c>
      <c r="M48" s="33">
        <f t="shared" si="10"/>
        <v>0</v>
      </c>
      <c r="N48" s="33">
        <f t="shared" si="10"/>
        <v>0</v>
      </c>
      <c r="O48" s="33">
        <f t="shared" si="10"/>
        <v>0</v>
      </c>
      <c r="P48" s="33">
        <f t="shared" si="10"/>
        <v>0</v>
      </c>
      <c r="Q48" s="33">
        <f t="shared" si="10"/>
        <v>0</v>
      </c>
      <c r="R48" s="33">
        <f t="shared" si="10"/>
        <v>0</v>
      </c>
      <c r="S48" s="33">
        <f t="shared" si="10"/>
        <v>0</v>
      </c>
      <c r="T48" s="33">
        <f t="shared" si="10"/>
        <v>0</v>
      </c>
      <c r="U48" s="33">
        <f t="shared" si="10"/>
        <v>0</v>
      </c>
      <c r="V48" s="33">
        <f t="shared" si="10"/>
        <v>0</v>
      </c>
      <c r="W48" s="33">
        <f t="shared" si="10"/>
        <v>0</v>
      </c>
      <c r="X48" s="33">
        <f t="shared" si="10"/>
        <v>0</v>
      </c>
      <c r="Y48" s="33">
        <f t="shared" si="10"/>
        <v>0</v>
      </c>
      <c r="Z48" s="33">
        <f t="shared" si="10"/>
        <v>0</v>
      </c>
      <c r="AA48" s="33">
        <f t="shared" si="10"/>
        <v>0</v>
      </c>
      <c r="AB48" s="33">
        <f t="shared" si="10"/>
        <v>0</v>
      </c>
      <c r="AC48" s="33">
        <f t="shared" si="10"/>
        <v>0</v>
      </c>
      <c r="AD48" s="33">
        <f t="shared" si="10"/>
        <v>0</v>
      </c>
      <c r="AE48" s="33">
        <f t="shared" si="10"/>
        <v>0</v>
      </c>
      <c r="AF48" s="33">
        <f t="shared" si="10"/>
        <v>0</v>
      </c>
      <c r="AG48" s="33">
        <f t="shared" si="10"/>
        <v>0</v>
      </c>
      <c r="AH48" s="33">
        <f t="shared" si="10"/>
        <v>0</v>
      </c>
      <c r="AI48" s="33">
        <f t="shared" si="10"/>
        <v>0</v>
      </c>
      <c r="AJ48" s="33">
        <f t="shared" si="10"/>
        <v>0</v>
      </c>
      <c r="AK48" s="33">
        <f t="shared" si="10"/>
        <v>0</v>
      </c>
      <c r="AL48" s="33">
        <f t="shared" si="10"/>
        <v>0</v>
      </c>
      <c r="AM48" s="33">
        <f t="shared" si="10"/>
        <v>0</v>
      </c>
      <c r="AN48" s="33">
        <f t="shared" si="10"/>
        <v>0</v>
      </c>
      <c r="AO48" s="33">
        <f t="shared" si="10"/>
        <v>0</v>
      </c>
      <c r="AP48" s="33">
        <f t="shared" si="10"/>
        <v>0</v>
      </c>
      <c r="AQ48" s="33">
        <f t="shared" si="10"/>
        <v>0</v>
      </c>
      <c r="AR48" s="33">
        <f t="shared" si="10"/>
        <v>0</v>
      </c>
      <c r="AS48" s="33">
        <f t="shared" si="10"/>
        <v>0</v>
      </c>
      <c r="AT48" s="33">
        <f t="shared" si="10"/>
        <v>0</v>
      </c>
      <c r="AU48" s="33">
        <f t="shared" si="10"/>
        <v>0</v>
      </c>
      <c r="AV48" s="33">
        <f t="shared" si="10"/>
        <v>0</v>
      </c>
      <c r="AW48" s="33">
        <f t="shared" si="10"/>
        <v>0</v>
      </c>
      <c r="AX48" s="33">
        <f t="shared" si="10"/>
        <v>0</v>
      </c>
      <c r="AY48" s="33">
        <f t="shared" si="10"/>
        <v>0</v>
      </c>
      <c r="AZ48" s="33">
        <f t="shared" si="10"/>
        <v>0</v>
      </c>
      <c r="BA48" s="33">
        <f t="shared" si="10"/>
        <v>0</v>
      </c>
      <c r="BB48" s="33">
        <f t="shared" si="10"/>
        <v>0</v>
      </c>
      <c r="BC48" s="33">
        <f t="shared" si="10"/>
        <v>0</v>
      </c>
      <c r="BD48" s="33">
        <f t="shared" si="10"/>
        <v>0</v>
      </c>
      <c r="BE48" s="33">
        <f t="shared" si="10"/>
        <v>0</v>
      </c>
      <c r="BF48" s="33">
        <f t="shared" si="10"/>
        <v>0</v>
      </c>
      <c r="BG48" s="33">
        <f t="shared" si="10"/>
        <v>0</v>
      </c>
      <c r="BH48" s="33">
        <f t="shared" si="10"/>
        <v>0</v>
      </c>
      <c r="BI48" s="33">
        <f t="shared" si="10"/>
        <v>0</v>
      </c>
      <c r="BJ48" s="33">
        <f t="shared" si="10"/>
        <v>0</v>
      </c>
      <c r="BK48" s="34">
        <f t="shared" si="9"/>
        <v>0</v>
      </c>
    </row>
    <row r="49" spans="1:63" ht="4.5" customHeight="1" x14ac:dyDescent="0.2">
      <c r="A49" s="27"/>
      <c r="B49" s="29"/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70"/>
    </row>
    <row r="50" spans="1:63" x14ac:dyDescent="0.2">
      <c r="A50" s="27" t="s">
        <v>91</v>
      </c>
      <c r="B50" s="28" t="s">
        <v>7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70"/>
    </row>
    <row r="51" spans="1:63" x14ac:dyDescent="0.2">
      <c r="A51" s="27" t="s">
        <v>61</v>
      </c>
      <c r="B51" s="29" t="s">
        <v>92</v>
      </c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70"/>
    </row>
    <row r="52" spans="1:63" x14ac:dyDescent="0.2">
      <c r="A52" s="27"/>
      <c r="B52" s="30" t="s">
        <v>63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0</v>
      </c>
      <c r="AE52" s="33">
        <v>0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4">
        <v>0</v>
      </c>
    </row>
    <row r="53" spans="1:63" x14ac:dyDescent="0.2">
      <c r="A53" s="27"/>
      <c r="B53" s="36" t="s">
        <v>86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0</v>
      </c>
      <c r="AV53" s="33">
        <v>0</v>
      </c>
      <c r="AW53" s="33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0</v>
      </c>
      <c r="BD53" s="33">
        <v>0</v>
      </c>
      <c r="BE53" s="33">
        <v>0</v>
      </c>
      <c r="BF53" s="33">
        <v>0</v>
      </c>
      <c r="BG53" s="33">
        <v>0</v>
      </c>
      <c r="BH53" s="33">
        <v>0</v>
      </c>
      <c r="BI53" s="33">
        <v>0</v>
      </c>
      <c r="BJ53" s="33">
        <v>0</v>
      </c>
      <c r="BK53" s="34">
        <v>0</v>
      </c>
    </row>
    <row r="54" spans="1:63" ht="4.5" customHeight="1" x14ac:dyDescent="0.2">
      <c r="A54" s="27"/>
      <c r="B54" s="40"/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70"/>
    </row>
    <row r="55" spans="1:63" x14ac:dyDescent="0.2">
      <c r="A55" s="27"/>
      <c r="B55" s="41" t="s">
        <v>93</v>
      </c>
      <c r="C55" s="63">
        <f>+C53+C48+C39+C34+C25</f>
        <v>0</v>
      </c>
      <c r="D55" s="64">
        <f t="shared" ref="D55:BJ55" si="11">+D53+D48+D39+D34+D25</f>
        <v>0</v>
      </c>
      <c r="E55" s="64">
        <f t="shared" si="11"/>
        <v>0</v>
      </c>
      <c r="F55" s="64">
        <f t="shared" si="11"/>
        <v>0</v>
      </c>
      <c r="G55" s="64">
        <f t="shared" si="11"/>
        <v>0</v>
      </c>
      <c r="H55" s="64">
        <f t="shared" si="11"/>
        <v>12.697936643932163</v>
      </c>
      <c r="I55" s="64">
        <f t="shared" si="11"/>
        <v>0.93117729047955</v>
      </c>
      <c r="J55" s="64">
        <f t="shared" si="11"/>
        <v>0</v>
      </c>
      <c r="K55" s="64">
        <f t="shared" si="11"/>
        <v>0</v>
      </c>
      <c r="L55" s="64">
        <f t="shared" si="11"/>
        <v>7.5137796450478387</v>
      </c>
      <c r="M55" s="64">
        <f t="shared" si="11"/>
        <v>0</v>
      </c>
      <c r="N55" s="64">
        <f t="shared" si="11"/>
        <v>0</v>
      </c>
      <c r="O55" s="64">
        <f t="shared" si="11"/>
        <v>0</v>
      </c>
      <c r="P55" s="64">
        <f t="shared" si="11"/>
        <v>0</v>
      </c>
      <c r="Q55" s="64">
        <f t="shared" si="11"/>
        <v>0</v>
      </c>
      <c r="R55" s="64">
        <f t="shared" si="11"/>
        <v>6.6738809411364253</v>
      </c>
      <c r="S55" s="64">
        <f t="shared" si="11"/>
        <v>6.0411705470976651</v>
      </c>
      <c r="T55" s="64">
        <f t="shared" si="11"/>
        <v>0</v>
      </c>
      <c r="U55" s="64">
        <f t="shared" si="11"/>
        <v>0</v>
      </c>
      <c r="V55" s="64">
        <f t="shared" si="11"/>
        <v>32.304973666014973</v>
      </c>
      <c r="W55" s="64">
        <f t="shared" si="11"/>
        <v>0.18</v>
      </c>
      <c r="X55" s="64">
        <f t="shared" si="11"/>
        <v>0</v>
      </c>
      <c r="Y55" s="64">
        <f t="shared" si="11"/>
        <v>0</v>
      </c>
      <c r="Z55" s="64">
        <f t="shared" si="11"/>
        <v>0</v>
      </c>
      <c r="AA55" s="64">
        <f t="shared" si="11"/>
        <v>0</v>
      </c>
      <c r="AB55" s="64">
        <f t="shared" si="11"/>
        <v>8.3546516737313378E-2</v>
      </c>
      <c r="AC55" s="64">
        <f t="shared" si="11"/>
        <v>0</v>
      </c>
      <c r="AD55" s="64">
        <f t="shared" si="11"/>
        <v>0</v>
      </c>
      <c r="AE55" s="64">
        <f t="shared" si="11"/>
        <v>0</v>
      </c>
      <c r="AF55" s="64">
        <f t="shared" si="11"/>
        <v>0</v>
      </c>
      <c r="AG55" s="64">
        <f t="shared" si="11"/>
        <v>0.02</v>
      </c>
      <c r="AH55" s="64">
        <f t="shared" si="11"/>
        <v>0</v>
      </c>
      <c r="AI55" s="64">
        <f t="shared" si="11"/>
        <v>0</v>
      </c>
      <c r="AJ55" s="64">
        <f t="shared" si="11"/>
        <v>0</v>
      </c>
      <c r="AK55" s="64">
        <f t="shared" si="11"/>
        <v>0</v>
      </c>
      <c r="AL55" s="64">
        <f t="shared" si="11"/>
        <v>0</v>
      </c>
      <c r="AM55" s="64">
        <f t="shared" si="11"/>
        <v>0</v>
      </c>
      <c r="AN55" s="64">
        <f t="shared" si="11"/>
        <v>0</v>
      </c>
      <c r="AO55" s="64">
        <f t="shared" si="11"/>
        <v>0</v>
      </c>
      <c r="AP55" s="64">
        <f t="shared" si="11"/>
        <v>0</v>
      </c>
      <c r="AQ55" s="64">
        <f t="shared" si="11"/>
        <v>0</v>
      </c>
      <c r="AR55" s="64">
        <f t="shared" si="11"/>
        <v>0</v>
      </c>
      <c r="AS55" s="64">
        <f t="shared" si="11"/>
        <v>0</v>
      </c>
      <c r="AT55" s="64">
        <f t="shared" si="11"/>
        <v>7.3544</v>
      </c>
      <c r="AU55" s="64">
        <f t="shared" si="11"/>
        <v>0</v>
      </c>
      <c r="AV55" s="64">
        <f t="shared" si="11"/>
        <v>27.526468091126461</v>
      </c>
      <c r="AW55" s="64">
        <f t="shared" si="11"/>
        <v>10.635347205436632</v>
      </c>
      <c r="AX55" s="64">
        <f t="shared" si="11"/>
        <v>10.444601508909102</v>
      </c>
      <c r="AY55" s="64">
        <f t="shared" si="11"/>
        <v>0</v>
      </c>
      <c r="AZ55" s="64">
        <f t="shared" si="11"/>
        <v>18.080497638520015</v>
      </c>
      <c r="BA55" s="64">
        <f t="shared" si="11"/>
        <v>0</v>
      </c>
      <c r="BB55" s="64">
        <f t="shared" si="11"/>
        <v>0</v>
      </c>
      <c r="BC55" s="64">
        <f t="shared" si="11"/>
        <v>0</v>
      </c>
      <c r="BD55" s="64">
        <f t="shared" si="11"/>
        <v>0</v>
      </c>
      <c r="BE55" s="64">
        <f t="shared" si="11"/>
        <v>0</v>
      </c>
      <c r="BF55" s="64">
        <f t="shared" si="11"/>
        <v>20.406337858593687</v>
      </c>
      <c r="BG55" s="64">
        <f t="shared" si="11"/>
        <v>9.7327712534648594</v>
      </c>
      <c r="BH55" s="64">
        <f t="shared" si="11"/>
        <v>0</v>
      </c>
      <c r="BI55" s="64">
        <f t="shared" si="11"/>
        <v>1.0505626988328034</v>
      </c>
      <c r="BJ55" s="64">
        <f t="shared" si="11"/>
        <v>4.7897484946704854</v>
      </c>
      <c r="BK55" s="65">
        <f>SUM(C55:BJ55)</f>
        <v>176.46719999999996</v>
      </c>
    </row>
    <row r="56" spans="1:63" ht="4.5" customHeight="1" x14ac:dyDescent="0.2">
      <c r="A56" s="27"/>
      <c r="B56" s="41"/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70"/>
    </row>
    <row r="57" spans="1:63" ht="14.25" customHeight="1" x14ac:dyDescent="0.3">
      <c r="A57" s="27" t="s">
        <v>94</v>
      </c>
      <c r="B57" s="42" t="s">
        <v>95</v>
      </c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70"/>
    </row>
    <row r="58" spans="1:63" x14ac:dyDescent="0.2">
      <c r="A58" s="27"/>
      <c r="B58" s="30" t="s">
        <v>63</v>
      </c>
      <c r="C58" s="3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0</v>
      </c>
      <c r="AQ58" s="53">
        <v>0</v>
      </c>
      <c r="AR58" s="53">
        <v>0</v>
      </c>
      <c r="AS58" s="53">
        <v>0</v>
      </c>
      <c r="AT58" s="53">
        <v>0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34">
        <v>0</v>
      </c>
    </row>
    <row r="59" spans="1:63" ht="13.5" thickBot="1" x14ac:dyDescent="0.25">
      <c r="A59" s="43"/>
      <c r="B59" s="36" t="s">
        <v>86</v>
      </c>
      <c r="C59" s="66">
        <v>0</v>
      </c>
      <c r="D59" s="67">
        <v>0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0</v>
      </c>
      <c r="AF59" s="67">
        <v>0</v>
      </c>
      <c r="AG59" s="67">
        <v>0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>
        <v>0</v>
      </c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44">
        <v>0</v>
      </c>
    </row>
    <row r="60" spans="1:63" ht="6" customHeight="1" x14ac:dyDescent="0.2">
      <c r="A60" s="38"/>
      <c r="B60" s="45"/>
    </row>
    <row r="61" spans="1:63" x14ac:dyDescent="0.2">
      <c r="A61" s="38"/>
      <c r="B61" s="38" t="s">
        <v>96</v>
      </c>
      <c r="L61" s="46" t="s">
        <v>97</v>
      </c>
    </row>
    <row r="62" spans="1:63" x14ac:dyDescent="0.2">
      <c r="A62" s="38"/>
      <c r="B62" s="38" t="s">
        <v>98</v>
      </c>
      <c r="L62" s="38" t="s">
        <v>99</v>
      </c>
    </row>
    <row r="63" spans="1:63" x14ac:dyDescent="0.2">
      <c r="L63" s="38" t="s">
        <v>100</v>
      </c>
    </row>
    <row r="64" spans="1:63" x14ac:dyDescent="0.2">
      <c r="B64" s="38" t="s">
        <v>101</v>
      </c>
      <c r="L64" s="38" t="s">
        <v>102</v>
      </c>
    </row>
    <row r="65" spans="1:39" x14ac:dyDescent="0.2">
      <c r="B65" s="38" t="s">
        <v>103</v>
      </c>
      <c r="L65" s="38" t="s">
        <v>104</v>
      </c>
    </row>
    <row r="66" spans="1:39" x14ac:dyDescent="0.2">
      <c r="B66" s="38"/>
      <c r="L66" s="38" t="s">
        <v>105</v>
      </c>
    </row>
    <row r="70" spans="1:39" x14ac:dyDescent="0.2">
      <c r="A70" s="47"/>
      <c r="B70" s="48" t="s">
        <v>106</v>
      </c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</row>
    <row r="71" spans="1:39" x14ac:dyDescent="0.2">
      <c r="A71" s="49">
        <v>1</v>
      </c>
      <c r="B71" s="48" t="s">
        <v>107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</row>
    <row r="72" spans="1:39" x14ac:dyDescent="0.2">
      <c r="A72" s="49">
        <v>2</v>
      </c>
      <c r="B72" s="48" t="s">
        <v>108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</row>
    <row r="73" spans="1:39" x14ac:dyDescent="0.2">
      <c r="A73" s="49">
        <v>3</v>
      </c>
      <c r="B73" s="48" t="s">
        <v>109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</row>
    <row r="74" spans="1:39" x14ac:dyDescent="0.2">
      <c r="A74" s="49">
        <v>4</v>
      </c>
      <c r="B74" s="48" t="s">
        <v>110</v>
      </c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</row>
    <row r="75" spans="1:39" x14ac:dyDescent="0.2">
      <c r="A75" s="49">
        <v>5</v>
      </c>
      <c r="B75" s="48" t="s">
        <v>111</v>
      </c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</row>
  </sheetData>
  <mergeCells count="49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C22:BK22"/>
    <mergeCell ref="AL4:AP4"/>
    <mergeCell ref="AQ4:AU4"/>
    <mergeCell ref="AV4:AZ4"/>
    <mergeCell ref="BA4:BE4"/>
    <mergeCell ref="BF4:BJ4"/>
    <mergeCell ref="C6:BK6"/>
    <mergeCell ref="C7:BK7"/>
    <mergeCell ref="C10:BK10"/>
    <mergeCell ref="C13:BK13"/>
    <mergeCell ref="C16:BK16"/>
    <mergeCell ref="C19:BK19"/>
    <mergeCell ref="C49:BK49"/>
    <mergeCell ref="C26:BK26"/>
    <mergeCell ref="C27:BK27"/>
    <mergeCell ref="C28:BK28"/>
    <mergeCell ref="C31:BK31"/>
    <mergeCell ref="C35:BK35"/>
    <mergeCell ref="C36:BK36"/>
    <mergeCell ref="C37:BK37"/>
    <mergeCell ref="C40:BK40"/>
    <mergeCell ref="C41:BK41"/>
    <mergeCell ref="C42:BK42"/>
    <mergeCell ref="C45:BK45"/>
    <mergeCell ref="C50:BK50"/>
    <mergeCell ref="C51:BK51"/>
    <mergeCell ref="C54:BK54"/>
    <mergeCell ref="C56:BK56"/>
    <mergeCell ref="C57:BK57"/>
  </mergeCells>
  <pageMargins left="0.7" right="0.7" top="0.37" bottom="0.37" header="0.3" footer="0.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48" sqref="E48"/>
    </sheetView>
  </sheetViews>
  <sheetFormatPr defaultRowHeight="12.75" x14ac:dyDescent="0.2"/>
  <cols>
    <col min="2" max="2" width="25.28515625" bestFit="1" customWidth="1"/>
    <col min="3" max="3" width="16.7109375" bestFit="1" customWidth="1"/>
    <col min="4" max="4" width="18.85546875" bestFit="1" customWidth="1"/>
    <col min="5" max="5" width="18.28515625" bestFit="1" customWidth="1"/>
    <col min="6" max="6" width="18.42578125" bestFit="1" customWidth="1"/>
    <col min="7" max="7" width="19.85546875" bestFit="1" customWidth="1"/>
    <col min="8" max="8" width="15.85546875" bestFit="1" customWidth="1"/>
    <col min="9" max="9" width="17" bestFit="1" customWidth="1"/>
    <col min="10" max="10" width="10.42578125" customWidth="1"/>
    <col min="11" max="11" width="19.85546875" bestFit="1" customWidth="1"/>
  </cols>
  <sheetData>
    <row r="1" spans="1:11" x14ac:dyDescent="0.2">
      <c r="C1" s="1"/>
      <c r="D1" s="1"/>
      <c r="E1" s="1"/>
      <c r="F1" s="1"/>
    </row>
    <row r="2" spans="1:11" x14ac:dyDescent="0.2">
      <c r="A2" s="99" t="s">
        <v>113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1" x14ac:dyDescent="0.2">
      <c r="A3" s="99" t="s">
        <v>0</v>
      </c>
      <c r="B3" s="100"/>
      <c r="C3" s="100"/>
      <c r="D3" s="100"/>
      <c r="E3" s="100"/>
      <c r="F3" s="100"/>
      <c r="G3" s="100"/>
      <c r="H3" s="100"/>
      <c r="I3" s="100"/>
      <c r="J3" s="100"/>
      <c r="K3" s="101"/>
    </row>
    <row r="4" spans="1:11" ht="30" x14ac:dyDescent="0.2">
      <c r="A4" s="2" t="s">
        <v>112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2">
      <c r="A5" s="4">
        <v>1</v>
      </c>
      <c r="B5" s="5" t="s">
        <v>12</v>
      </c>
      <c r="C5" s="6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f>SUM(C5:I5)</f>
        <v>0</v>
      </c>
      <c r="K5" s="7">
        <v>0</v>
      </c>
    </row>
    <row r="6" spans="1:11" x14ac:dyDescent="0.2">
      <c r="A6" s="4">
        <v>2</v>
      </c>
      <c r="B6" s="5" t="s">
        <v>13</v>
      </c>
      <c r="C6" s="6">
        <v>0.26</v>
      </c>
      <c r="D6" s="7">
        <v>0.13397006353727972</v>
      </c>
      <c r="E6" s="7">
        <v>0.2</v>
      </c>
      <c r="F6" s="7">
        <v>0.01</v>
      </c>
      <c r="G6" s="7">
        <v>0</v>
      </c>
      <c r="H6" s="7">
        <v>0</v>
      </c>
      <c r="I6" s="7">
        <v>0</v>
      </c>
      <c r="J6" s="7">
        <f t="shared" ref="J6:J40" si="0">SUM(C6:I6)</f>
        <v>0.60397006353727978</v>
      </c>
      <c r="K6" s="7">
        <v>0</v>
      </c>
    </row>
    <row r="7" spans="1:11" x14ac:dyDescent="0.2">
      <c r="A7" s="4">
        <v>3</v>
      </c>
      <c r="B7" s="5" t="s">
        <v>14</v>
      </c>
      <c r="C7" s="6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f t="shared" si="0"/>
        <v>0</v>
      </c>
      <c r="K7" s="7">
        <v>0</v>
      </c>
    </row>
    <row r="8" spans="1:11" x14ac:dyDescent="0.2">
      <c r="A8" s="4">
        <v>4</v>
      </c>
      <c r="B8" s="8" t="s">
        <v>15</v>
      </c>
      <c r="C8" s="6">
        <v>0</v>
      </c>
      <c r="D8" s="7">
        <v>3.958013002319993E-3</v>
      </c>
      <c r="E8" s="7">
        <v>0.02</v>
      </c>
      <c r="F8" s="7">
        <v>0</v>
      </c>
      <c r="G8" s="7">
        <v>0</v>
      </c>
      <c r="H8" s="7">
        <v>0</v>
      </c>
      <c r="I8" s="7">
        <v>0</v>
      </c>
      <c r="J8" s="7">
        <f t="shared" si="0"/>
        <v>2.3958013002319992E-2</v>
      </c>
      <c r="K8" s="7">
        <v>0</v>
      </c>
    </row>
    <row r="9" spans="1:11" x14ac:dyDescent="0.2">
      <c r="A9" s="4">
        <v>5</v>
      </c>
      <c r="B9" s="8" t="s">
        <v>16</v>
      </c>
      <c r="C9" s="6">
        <v>0.83000000000000018</v>
      </c>
      <c r="D9" s="7">
        <v>2.0088576761729193</v>
      </c>
      <c r="E9" s="7">
        <v>1.2100000000000006</v>
      </c>
      <c r="F9" s="7">
        <v>0.89000000000000057</v>
      </c>
      <c r="G9" s="7">
        <v>0</v>
      </c>
      <c r="H9" s="7">
        <v>0</v>
      </c>
      <c r="I9" s="7">
        <v>0</v>
      </c>
      <c r="J9" s="7">
        <f t="shared" si="0"/>
        <v>4.9388576761729208</v>
      </c>
      <c r="K9" s="7">
        <v>0</v>
      </c>
    </row>
    <row r="10" spans="1:11" x14ac:dyDescent="0.2">
      <c r="A10" s="4">
        <v>6</v>
      </c>
      <c r="B10" s="8" t="s">
        <v>17</v>
      </c>
      <c r="C10" s="6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f t="shared" si="0"/>
        <v>0</v>
      </c>
      <c r="K10" s="7">
        <v>0</v>
      </c>
    </row>
    <row r="11" spans="1:11" x14ac:dyDescent="0.2">
      <c r="A11" s="4">
        <v>7</v>
      </c>
      <c r="B11" s="8" t="s">
        <v>18</v>
      </c>
      <c r="C11" s="6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f t="shared" si="0"/>
        <v>0</v>
      </c>
      <c r="K11" s="7">
        <v>0</v>
      </c>
    </row>
    <row r="12" spans="1:11" x14ac:dyDescent="0.2">
      <c r="A12" s="4">
        <v>8</v>
      </c>
      <c r="B12" s="5" t="s">
        <v>19</v>
      </c>
      <c r="C12" s="6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f t="shared" si="0"/>
        <v>0</v>
      </c>
      <c r="K12" s="7">
        <v>0</v>
      </c>
    </row>
    <row r="13" spans="1:11" x14ac:dyDescent="0.2">
      <c r="A13" s="4">
        <v>9</v>
      </c>
      <c r="B13" s="5" t="s">
        <v>20</v>
      </c>
      <c r="C13" s="6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f t="shared" si="0"/>
        <v>0</v>
      </c>
      <c r="K13" s="7">
        <v>0</v>
      </c>
    </row>
    <row r="14" spans="1:11" x14ac:dyDescent="0.2">
      <c r="A14" s="4">
        <v>10</v>
      </c>
      <c r="B14" s="8" t="s">
        <v>21</v>
      </c>
      <c r="C14" s="6">
        <v>0</v>
      </c>
      <c r="D14" s="7">
        <v>5.1741578437999869E-4</v>
      </c>
      <c r="E14" s="7">
        <v>0</v>
      </c>
      <c r="F14" s="7">
        <v>0.01</v>
      </c>
      <c r="G14" s="7">
        <v>0</v>
      </c>
      <c r="H14" s="7">
        <v>0</v>
      </c>
      <c r="I14" s="7">
        <v>0</v>
      </c>
      <c r="J14" s="7">
        <f t="shared" si="0"/>
        <v>1.0517415784379999E-2</v>
      </c>
      <c r="K14" s="7">
        <v>0</v>
      </c>
    </row>
    <row r="15" spans="1:11" x14ac:dyDescent="0.2">
      <c r="A15" s="4">
        <v>11</v>
      </c>
      <c r="B15" s="8" t="s">
        <v>22</v>
      </c>
      <c r="C15" s="6">
        <v>2.2600000000000002</v>
      </c>
      <c r="D15" s="7">
        <v>2.059003445341189</v>
      </c>
      <c r="E15" s="7">
        <v>0.64000000000000024</v>
      </c>
      <c r="F15" s="7">
        <v>2.2699999999999956</v>
      </c>
      <c r="G15" s="7">
        <v>0</v>
      </c>
      <c r="H15" s="7">
        <v>0</v>
      </c>
      <c r="I15" s="7">
        <v>0</v>
      </c>
      <c r="J15" s="7">
        <f t="shared" si="0"/>
        <v>7.2290034453411849</v>
      </c>
      <c r="K15" s="7">
        <v>0</v>
      </c>
    </row>
    <row r="16" spans="1:11" x14ac:dyDescent="0.2">
      <c r="A16" s="4">
        <v>12</v>
      </c>
      <c r="B16" s="8" t="s">
        <v>23</v>
      </c>
      <c r="C16" s="6">
        <v>1</v>
      </c>
      <c r="D16" s="7">
        <v>0.10368329102114984</v>
      </c>
      <c r="E16" s="7">
        <v>0.37</v>
      </c>
      <c r="F16" s="7">
        <v>0.03</v>
      </c>
      <c r="G16" s="7">
        <v>0</v>
      </c>
      <c r="H16" s="7">
        <v>0</v>
      </c>
      <c r="I16" s="7">
        <v>0</v>
      </c>
      <c r="J16" s="7">
        <f t="shared" si="0"/>
        <v>1.5036832910211497</v>
      </c>
      <c r="K16" s="7">
        <v>0</v>
      </c>
    </row>
    <row r="17" spans="1:11" x14ac:dyDescent="0.2">
      <c r="A17" s="4">
        <v>13</v>
      </c>
      <c r="B17" s="8" t="s">
        <v>24</v>
      </c>
      <c r="C17" s="6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f t="shared" si="0"/>
        <v>0</v>
      </c>
      <c r="K17" s="7">
        <v>0</v>
      </c>
    </row>
    <row r="18" spans="1:11" x14ac:dyDescent="0.2">
      <c r="A18" s="4">
        <v>14</v>
      </c>
      <c r="B18" s="8" t="s">
        <v>25</v>
      </c>
      <c r="C18" s="6">
        <v>0</v>
      </c>
      <c r="D18" s="7">
        <v>0</v>
      </c>
      <c r="E18" s="7">
        <v>0</v>
      </c>
      <c r="F18" s="7">
        <v>0.06</v>
      </c>
      <c r="G18" s="7">
        <v>0</v>
      </c>
      <c r="H18" s="7">
        <v>0</v>
      </c>
      <c r="I18" s="7">
        <v>0</v>
      </c>
      <c r="J18" s="7">
        <f t="shared" si="0"/>
        <v>0.06</v>
      </c>
      <c r="K18" s="7">
        <v>0</v>
      </c>
    </row>
    <row r="19" spans="1:11" x14ac:dyDescent="0.2">
      <c r="A19" s="4">
        <v>15</v>
      </c>
      <c r="B19" s="8" t="s">
        <v>26</v>
      </c>
      <c r="C19" s="6">
        <v>0.34</v>
      </c>
      <c r="D19" s="7">
        <v>1.3315547480176992</v>
      </c>
      <c r="E19" s="7">
        <v>0.7100000000000003</v>
      </c>
      <c r="F19" s="7">
        <v>1.2300000000000009</v>
      </c>
      <c r="G19" s="7">
        <v>0</v>
      </c>
      <c r="H19" s="7">
        <v>0</v>
      </c>
      <c r="I19" s="7">
        <v>0</v>
      </c>
      <c r="J19" s="7">
        <f t="shared" si="0"/>
        <v>3.6115547480177006</v>
      </c>
      <c r="K19" s="7">
        <v>0</v>
      </c>
    </row>
    <row r="20" spans="1:11" x14ac:dyDescent="0.2">
      <c r="A20" s="4">
        <v>16</v>
      </c>
      <c r="B20" s="8" t="s">
        <v>27</v>
      </c>
      <c r="C20" s="6">
        <v>42.43</v>
      </c>
      <c r="D20" s="7">
        <v>0.44384227049666969</v>
      </c>
      <c r="E20" s="7">
        <v>1.74</v>
      </c>
      <c r="F20" s="7">
        <v>0.32</v>
      </c>
      <c r="G20" s="7">
        <v>0</v>
      </c>
      <c r="H20" s="7">
        <v>0</v>
      </c>
      <c r="I20" s="7">
        <v>0</v>
      </c>
      <c r="J20" s="7">
        <f t="shared" si="0"/>
        <v>44.933842270496669</v>
      </c>
      <c r="K20" s="7">
        <v>0</v>
      </c>
    </row>
    <row r="21" spans="1:11" x14ac:dyDescent="0.2">
      <c r="A21" s="4">
        <v>17</v>
      </c>
      <c r="B21" s="8" t="s">
        <v>28</v>
      </c>
      <c r="C21" s="6">
        <v>0</v>
      </c>
      <c r="D21" s="7">
        <v>8.3785378328299805E-3</v>
      </c>
      <c r="E21" s="7">
        <v>6.0000000000000005E-2</v>
      </c>
      <c r="F21" s="7">
        <v>0.03</v>
      </c>
      <c r="G21" s="7">
        <v>0</v>
      </c>
      <c r="H21" s="7">
        <v>0</v>
      </c>
      <c r="I21" s="7">
        <v>0</v>
      </c>
      <c r="J21" s="7">
        <f t="shared" si="0"/>
        <v>9.8378537832829988E-2</v>
      </c>
      <c r="K21" s="7">
        <v>0</v>
      </c>
    </row>
    <row r="22" spans="1:11" x14ac:dyDescent="0.2">
      <c r="A22" s="4">
        <v>18</v>
      </c>
      <c r="B22" s="8" t="s">
        <v>29</v>
      </c>
      <c r="C22" s="6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f t="shared" si="0"/>
        <v>0</v>
      </c>
      <c r="K22" s="7">
        <v>0</v>
      </c>
    </row>
    <row r="23" spans="1:11" x14ac:dyDescent="0.2">
      <c r="A23" s="4">
        <v>19</v>
      </c>
      <c r="B23" s="8" t="s">
        <v>30</v>
      </c>
      <c r="C23" s="6">
        <v>0.94000000000000039</v>
      </c>
      <c r="D23" s="7">
        <v>0.88041755397334975</v>
      </c>
      <c r="E23" s="7">
        <v>0.39000000000000007</v>
      </c>
      <c r="F23" s="7">
        <v>0.21</v>
      </c>
      <c r="G23" s="7">
        <v>0</v>
      </c>
      <c r="H23" s="7">
        <v>0</v>
      </c>
      <c r="I23" s="7">
        <v>0</v>
      </c>
      <c r="J23" s="7">
        <f t="shared" si="0"/>
        <v>2.4204175539733503</v>
      </c>
      <c r="K23" s="7">
        <v>0</v>
      </c>
    </row>
    <row r="24" spans="1:11" x14ac:dyDescent="0.2">
      <c r="A24" s="4">
        <v>20</v>
      </c>
      <c r="B24" s="8" t="s">
        <v>31</v>
      </c>
      <c r="C24" s="6">
        <v>31.500000000000007</v>
      </c>
      <c r="D24" s="7">
        <v>3.3302336836444879</v>
      </c>
      <c r="E24" s="7">
        <v>4.6599999999999939</v>
      </c>
      <c r="F24" s="7">
        <v>3.7699999999999938</v>
      </c>
      <c r="G24" s="7">
        <v>0</v>
      </c>
      <c r="H24" s="7">
        <v>0</v>
      </c>
      <c r="I24" s="7">
        <v>0</v>
      </c>
      <c r="J24" s="7">
        <f t="shared" si="0"/>
        <v>43.260233683644486</v>
      </c>
      <c r="K24" s="7">
        <v>0</v>
      </c>
    </row>
    <row r="25" spans="1:11" x14ac:dyDescent="0.2">
      <c r="A25" s="4">
        <v>21</v>
      </c>
      <c r="B25" s="5" t="s">
        <v>32</v>
      </c>
      <c r="C25" s="6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f t="shared" si="0"/>
        <v>0</v>
      </c>
      <c r="K25" s="7">
        <v>0</v>
      </c>
    </row>
    <row r="26" spans="1:11" x14ac:dyDescent="0.2">
      <c r="A26" s="4">
        <v>22</v>
      </c>
      <c r="B26" s="8" t="s">
        <v>33</v>
      </c>
      <c r="C26" s="6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f t="shared" si="0"/>
        <v>0</v>
      </c>
      <c r="K26" s="7">
        <v>0</v>
      </c>
    </row>
    <row r="27" spans="1:11" x14ac:dyDescent="0.2">
      <c r="A27" s="4">
        <v>23</v>
      </c>
      <c r="B27" s="5" t="s">
        <v>34</v>
      </c>
      <c r="C27" s="6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f t="shared" si="0"/>
        <v>0</v>
      </c>
      <c r="K27" s="7">
        <v>0</v>
      </c>
    </row>
    <row r="28" spans="1:11" x14ac:dyDescent="0.2">
      <c r="A28" s="4">
        <v>24</v>
      </c>
      <c r="B28" s="5" t="s">
        <v>35</v>
      </c>
      <c r="C28" s="6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f t="shared" si="0"/>
        <v>0</v>
      </c>
      <c r="K28" s="7">
        <v>0</v>
      </c>
    </row>
    <row r="29" spans="1:11" x14ac:dyDescent="0.2">
      <c r="A29" s="4">
        <v>25</v>
      </c>
      <c r="B29" s="8" t="s">
        <v>36</v>
      </c>
      <c r="C29" s="6">
        <v>16.049999999999997</v>
      </c>
      <c r="D29" s="7">
        <v>1.8750232456183873</v>
      </c>
      <c r="E29" s="7">
        <v>4.3055000000000234</v>
      </c>
      <c r="F29" s="7">
        <v>2.3005000000000222</v>
      </c>
      <c r="G29" s="7">
        <v>0</v>
      </c>
      <c r="H29" s="7">
        <v>0</v>
      </c>
      <c r="I29" s="7">
        <v>0</v>
      </c>
      <c r="J29" s="7">
        <f t="shared" si="0"/>
        <v>24.531023245618428</v>
      </c>
      <c r="K29" s="7">
        <v>0</v>
      </c>
    </row>
    <row r="30" spans="1:11" x14ac:dyDescent="0.2">
      <c r="A30" s="4">
        <v>26</v>
      </c>
      <c r="B30" s="8" t="s">
        <v>37</v>
      </c>
      <c r="C30" s="6">
        <v>0.03</v>
      </c>
      <c r="D30" s="7">
        <v>9.88271518579798E-2</v>
      </c>
      <c r="E30" s="7">
        <v>0.33000000000000007</v>
      </c>
      <c r="F30" s="7">
        <v>0.21000000000000008</v>
      </c>
      <c r="G30" s="7">
        <v>0</v>
      </c>
      <c r="H30" s="7">
        <v>0</v>
      </c>
      <c r="I30" s="7">
        <v>0</v>
      </c>
      <c r="J30" s="7">
        <f t="shared" si="0"/>
        <v>0.66882715185797992</v>
      </c>
      <c r="K30" s="7">
        <v>0</v>
      </c>
    </row>
    <row r="31" spans="1:11" x14ac:dyDescent="0.2">
      <c r="A31" s="4">
        <v>27</v>
      </c>
      <c r="B31" s="8" t="s">
        <v>38</v>
      </c>
      <c r="C31" s="6">
        <v>0</v>
      </c>
      <c r="D31" s="7">
        <v>1.7043446440239966E-2</v>
      </c>
      <c r="E31" s="7">
        <v>0.09</v>
      </c>
      <c r="F31" s="7">
        <v>8.9999999999999983E-2</v>
      </c>
      <c r="G31" s="7">
        <v>0</v>
      </c>
      <c r="H31" s="7">
        <v>0</v>
      </c>
      <c r="I31" s="7">
        <v>0</v>
      </c>
      <c r="J31" s="7">
        <f t="shared" si="0"/>
        <v>0.19704344644023997</v>
      </c>
      <c r="K31" s="7">
        <v>0</v>
      </c>
    </row>
    <row r="32" spans="1:11" x14ac:dyDescent="0.2">
      <c r="A32" s="4">
        <v>28</v>
      </c>
      <c r="B32" s="8" t="s">
        <v>39</v>
      </c>
      <c r="C32" s="6">
        <v>0</v>
      </c>
      <c r="D32" s="7">
        <v>0</v>
      </c>
      <c r="E32" s="7">
        <v>0</v>
      </c>
      <c r="F32" s="7">
        <v>0.01</v>
      </c>
      <c r="G32" s="7">
        <v>0</v>
      </c>
      <c r="H32" s="7">
        <v>0</v>
      </c>
      <c r="I32" s="7">
        <v>0</v>
      </c>
      <c r="J32" s="7">
        <f t="shared" si="0"/>
        <v>0.01</v>
      </c>
      <c r="K32" s="7">
        <v>0</v>
      </c>
    </row>
    <row r="33" spans="1:11" x14ac:dyDescent="0.2">
      <c r="A33" s="4">
        <v>29</v>
      </c>
      <c r="B33" s="8" t="s">
        <v>40</v>
      </c>
      <c r="C33" s="6">
        <v>0.22000000000000003</v>
      </c>
      <c r="D33" s="7">
        <v>8.8767288597459845E-2</v>
      </c>
      <c r="E33" s="7">
        <v>0.38000000000000012</v>
      </c>
      <c r="F33" s="7">
        <v>0.10999999999999999</v>
      </c>
      <c r="G33" s="7">
        <v>0</v>
      </c>
      <c r="H33" s="7">
        <v>0</v>
      </c>
      <c r="I33" s="7">
        <v>0</v>
      </c>
      <c r="J33" s="7">
        <f t="shared" si="0"/>
        <v>0.79876728859746005</v>
      </c>
      <c r="K33" s="7">
        <v>0</v>
      </c>
    </row>
    <row r="34" spans="1:11" x14ac:dyDescent="0.2">
      <c r="A34" s="4">
        <v>30</v>
      </c>
      <c r="B34" s="8" t="s">
        <v>41</v>
      </c>
      <c r="C34" s="6">
        <v>0.42000000000000004</v>
      </c>
      <c r="D34" s="7">
        <v>9.9635344305199797E-2</v>
      </c>
      <c r="E34" s="7">
        <v>0.41000000000000014</v>
      </c>
      <c r="F34" s="7">
        <v>0.35000000000000003</v>
      </c>
      <c r="G34" s="7">
        <v>0</v>
      </c>
      <c r="H34" s="7">
        <v>0</v>
      </c>
      <c r="I34" s="7">
        <v>0</v>
      </c>
      <c r="J34" s="7">
        <f t="shared" si="0"/>
        <v>1.2796353443052</v>
      </c>
      <c r="K34" s="7">
        <v>0</v>
      </c>
    </row>
    <row r="35" spans="1:11" x14ac:dyDescent="0.2">
      <c r="A35" s="4">
        <v>31</v>
      </c>
      <c r="B35" s="5" t="s">
        <v>42</v>
      </c>
      <c r="C35" s="6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f t="shared" si="0"/>
        <v>0</v>
      </c>
      <c r="K35" s="7">
        <v>0</v>
      </c>
    </row>
    <row r="36" spans="1:11" x14ac:dyDescent="0.2">
      <c r="A36" s="4">
        <v>32</v>
      </c>
      <c r="B36" s="8" t="s">
        <v>43</v>
      </c>
      <c r="C36" s="6">
        <v>0.43000000000000005</v>
      </c>
      <c r="D36" s="7">
        <v>0.19826837565903968</v>
      </c>
      <c r="E36" s="7">
        <v>0.89000000000000012</v>
      </c>
      <c r="F36" s="7">
        <v>0.01</v>
      </c>
      <c r="G36" s="7">
        <v>0</v>
      </c>
      <c r="H36" s="7">
        <v>0</v>
      </c>
      <c r="I36" s="7">
        <v>0</v>
      </c>
      <c r="J36" s="7">
        <f t="shared" si="0"/>
        <v>1.5282683756590398</v>
      </c>
      <c r="K36" s="7">
        <v>0</v>
      </c>
    </row>
    <row r="37" spans="1:11" x14ac:dyDescent="0.2">
      <c r="A37" s="4">
        <v>33</v>
      </c>
      <c r="B37" s="8" t="s">
        <v>44</v>
      </c>
      <c r="C37" s="6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f t="shared" si="0"/>
        <v>0</v>
      </c>
      <c r="K37" s="7">
        <v>0</v>
      </c>
    </row>
    <row r="38" spans="1:11" x14ac:dyDescent="0.2">
      <c r="A38" s="4">
        <v>34</v>
      </c>
      <c r="B38" s="8" t="s">
        <v>45</v>
      </c>
      <c r="C38" s="6">
        <v>5.8799999999999937</v>
      </c>
      <c r="D38" s="7">
        <v>3.4146671224511587</v>
      </c>
      <c r="E38" s="7">
        <v>7.829999999999961</v>
      </c>
      <c r="F38" s="7">
        <v>3.0799999999999876</v>
      </c>
      <c r="G38" s="7">
        <v>0</v>
      </c>
      <c r="H38" s="7">
        <v>0</v>
      </c>
      <c r="I38" s="7">
        <v>0</v>
      </c>
      <c r="J38" s="7">
        <f t="shared" si="0"/>
        <v>20.204667122451102</v>
      </c>
      <c r="K38" s="7">
        <v>0</v>
      </c>
    </row>
    <row r="39" spans="1:11" x14ac:dyDescent="0.2">
      <c r="A39" s="4">
        <v>35</v>
      </c>
      <c r="B39" s="8" t="s">
        <v>46</v>
      </c>
      <c r="C39" s="6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f t="shared" si="0"/>
        <v>0</v>
      </c>
      <c r="K39" s="7">
        <v>0</v>
      </c>
    </row>
    <row r="40" spans="1:11" ht="13.5" thickBot="1" x14ac:dyDescent="0.25">
      <c r="A40" s="9">
        <v>36</v>
      </c>
      <c r="B40" s="10" t="s">
        <v>47</v>
      </c>
      <c r="C40" s="6">
        <v>11.110000000000001</v>
      </c>
      <c r="D40" s="7">
        <v>1.1790513262462596</v>
      </c>
      <c r="E40" s="7">
        <v>4.5855000000000219</v>
      </c>
      <c r="F40" s="7">
        <v>1.6800000000000006</v>
      </c>
      <c r="G40" s="7">
        <v>0</v>
      </c>
      <c r="H40" s="7">
        <v>0</v>
      </c>
      <c r="I40" s="7">
        <v>0</v>
      </c>
      <c r="J40" s="7">
        <f t="shared" si="0"/>
        <v>18.554551326246283</v>
      </c>
      <c r="K40" s="11">
        <v>0</v>
      </c>
    </row>
    <row r="41" spans="1:11" ht="15.75" thickBot="1" x14ac:dyDescent="0.25">
      <c r="A41" s="12" t="s">
        <v>48</v>
      </c>
      <c r="B41" s="13"/>
      <c r="C41" s="14">
        <f>SUM(C5:C40)</f>
        <v>113.7</v>
      </c>
      <c r="D41" s="14">
        <f t="shared" ref="D41:K41" si="1">SUM(D5:D40)</f>
        <v>17.275700000000001</v>
      </c>
      <c r="E41" s="14">
        <f t="shared" si="1"/>
        <v>28.821000000000002</v>
      </c>
      <c r="F41" s="14">
        <f t="shared" si="1"/>
        <v>16.670500000000001</v>
      </c>
      <c r="G41" s="14">
        <f t="shared" si="1"/>
        <v>0</v>
      </c>
      <c r="H41" s="14">
        <f t="shared" si="1"/>
        <v>0</v>
      </c>
      <c r="I41" s="14">
        <f t="shared" si="1"/>
        <v>0</v>
      </c>
      <c r="J41" s="14">
        <f t="shared" si="1"/>
        <v>176.46719999999999</v>
      </c>
      <c r="K41" s="15">
        <f t="shared" si="1"/>
        <v>0</v>
      </c>
    </row>
    <row r="42" spans="1:11" x14ac:dyDescent="0.2">
      <c r="A42" t="s">
        <v>49</v>
      </c>
      <c r="E42" s="16"/>
      <c r="F42" s="1"/>
    </row>
    <row r="43" spans="1:11" s="1" customFormat="1" x14ac:dyDescent="0.2"/>
    <row r="44" spans="1:11" s="1" customFormat="1" x14ac:dyDescent="0.2">
      <c r="C44" s="52"/>
      <c r="D44" s="17"/>
      <c r="E44" s="17"/>
      <c r="F44" s="17"/>
    </row>
    <row r="45" spans="1:11" s="1" customFormat="1" x14ac:dyDescent="0.2">
      <c r="C45" s="17"/>
      <c r="D45" s="17"/>
      <c r="E45" s="17"/>
      <c r="F45" s="17"/>
    </row>
    <row r="46" spans="1:11" s="1" customFormat="1" x14ac:dyDescent="0.2">
      <c r="C46" s="17"/>
      <c r="D46" s="17"/>
      <c r="E46" s="17"/>
      <c r="F46" s="17"/>
    </row>
    <row r="47" spans="1:11" s="1" customFormat="1" x14ac:dyDescent="0.2">
      <c r="C47" s="17"/>
      <c r="D47" s="17"/>
      <c r="E47" s="17"/>
      <c r="F47" s="17"/>
    </row>
    <row r="48" spans="1:11" s="1" customFormat="1" x14ac:dyDescent="0.2">
      <c r="C48" s="17"/>
      <c r="D48" s="17"/>
      <c r="E48" s="17"/>
      <c r="F48" s="17"/>
    </row>
    <row r="49" spans="2:6" s="1" customFormat="1" x14ac:dyDescent="0.2">
      <c r="C49" s="17"/>
      <c r="D49" s="17"/>
      <c r="E49" s="17"/>
      <c r="F49" s="17"/>
    </row>
    <row r="50" spans="2:6" x14ac:dyDescent="0.2">
      <c r="B50" s="1"/>
      <c r="C50" s="17"/>
      <c r="D50" s="17"/>
      <c r="E50" s="17"/>
      <c r="F50" s="17"/>
    </row>
    <row r="51" spans="2:6" x14ac:dyDescent="0.2">
      <c r="B51" s="1"/>
      <c r="C51" s="17"/>
      <c r="D51" s="17"/>
      <c r="E51" s="17"/>
      <c r="F51" s="17"/>
    </row>
    <row r="52" spans="2:6" x14ac:dyDescent="0.2">
      <c r="B52" s="1"/>
      <c r="C52" s="1"/>
      <c r="D52" s="1"/>
      <c r="E52" s="1"/>
    </row>
    <row r="53" spans="2:6" x14ac:dyDescent="0.2">
      <c r="B53" s="1"/>
      <c r="C53" s="1"/>
      <c r="D53" s="1"/>
      <c r="E53" s="1"/>
    </row>
  </sheetData>
  <mergeCells count="2">
    <mergeCell ref="A2:K2"/>
    <mergeCell ref="A3:K3"/>
  </mergeCells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Anex A1 Frmt for AUM disclosure</vt:lpstr>
      <vt:lpstr>Anex A2 Frmt AUM stateUT wise </vt:lpstr>
      <vt:lpstr>'Anex A1 Frmt for AUM disclosure'!Print_Area</vt:lpstr>
    </vt:vector>
  </TitlesOfParts>
  <Company>escorts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Drishti Shah</cp:lastModifiedBy>
  <cp:lastPrinted>2018-05-04T05:08:32Z</cp:lastPrinted>
  <dcterms:created xsi:type="dcterms:W3CDTF">2018-01-04T05:58:36Z</dcterms:created>
  <dcterms:modified xsi:type="dcterms:W3CDTF">2018-10-10T12:19:31Z</dcterms:modified>
</cp:coreProperties>
</file>