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 firstSheet="16" activeTab="20"/>
  </bookViews>
  <sheets>
    <sheet name="ELSS " sheetId="1" r:id="rId1"/>
    <sheet name="GROWTH" sheetId="2" r:id="rId2"/>
    <sheet name="BALANCE" sheetId="3" r:id="rId3"/>
    <sheet name="MIP" sheetId="4" r:id="rId4"/>
    <sheet name="GILT" sheetId="5" r:id="rId5"/>
    <sheet name="INCOME" sheetId="6" r:id="rId6"/>
    <sheet name="LIQUID " sheetId="7" r:id="rId7"/>
    <sheet name="TREASURY " sheetId="8" r:id="rId8"/>
    <sheet name="PSU BOND" sheetId="9" r:id="rId9"/>
    <sheet name="INFRASTRUCTURE" sheetId="10" r:id="rId10"/>
    <sheet name="SHORT TERM " sheetId="11" r:id="rId11"/>
    <sheet name="PSU EQUITY" sheetId="12" r:id="rId12"/>
    <sheet name="Banking and Fin Serv" sheetId="13" r:id="rId13"/>
    <sheet name="Dynamic Bond" sheetId="14" r:id="rId14"/>
    <sheet name="FMP- SR E" sheetId="15" r:id="rId15"/>
    <sheet name="FMP- SR J" sheetId="16" r:id="rId16"/>
    <sheet name="FMP- SR M" sheetId="17" r:id="rId17"/>
    <sheet name="FMP- SR N" sheetId="18" r:id="rId18"/>
    <sheet name="Equity Trigger Fund -SR I" sheetId="19" r:id="rId19"/>
    <sheet name="Credit Opportunities Fund" sheetId="20" r:id="rId20"/>
    <sheet name="Hybrid Fund - Series I" sheetId="21" r:id="rId21"/>
    <sheet name="Sheet1" sheetId="22" r:id="rId22"/>
  </sheets>
  <calcPr calcId="145621"/>
</workbook>
</file>

<file path=xl/calcChain.xml><?xml version="1.0" encoding="utf-8"?>
<calcChain xmlns="http://schemas.openxmlformats.org/spreadsheetml/2006/main">
  <c r="G27" i="21" l="1"/>
  <c r="F27" i="21"/>
  <c r="G23" i="21"/>
  <c r="F23" i="21"/>
  <c r="G20" i="21"/>
  <c r="F20" i="21"/>
  <c r="G9" i="21"/>
  <c r="F9" i="21"/>
  <c r="G30" i="20"/>
  <c r="F30" i="20"/>
  <c r="G26" i="20"/>
  <c r="F26" i="20"/>
  <c r="G23" i="20"/>
  <c r="F23" i="20"/>
  <c r="G14" i="20"/>
  <c r="F14" i="20"/>
  <c r="G73" i="19"/>
  <c r="F73" i="19"/>
  <c r="G69" i="19"/>
  <c r="F69" i="19"/>
  <c r="G66" i="19"/>
  <c r="F66" i="19"/>
  <c r="F74" i="19" s="1"/>
  <c r="G26" i="18"/>
  <c r="F26" i="18"/>
  <c r="G22" i="18"/>
  <c r="F22" i="18"/>
  <c r="G19" i="18"/>
  <c r="F19" i="18"/>
  <c r="G10" i="18"/>
  <c r="F10" i="18"/>
  <c r="F27" i="18" s="1"/>
  <c r="G25" i="17"/>
  <c r="F25" i="17"/>
  <c r="G21" i="17"/>
  <c r="F21" i="17"/>
  <c r="F26" i="17" s="1"/>
  <c r="G18" i="17"/>
  <c r="F18" i="17"/>
  <c r="G23" i="16"/>
  <c r="F23" i="16"/>
  <c r="G19" i="16"/>
  <c r="F19" i="16"/>
  <c r="G16" i="16"/>
  <c r="F16" i="16"/>
  <c r="G23" i="15"/>
  <c r="F23" i="15"/>
  <c r="G19" i="15"/>
  <c r="F19" i="15"/>
  <c r="F24" i="15" s="1"/>
  <c r="G16" i="15"/>
  <c r="F16" i="15"/>
  <c r="G30" i="14"/>
  <c r="F30" i="14"/>
  <c r="G26" i="14"/>
  <c r="F26" i="14"/>
  <c r="G23" i="14"/>
  <c r="F23" i="14"/>
  <c r="G16" i="14"/>
  <c r="G31" i="14" s="1"/>
  <c r="F16" i="14"/>
  <c r="G31" i="13"/>
  <c r="F31" i="13"/>
  <c r="G27" i="13"/>
  <c r="F27" i="13"/>
  <c r="G24" i="13"/>
  <c r="F24" i="13"/>
  <c r="F32" i="13" s="1"/>
  <c r="G43" i="12"/>
  <c r="F43" i="12"/>
  <c r="G39" i="12"/>
  <c r="F39" i="12"/>
  <c r="G36" i="12"/>
  <c r="F36" i="12"/>
  <c r="G31" i="12"/>
  <c r="F31" i="12"/>
  <c r="G35" i="11"/>
  <c r="F35" i="11"/>
  <c r="G31" i="11"/>
  <c r="F31" i="11"/>
  <c r="G28" i="11"/>
  <c r="F28" i="11"/>
  <c r="G15" i="11"/>
  <c r="F15" i="11"/>
  <c r="F36" i="11" s="1"/>
  <c r="G10" i="11"/>
  <c r="F10" i="11"/>
  <c r="G64" i="10"/>
  <c r="F64" i="10"/>
  <c r="G60" i="10"/>
  <c r="F60" i="10"/>
  <c r="G57" i="10"/>
  <c r="F57" i="10"/>
  <c r="G52" i="10"/>
  <c r="F52" i="10"/>
  <c r="G24" i="9"/>
  <c r="F24" i="9"/>
  <c r="G20" i="9"/>
  <c r="F20" i="9"/>
  <c r="G17" i="9"/>
  <c r="F17" i="9"/>
  <c r="G10" i="9"/>
  <c r="F10" i="9"/>
  <c r="G72" i="8"/>
  <c r="F72" i="8"/>
  <c r="G68" i="8"/>
  <c r="F68" i="8"/>
  <c r="G65" i="8"/>
  <c r="F65" i="8"/>
  <c r="G60" i="8"/>
  <c r="F60" i="8"/>
  <c r="G34" i="8"/>
  <c r="F34" i="8"/>
  <c r="G16" i="8"/>
  <c r="G73" i="8" s="1"/>
  <c r="F16" i="8"/>
  <c r="G64" i="7"/>
  <c r="F64" i="7"/>
  <c r="G60" i="7"/>
  <c r="F60" i="7"/>
  <c r="G57" i="7"/>
  <c r="F57" i="7"/>
  <c r="G51" i="7"/>
  <c r="F51" i="7"/>
  <c r="G47" i="7"/>
  <c r="F47" i="7"/>
  <c r="G23" i="7"/>
  <c r="G65" i="7" s="1"/>
  <c r="F23" i="7"/>
  <c r="G30" i="6"/>
  <c r="F30" i="6"/>
  <c r="G26" i="6"/>
  <c r="F26" i="6"/>
  <c r="G23" i="6"/>
  <c r="F23" i="6"/>
  <c r="G14" i="6"/>
  <c r="F14" i="6"/>
  <c r="G24" i="5"/>
  <c r="F24" i="5"/>
  <c r="G20" i="5"/>
  <c r="F20" i="5"/>
  <c r="G17" i="5"/>
  <c r="F17" i="5"/>
  <c r="F25" i="5" s="1"/>
  <c r="G74" i="4"/>
  <c r="F74" i="4"/>
  <c r="G70" i="4"/>
  <c r="F70" i="4"/>
  <c r="G67" i="4"/>
  <c r="F67" i="4"/>
  <c r="G57" i="4"/>
  <c r="F57" i="4"/>
  <c r="G51" i="4"/>
  <c r="F51" i="4"/>
  <c r="G46" i="4"/>
  <c r="F46" i="4"/>
  <c r="G87" i="3"/>
  <c r="F87" i="3"/>
  <c r="G83" i="3"/>
  <c r="F83" i="3"/>
  <c r="G80" i="3"/>
  <c r="F80" i="3"/>
  <c r="G66" i="3"/>
  <c r="F66" i="3"/>
  <c r="G60" i="3"/>
  <c r="F60" i="3"/>
  <c r="G55" i="3"/>
  <c r="F55" i="3"/>
  <c r="G84" i="2"/>
  <c r="F84" i="2"/>
  <c r="G80" i="2"/>
  <c r="F80" i="2"/>
  <c r="G77" i="2"/>
  <c r="F77" i="2"/>
  <c r="G72" i="2"/>
  <c r="F72" i="2"/>
  <c r="G67" i="2"/>
  <c r="F67" i="2"/>
  <c r="G71" i="1"/>
  <c r="F71" i="1"/>
  <c r="G67" i="1"/>
  <c r="F67" i="1"/>
  <c r="G64" i="1"/>
  <c r="F64" i="1"/>
  <c r="G59" i="1"/>
  <c r="G72" i="1" s="1"/>
  <c r="F59" i="1"/>
  <c r="G28" i="21" l="1"/>
  <c r="F28" i="21"/>
  <c r="F31" i="20"/>
  <c r="G31" i="20"/>
  <c r="G74" i="19"/>
  <c r="G27" i="18"/>
  <c r="G26" i="17"/>
  <c r="F24" i="16"/>
  <c r="G24" i="16"/>
  <c r="G24" i="15"/>
  <c r="F31" i="14"/>
  <c r="G32" i="13"/>
  <c r="F44" i="12"/>
  <c r="G44" i="12"/>
  <c r="G36" i="11"/>
  <c r="G65" i="10"/>
  <c r="F65" i="10"/>
  <c r="F25" i="9"/>
  <c r="G25" i="9"/>
  <c r="F73" i="8"/>
  <c r="F65" i="7"/>
  <c r="F31" i="6"/>
  <c r="G31" i="6"/>
  <c r="G25" i="5"/>
  <c r="F75" i="4"/>
  <c r="G75" i="4"/>
  <c r="F88" i="3"/>
  <c r="G88" i="3"/>
  <c r="G85" i="2"/>
  <c r="F85" i="2"/>
  <c r="F72" i="1"/>
</calcChain>
</file>

<file path=xl/sharedStrings.xml><?xml version="1.0" encoding="utf-8"?>
<sst xmlns="http://schemas.openxmlformats.org/spreadsheetml/2006/main" count="2427" uniqueCount="556">
  <si>
    <t>BARODA PIONEER ELSS96 FUND</t>
  </si>
  <si>
    <t xml:space="preserve">  </t>
  </si>
  <si>
    <t>Portfolio as on May 31, 2015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</si>
  <si>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</si>
  <si>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</si>
  <si>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</si>
  <si>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</si>
  <si>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</si>
  <si>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</si>
  <si>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</si>
  <si>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</si>
  <si>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Tech Mahindra Limited</t>
  </si>
  <si>
    <t>Software</t>
  </si>
  <si>
    <t>INE669C01036</t>
  </si>
  <si>
    <t>Yes Bank Limited</t>
  </si>
  <si>
    <t>Banks</t>
  </si>
  <si>
    <t>Sector / Rating</t>
  </si>
  <si>
    <t>Percent</t>
  </si>
  <si>
    <t>INE528G01019</t>
  </si>
  <si>
    <t>Axis Bank Limited</t>
  </si>
  <si>
    <t>INE238A01034</t>
  </si>
  <si>
    <t>Karur Vysya Bank Limited</t>
  </si>
  <si>
    <t>Finance</t>
  </si>
  <si>
    <t>INE036D01010</t>
  </si>
  <si>
    <t>HDFC Bank Limited</t>
  </si>
  <si>
    <t>INE040A01026</t>
  </si>
  <si>
    <t>IndusInd Bank Limited</t>
  </si>
  <si>
    <t>Auto Ancillaries</t>
  </si>
  <si>
    <t>INE095A01012</t>
  </si>
  <si>
    <t>ICICI Bank Limited</t>
  </si>
  <si>
    <t>Industrial Products</t>
  </si>
  <si>
    <t>INE090A01021</t>
  </si>
  <si>
    <t>Oberoi Realty Limited</t>
  </si>
  <si>
    <t>Construction</t>
  </si>
  <si>
    <t>Industrial Capital Goods</t>
  </si>
  <si>
    <t>INE093I01010</t>
  </si>
  <si>
    <t>Multi Commodity Exchange of India Limited</t>
  </si>
  <si>
    <t>Auto</t>
  </si>
  <si>
    <t>INE745G01035</t>
  </si>
  <si>
    <t>IDFC Limited</t>
  </si>
  <si>
    <t>INE043D01016</t>
  </si>
  <si>
    <t>Berger Paints (I) Limited</t>
  </si>
  <si>
    <t>Consumer Non Durables</t>
  </si>
  <si>
    <t>Pharmaceuticals</t>
  </si>
  <si>
    <t>INE463A01038</t>
  </si>
  <si>
    <t>State Bank of India</t>
  </si>
  <si>
    <t>INE062A01020</t>
  </si>
  <si>
    <t>Hindustan Petroleum Corporation Limited</t>
  </si>
  <si>
    <t>Petroleum Products</t>
  </si>
  <si>
    <t>INE094A01015</t>
  </si>
  <si>
    <t>Infosys Limited</t>
  </si>
  <si>
    <t>Chemicals</t>
  </si>
  <si>
    <t>INE009A01021</t>
  </si>
  <si>
    <t>Larsen &amp; Toubro Limited</t>
  </si>
  <si>
    <t>Construction Project</t>
  </si>
  <si>
    <t>Gas</t>
  </si>
  <si>
    <t>INE018A01030</t>
  </si>
  <si>
    <t>Maruti Suzuki India Limited</t>
  </si>
  <si>
    <t>INE585B01010</t>
  </si>
  <si>
    <t>Alstom T&amp;D India Limited</t>
  </si>
  <si>
    <t>Media &amp; Entertainment</t>
  </si>
  <si>
    <t>INE200A01026</t>
  </si>
  <si>
    <t>Cummins India Limited</t>
  </si>
  <si>
    <t>Telecom - Services</t>
  </si>
  <si>
    <t>INE298A01020</t>
  </si>
  <si>
    <t>Sundram Fasteners Limited</t>
  </si>
  <si>
    <t>Telecom -  Equipment &amp; Accessories</t>
  </si>
  <si>
    <t>INE387A01021</t>
  </si>
  <si>
    <t>Sun Pharmaceuticals Industries Limited</t>
  </si>
  <si>
    <t>Transportation</t>
  </si>
  <si>
    <t>INE044A01036</t>
  </si>
  <si>
    <t>Housing Development Finance Corporation Limited</t>
  </si>
  <si>
    <t>IT Enabled Services</t>
  </si>
  <si>
    <t>INE001A01036</t>
  </si>
  <si>
    <t>WABCO India Limited</t>
  </si>
  <si>
    <t>Cash &amp; Equivalent</t>
  </si>
  <si>
    <t>INE342J01019</t>
  </si>
  <si>
    <t>LIC Housing Finance Limited</t>
  </si>
  <si>
    <t>INE115A01026</t>
  </si>
  <si>
    <t>Tata Motors Limited</t>
  </si>
  <si>
    <t>INE155A01022</t>
  </si>
  <si>
    <t>FAG Bearings India Limited</t>
  </si>
  <si>
    <t>INE513A01014</t>
  </si>
  <si>
    <t>Zee Entertainment Enterprises Limited</t>
  </si>
  <si>
    <t>INE256A01028</t>
  </si>
  <si>
    <t>Idea Cellular Limited</t>
  </si>
  <si>
    <t>INE669E01016</t>
  </si>
  <si>
    <t>Motherson Sumi Systems Limited</t>
  </si>
  <si>
    <t>INE775A01035</t>
  </si>
  <si>
    <t>Cadila Healthcare Limited</t>
  </si>
  <si>
    <t>INE010B01019</t>
  </si>
  <si>
    <t>IDIA00136198</t>
  </si>
  <si>
    <t>Pidilite Industries Limited</t>
  </si>
  <si>
    <t>INE318A01026</t>
  </si>
  <si>
    <t>TD Power Systems Limited</t>
  </si>
  <si>
    <t>INE419M01019</t>
  </si>
  <si>
    <t>Astra Microwave Products Limited</t>
  </si>
  <si>
    <t>INE386C01029</t>
  </si>
  <si>
    <t>Sintex Industries Limited</t>
  </si>
  <si>
    <t>INE429C01035</t>
  </si>
  <si>
    <t>Tata Chemicals Limited</t>
  </si>
  <si>
    <t>INE092A01019</t>
  </si>
  <si>
    <t>Britannia Industries Limited</t>
  </si>
  <si>
    <t>INE216A01022</t>
  </si>
  <si>
    <t>IRB Infrastructure Developers Limited</t>
  </si>
  <si>
    <t>INE821I01014</t>
  </si>
  <si>
    <t>Wipro Limited</t>
  </si>
  <si>
    <t>INE075A01022</t>
  </si>
  <si>
    <t>Alstom India Limited</t>
  </si>
  <si>
    <t>INE878A01011</t>
  </si>
  <si>
    <t>Dr. Reddy's Laboratories Limited</t>
  </si>
  <si>
    <t>INE089A01023</t>
  </si>
  <si>
    <t>Container Corporation of India Limited</t>
  </si>
  <si>
    <t>INE111A01017</t>
  </si>
  <si>
    <t>Reliance Industries Limited</t>
  </si>
  <si>
    <t>INE002A01018</t>
  </si>
  <si>
    <t>Gujarat State Petronet Limited</t>
  </si>
  <si>
    <t>INE246F01010</t>
  </si>
  <si>
    <t>Eicher Motors Limited</t>
  </si>
  <si>
    <t>INE066A01013</t>
  </si>
  <si>
    <t>HCL Technologies Limited</t>
  </si>
  <si>
    <t>INE860A01027</t>
  </si>
  <si>
    <t>PNC Infratech Limited</t>
  </si>
  <si>
    <t>INE195J01011</t>
  </si>
  <si>
    <t>V-Guard Industries Limited</t>
  </si>
  <si>
    <t>INE951I01019</t>
  </si>
  <si>
    <t>Persistent Systems Limited</t>
  </si>
  <si>
    <t>INE262H01013</t>
  </si>
  <si>
    <t>DSQ Software Limited *</t>
  </si>
  <si>
    <t>INE286A01017</t>
  </si>
  <si>
    <t>Transtream India.Com Limited *</t>
  </si>
  <si>
    <t>INE981A01013</t>
  </si>
  <si>
    <t>Total</t>
  </si>
  <si>
    <t>PREFERENCE SHARES</t>
  </si>
  <si>
    <t>Zee Entertainment Enterprises Limited - 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</si>
  <si>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</si>
  <si>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</si>
  <si>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</si>
  <si>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</si>
  <si>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</si>
  <si>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</si>
  <si>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* Total Exposure to illiquid securities is 0.00% of the portfolio;i.e. Rs.0.00 lakhs</t>
  </si>
  <si>
    <t>BARODA PIONEER GROWTH FUND</t>
  </si>
  <si>
    <t>Tata Consultancy Services Limited</t>
  </si>
  <si>
    <t>INE467B01029</t>
  </si>
  <si>
    <t>Divi's Laboratories Limited</t>
  </si>
  <si>
    <t>INE361B01024</t>
  </si>
  <si>
    <t>Amara Raja Batteries Limited</t>
  </si>
  <si>
    <t>INE885A01032</t>
  </si>
  <si>
    <t>Bosch Limited</t>
  </si>
  <si>
    <t>INE323A01026</t>
  </si>
  <si>
    <t>Cement</t>
  </si>
  <si>
    <t>Oil</t>
  </si>
  <si>
    <t>Bharat Petroleum Corporation Limited</t>
  </si>
  <si>
    <t>INE029A01011</t>
  </si>
  <si>
    <t>CRISIL A1+</t>
  </si>
  <si>
    <t>Diversified Chemicals</t>
  </si>
  <si>
    <t>Health Care Facilities</t>
  </si>
  <si>
    <t>Textiles - Synthetic</t>
  </si>
  <si>
    <t>Retailing</t>
  </si>
  <si>
    <t>Environmental Services</t>
  </si>
  <si>
    <t>Colgate Palmolive (India) Limited</t>
  </si>
  <si>
    <t>INE259A01022</t>
  </si>
  <si>
    <t>Kotak Mahindra Bank Limited</t>
  </si>
  <si>
    <t>INE237A01028</t>
  </si>
  <si>
    <t>Bharti Airtel Limited</t>
  </si>
  <si>
    <t>INE397D01024</t>
  </si>
  <si>
    <t>GlaxoSmithKline Consumer Healthcare Limited</t>
  </si>
  <si>
    <t>INE264A01014</t>
  </si>
  <si>
    <t>D.B.Corp Limited</t>
  </si>
  <si>
    <t>INE950I01011</t>
  </si>
  <si>
    <t>Oil &amp; Natural Gas Corporation Limited</t>
  </si>
  <si>
    <t>INE213A01029</t>
  </si>
  <si>
    <t>Bajaj Finance Limited</t>
  </si>
  <si>
    <t>INE296A01016</t>
  </si>
  <si>
    <t>Shriram Transport Finance Company Limited</t>
  </si>
  <si>
    <t>INE721A01013</t>
  </si>
  <si>
    <t>UltraTech Cement Limited</t>
  </si>
  <si>
    <t>INE481G01011</t>
  </si>
  <si>
    <t>Dabur India Limited</t>
  </si>
  <si>
    <t>INE016A01026</t>
  </si>
  <si>
    <t>Carborundum Universal Limited</t>
  </si>
  <si>
    <t>INE120A01034</t>
  </si>
  <si>
    <t>Castrol India Limited</t>
  </si>
  <si>
    <t>INE172A01027</t>
  </si>
  <si>
    <t>The Ramco Cements Limited</t>
  </si>
  <si>
    <t>INE331A01037</t>
  </si>
  <si>
    <t>Cipla Limited</t>
  </si>
  <si>
    <t>INE059A01026</t>
  </si>
  <si>
    <t>Kanal Fibres Limited *</t>
  </si>
  <si>
    <t>INE179O01015</t>
  </si>
  <si>
    <t>Amex Carb&amp;Chem Limited *</t>
  </si>
  <si>
    <t>IDIA00037010</t>
  </si>
  <si>
    <t>Gowri Polymers Limited *</t>
  </si>
  <si>
    <t>IDIA00037006</t>
  </si>
  <si>
    <t>Accord Cotsyn Limited *</t>
  </si>
  <si>
    <t>IDIA00037009</t>
  </si>
  <si>
    <t>Soni Medicare Limited *</t>
  </si>
  <si>
    <t>IDIA00037008</t>
  </si>
  <si>
    <t>SIV Industries Limited *</t>
  </si>
  <si>
    <t>INE639A01017</t>
  </si>
  <si>
    <t>Royal Indutries Limited *</t>
  </si>
  <si>
    <t>IDIA00037011</t>
  </si>
  <si>
    <t>Western Paques (India) Limited *</t>
  </si>
  <si>
    <t>IDIA00037068</t>
  </si>
  <si>
    <t>Certificate of Deposit**</t>
  </si>
  <si>
    <t>Syndicate Bank</t>
  </si>
  <si>
    <t>INE667A16FB3</t>
  </si>
  <si>
    <t>BARODA PIONEER BALANCE FUND</t>
  </si>
  <si>
    <t>CRISIL AAA</t>
  </si>
  <si>
    <t>Torrent Pharmaceuticals Limited</t>
  </si>
  <si>
    <t>INE685A01028</t>
  </si>
  <si>
    <t>SOV</t>
  </si>
  <si>
    <t>Consumer Durables</t>
  </si>
  <si>
    <t>CRISIL AA+</t>
  </si>
  <si>
    <t>CRISIL AA-</t>
  </si>
  <si>
    <t>Whirlpool of India Limited</t>
  </si>
  <si>
    <t>Pesticides</t>
  </si>
  <si>
    <t>INE716A01013</t>
  </si>
  <si>
    <t>Jk Lakshmi Cement Limited</t>
  </si>
  <si>
    <t>INE786A01032</t>
  </si>
  <si>
    <t>Ashok Leyland Limited</t>
  </si>
  <si>
    <t>INE208A01029</t>
  </si>
  <si>
    <t>CRISIL AA</t>
  </si>
  <si>
    <t>Bajaj Corp Limited</t>
  </si>
  <si>
    <t>INE933K01021</t>
  </si>
  <si>
    <t>Bayer Cropscience Limited</t>
  </si>
  <si>
    <t>CARE AA</t>
  </si>
  <si>
    <t>INE462A01022</t>
  </si>
  <si>
    <t>Solar Industries India Limited</t>
  </si>
  <si>
    <t>INE343H01011</t>
  </si>
  <si>
    <t>Gateway Distriparks Limited</t>
  </si>
  <si>
    <t>INE852F01015</t>
  </si>
  <si>
    <t>CENTRAL GOVERNMENT SECURITIES</t>
  </si>
  <si>
    <t>8.24% CGL 2027</t>
  </si>
  <si>
    <t>IN0020060078</t>
  </si>
  <si>
    <t>8.60% CGL 2028</t>
  </si>
  <si>
    <t>IN0020140011</t>
  </si>
  <si>
    <t>8.28% CGL 2027</t>
  </si>
  <si>
    <t>IN0020070069</t>
  </si>
  <si>
    <t>BONDS &amp; NCDs</t>
  </si>
  <si>
    <t>INE043D07HG5</t>
  </si>
  <si>
    <t>Nabha Power Limited</t>
  </si>
  <si>
    <t>INE445L08029</t>
  </si>
  <si>
    <t>Vedanta Limited</t>
  </si>
  <si>
    <t>INE205A07014</t>
  </si>
  <si>
    <t>India Infoline Housing Finance Limited</t>
  </si>
  <si>
    <t>INE477L07040</t>
  </si>
  <si>
    <t>INE477L07313</t>
  </si>
  <si>
    <t>Power Finance Corporation Limited</t>
  </si>
  <si>
    <t>INE134E08DZ7</t>
  </si>
  <si>
    <t>INE445L08110</t>
  </si>
  <si>
    <t>Rural Electrification Corporation Limited</t>
  </si>
  <si>
    <t>INE020B07HW4</t>
  </si>
  <si>
    <t>JSW Steel Limited</t>
  </si>
  <si>
    <t>INE019A07399</t>
  </si>
  <si>
    <t>Power Grid Corporation of India Limited</t>
  </si>
  <si>
    <t>INE752E07GI7</t>
  </si>
  <si>
    <t>BARODA PIONEER MIP FUND</t>
  </si>
  <si>
    <t>ICRA AA</t>
  </si>
  <si>
    <t>Bharat Electronics Limited</t>
  </si>
  <si>
    <t>INE263A01016</t>
  </si>
  <si>
    <t>BEML Limited</t>
  </si>
  <si>
    <t>INE258A01016</t>
  </si>
  <si>
    <t>Bharat Forge Limited</t>
  </si>
  <si>
    <t>INE465A01025</t>
  </si>
  <si>
    <t>Simplex Infrastructures Limited</t>
  </si>
  <si>
    <t>INE059B01024</t>
  </si>
  <si>
    <t>Max India Limited</t>
  </si>
  <si>
    <t>INE180A01020</t>
  </si>
  <si>
    <t>Lupin Limited</t>
  </si>
  <si>
    <t>INE326A01037</t>
  </si>
  <si>
    <t>9.47% SDL 2024</t>
  </si>
  <si>
    <t>IN3120130197</t>
  </si>
  <si>
    <t>INE019A07332</t>
  </si>
  <si>
    <t>India Infoline Finance Limited</t>
  </si>
  <si>
    <t>INE866I07701</t>
  </si>
  <si>
    <t>INE020B07JB4</t>
  </si>
  <si>
    <t>INE752E07LA4</t>
  </si>
  <si>
    <t>BARODA PIONEER GILT FUND</t>
  </si>
  <si>
    <t>8.15% CGL 2026</t>
  </si>
  <si>
    <t>IN0020140060</t>
  </si>
  <si>
    <t>8.17% CGL 2044</t>
  </si>
  <si>
    <t>IN0020140078</t>
  </si>
  <si>
    <t>8.33% CGL 2026</t>
  </si>
  <si>
    <t>IN0020120039</t>
  </si>
  <si>
    <t>9.39% SDL 2023</t>
  </si>
  <si>
    <t>IN1920130052</t>
  </si>
  <si>
    <t>8.83% CGL 2023</t>
  </si>
  <si>
    <t>IN0020130061</t>
  </si>
  <si>
    <t>BARODA PIONEER INCOME FUND</t>
  </si>
  <si>
    <t>9.35% SDL 2024</t>
  </si>
  <si>
    <t>IN2220130172</t>
  </si>
  <si>
    <t>8.58% SDL 2023</t>
  </si>
  <si>
    <t>IN1520120131</t>
  </si>
  <si>
    <t>IDBI Bank Limited</t>
  </si>
  <si>
    <t>INE008A08U84</t>
  </si>
  <si>
    <t>INE477L08014</t>
  </si>
  <si>
    <t>Vijaya Bank</t>
  </si>
  <si>
    <t>INE705A08060</t>
  </si>
  <si>
    <t>INE866I08196</t>
  </si>
  <si>
    <t>INE477L07123</t>
  </si>
  <si>
    <t>BARODA PIONEER LIQUID FUND</t>
  </si>
  <si>
    <t>Union Bank of India</t>
  </si>
  <si>
    <t>INE692A16EJ7</t>
  </si>
  <si>
    <t>INE008A16YZ0</t>
  </si>
  <si>
    <t>Oriental Bank of Commerce</t>
  </si>
  <si>
    <t>INE141A16UD4</t>
  </si>
  <si>
    <t>Punjab National Bank</t>
  </si>
  <si>
    <t>CARE A1+</t>
  </si>
  <si>
    <t>INE160A16KQ7</t>
  </si>
  <si>
    <t>Unrated</t>
  </si>
  <si>
    <t>INE008A16B79</t>
  </si>
  <si>
    <t>INE008A16C45</t>
  </si>
  <si>
    <t>ICRA A1+</t>
  </si>
  <si>
    <t>INE008A16ZU8</t>
  </si>
  <si>
    <t>IND A1+</t>
  </si>
  <si>
    <t>INE238A16ZY3</t>
  </si>
  <si>
    <t>INE141A16TM7</t>
  </si>
  <si>
    <t>INE692A16DU6</t>
  </si>
  <si>
    <t>Tamilnad Mercantile Bank Limited</t>
  </si>
  <si>
    <t>INE668A16873</t>
  </si>
  <si>
    <t>INE667A16EZ5</t>
  </si>
  <si>
    <t>INE141A16SZ1</t>
  </si>
  <si>
    <t>Commercial Paper**</t>
  </si>
  <si>
    <t>Reliance Retail Limited</t>
  </si>
  <si>
    <t>INE742O14138</t>
  </si>
  <si>
    <t>Indiabulls Finance Company Private Limited</t>
  </si>
  <si>
    <t>INE363P14098</t>
  </si>
  <si>
    <t>INE244L14495</t>
  </si>
  <si>
    <t>Edelweiss Commodities Services Limited</t>
  </si>
  <si>
    <t>INE657N14AQ1</t>
  </si>
  <si>
    <t>Coromandel International Limited</t>
  </si>
  <si>
    <t>INE169A14BK5</t>
  </si>
  <si>
    <t>Essel Mining &amp; Industries Limited</t>
  </si>
  <si>
    <t>INE077E14817</t>
  </si>
  <si>
    <t>E.I.D. Parry (India) Limited</t>
  </si>
  <si>
    <t>INE126A14CJ5</t>
  </si>
  <si>
    <t>National Bank for Agriculture &amp; Rural Development</t>
  </si>
  <si>
    <t>INE261F14798</t>
  </si>
  <si>
    <t>Reliance Home Finance Limited</t>
  </si>
  <si>
    <t>INE217K14642</t>
  </si>
  <si>
    <t>IIFL Realty Limited</t>
  </si>
  <si>
    <t>INE487L14094</t>
  </si>
  <si>
    <t>Edelweiss Financial Services Limited</t>
  </si>
  <si>
    <t>INE532F14SD2</t>
  </si>
  <si>
    <t>INE657N14AT5</t>
  </si>
  <si>
    <t>INE532F14SG5</t>
  </si>
  <si>
    <t>Bilt Graphic Paper Products Limited</t>
  </si>
  <si>
    <t>INE161J14677</t>
  </si>
  <si>
    <t>INE161J14768</t>
  </si>
  <si>
    <t>INE059B14FL5</t>
  </si>
  <si>
    <t>Jindal Steel &amp; Power Limited</t>
  </si>
  <si>
    <t>INE749A14DI4</t>
  </si>
  <si>
    <t>JK Cement Limited</t>
  </si>
  <si>
    <t>INE823G14405</t>
  </si>
  <si>
    <t>INE823G14413</t>
  </si>
  <si>
    <t>INE823G14421</t>
  </si>
  <si>
    <t>ICICI Home Finance Company Limited</t>
  </si>
  <si>
    <t>INE071G14849</t>
  </si>
  <si>
    <t>Treasury Bill</t>
  </si>
  <si>
    <t>TBILL 91 DAY 20 Aug 2015</t>
  </si>
  <si>
    <t>IN002015X084</t>
  </si>
  <si>
    <t>Fixed Deposit</t>
  </si>
  <si>
    <t>Indusind Bank Limited</t>
  </si>
  <si>
    <t>IDIA00132073</t>
  </si>
  <si>
    <t>IDIA00131903</t>
  </si>
  <si>
    <t>Corporation Bank</t>
  </si>
  <si>
    <t>IDIA00132720</t>
  </si>
  <si>
    <t>BARODA PIONEER TREASURY ADVANTAGE FUND</t>
  </si>
  <si>
    <t>Andhra Bank</t>
  </si>
  <si>
    <t>INE434A16KY0</t>
  </si>
  <si>
    <t>INE008A16YA3</t>
  </si>
  <si>
    <t>Canara Bank</t>
  </si>
  <si>
    <t>CRISIL A</t>
  </si>
  <si>
    <t>INE476A16QG5</t>
  </si>
  <si>
    <t>ICRA A1</t>
  </si>
  <si>
    <t>INE657N14AS7</t>
  </si>
  <si>
    <t>S.D. Corporation Private Limited</t>
  </si>
  <si>
    <t>CARE AAA</t>
  </si>
  <si>
    <t>INE660N14332</t>
  </si>
  <si>
    <t>Shapoorji Pallonji &amp; Company Private Limited</t>
  </si>
  <si>
    <t>INE404K14AI1</t>
  </si>
  <si>
    <t>INE161J14594</t>
  </si>
  <si>
    <t>Peninsula Land Limited</t>
  </si>
  <si>
    <t>INE138A14096</t>
  </si>
  <si>
    <t>INE138A14120</t>
  </si>
  <si>
    <t>Afcons Infrastructure Limited</t>
  </si>
  <si>
    <t>INE101I14972</t>
  </si>
  <si>
    <t>INE101I14964</t>
  </si>
  <si>
    <t>INE001A14MD2</t>
  </si>
  <si>
    <t>INE001A14ME0</t>
  </si>
  <si>
    <t>Small Industries Development Bank of India</t>
  </si>
  <si>
    <t>INE556F14AR9</t>
  </si>
  <si>
    <t>INE477L07305</t>
  </si>
  <si>
    <t>Aspire Home Finance Corporation Limited</t>
  </si>
  <si>
    <t>INE658R07018</t>
  </si>
  <si>
    <t>Muthoot Fincorp Limited</t>
  </si>
  <si>
    <t>INE549K08038</t>
  </si>
  <si>
    <t>INE134E07513</t>
  </si>
  <si>
    <t>INE134E08HL8</t>
  </si>
  <si>
    <t>INE477L07297</t>
  </si>
  <si>
    <t>INE866I07578</t>
  </si>
  <si>
    <t>INE445L08045</t>
  </si>
  <si>
    <t>INE134E08HM6</t>
  </si>
  <si>
    <t>INE020B07HY0</t>
  </si>
  <si>
    <t>Steel Authority of India Limited</t>
  </si>
  <si>
    <t>INE114A07877</t>
  </si>
  <si>
    <t>INE134E08FK4</t>
  </si>
  <si>
    <t>Cholamandalam Investment and Finance Company Limited</t>
  </si>
  <si>
    <t>INE121A07GE2</t>
  </si>
  <si>
    <t>NHPC Limited</t>
  </si>
  <si>
    <t>INE848E07195</t>
  </si>
  <si>
    <t>Hdb Financial Services Limited</t>
  </si>
  <si>
    <t>INE756I07522</t>
  </si>
  <si>
    <t>The Jammu &amp; Kashmir Bank Limited</t>
  </si>
  <si>
    <t>IDIA00133122</t>
  </si>
  <si>
    <t>Bank of Nova Scotia</t>
  </si>
  <si>
    <t>IDIA00136441</t>
  </si>
  <si>
    <t>BARODA PIONEER PSU BOND FUND</t>
  </si>
  <si>
    <t>8.60% SDL 2023</t>
  </si>
  <si>
    <t>IN2020120092</t>
  </si>
  <si>
    <t>BARODA PIONEER INFRASTRUCTURE FUND</t>
  </si>
  <si>
    <t>Power</t>
  </si>
  <si>
    <t>INE752E01010</t>
  </si>
  <si>
    <t>NTPC Limited</t>
  </si>
  <si>
    <t>INE733E01010</t>
  </si>
  <si>
    <t>Bharat Heavy Electricals Limited</t>
  </si>
  <si>
    <t>INE257A01026</t>
  </si>
  <si>
    <t>Adani Ports and Special Economic Zone Limited</t>
  </si>
  <si>
    <t>INE742F01042</t>
  </si>
  <si>
    <t>Astral Poly Technik Limited</t>
  </si>
  <si>
    <t>INE006I01046</t>
  </si>
  <si>
    <t>NCC Limited</t>
  </si>
  <si>
    <t>INE868B01028</t>
  </si>
  <si>
    <t>Ingersoll Rand (India) Limited</t>
  </si>
  <si>
    <t>INE177A01018</t>
  </si>
  <si>
    <t>PTC India Limited</t>
  </si>
  <si>
    <t>INE877F01012</t>
  </si>
  <si>
    <t>Gujarat Pipavav Port Limited</t>
  </si>
  <si>
    <t>INE517F01014</t>
  </si>
  <si>
    <t>Texmaco Rail &amp; Engineering Limited</t>
  </si>
  <si>
    <t>INE621L01012</t>
  </si>
  <si>
    <t>Ambuja Cements Limited</t>
  </si>
  <si>
    <t>INE079A01024</t>
  </si>
  <si>
    <t>Honeywell Automation India Limited</t>
  </si>
  <si>
    <t>INE671A01010</t>
  </si>
  <si>
    <t>SKS Microfinance Limited</t>
  </si>
  <si>
    <t>INE180K01011</t>
  </si>
  <si>
    <t>Century Textiles &amp; Industries Limited</t>
  </si>
  <si>
    <t>INE055A01016</t>
  </si>
  <si>
    <t>Kalpataru Power Transmission Limited</t>
  </si>
  <si>
    <t>INE220B01022</t>
  </si>
  <si>
    <t>Mangalore Refinery and Petrochemicals Limited</t>
  </si>
  <si>
    <t>INE103A01014</t>
  </si>
  <si>
    <t>INE733E07JP6</t>
  </si>
  <si>
    <t>BARODA PIONEER SHORT TERM BOND FUND</t>
  </si>
  <si>
    <t>INE020B07II1</t>
  </si>
  <si>
    <t>Indiabulls Housing Finance Limited</t>
  </si>
  <si>
    <t>INE148I07AW3</t>
  </si>
  <si>
    <t>BARODA PIONEER PSU EQUITY FUND</t>
  </si>
  <si>
    <t>Coal India Limited</t>
  </si>
  <si>
    <t>Minerals/Mining</t>
  </si>
  <si>
    <t>INE522F01014</t>
  </si>
  <si>
    <t>Indian Oil Corporation Limited</t>
  </si>
  <si>
    <t>INE242A01010</t>
  </si>
  <si>
    <t>INE020B01018</t>
  </si>
  <si>
    <t>Non - Ferrous Metals</t>
  </si>
  <si>
    <t>Engineers India Limited</t>
  </si>
  <si>
    <t>INE510A01028</t>
  </si>
  <si>
    <t>Gujarat Mineral Development Corporation Limited</t>
  </si>
  <si>
    <t>INE131A01031</t>
  </si>
  <si>
    <t>Oil India Limited</t>
  </si>
  <si>
    <t>INE274J01014</t>
  </si>
  <si>
    <t>Bank of Baroda</t>
  </si>
  <si>
    <t>INE028A01039</t>
  </si>
  <si>
    <t>MOIL Limited</t>
  </si>
  <si>
    <t>INE490G01020</t>
  </si>
  <si>
    <t>National Aluminium Company Limited</t>
  </si>
  <si>
    <t>INE139A01034</t>
  </si>
  <si>
    <t>NMDC Limited</t>
  </si>
  <si>
    <t>INE584A01023</t>
  </si>
  <si>
    <t>Baroda Pioneer Banking and Fin Serv Fund</t>
  </si>
  <si>
    <t>Sundaram Finance Limited</t>
  </si>
  <si>
    <t>INE660A01013</t>
  </si>
  <si>
    <t>Credit Analysis And Research Limited</t>
  </si>
  <si>
    <t>INE752H01013</t>
  </si>
  <si>
    <t>Baroda Pioneer Dynamic Bond Fund</t>
  </si>
  <si>
    <t>9.72% SDL 2023</t>
  </si>
  <si>
    <t>IN2820130085</t>
  </si>
  <si>
    <t>Baroda Pioneer FMP - Series E</t>
  </si>
  <si>
    <t>ICRA AAA</t>
  </si>
  <si>
    <t>INE020B08609</t>
  </si>
  <si>
    <t>INE134E08FR9</t>
  </si>
  <si>
    <t>INE481G07117</t>
  </si>
  <si>
    <t>Baroda Pioneer FMP - Series J</t>
  </si>
  <si>
    <t>Baroda Pioneer Fixed Maturity Plan-Sr M</t>
  </si>
  <si>
    <t>Indian Railway Finance Corporation Limited</t>
  </si>
  <si>
    <t>INE053F07769</t>
  </si>
  <si>
    <t>L &amp; T Finance Limited</t>
  </si>
  <si>
    <t>INE523E07BA0</t>
  </si>
  <si>
    <t>INE148I07BT7</t>
  </si>
  <si>
    <t>INE134E08ED2</t>
  </si>
  <si>
    <t>Piramal Enterprises Limited</t>
  </si>
  <si>
    <t>INE140A08SA3</t>
  </si>
  <si>
    <t>Baroda Pioneer Fixed Maturity Plan-Sr N</t>
  </si>
  <si>
    <t>Baroda Pioneer Equity Trigger Fund -SR I</t>
  </si>
  <si>
    <t>Alembic Pharmaceuticals Limited</t>
  </si>
  <si>
    <t>INE901L01018</t>
  </si>
  <si>
    <t>The Karnataka Bank Limited</t>
  </si>
  <si>
    <t>INE614B01018</t>
  </si>
  <si>
    <t>Sanofi India Limited</t>
  </si>
  <si>
    <t>INE058A01010</t>
  </si>
  <si>
    <t>Jyothy Laboratories Limited</t>
  </si>
  <si>
    <t>INE668F01031</t>
  </si>
  <si>
    <t>City Union Bank Limited</t>
  </si>
  <si>
    <t>INE491A01021</t>
  </si>
  <si>
    <t>Diversified Consumer Services</t>
  </si>
  <si>
    <t>Shemaroo Entertainment Limited</t>
  </si>
  <si>
    <t>INE363M01019</t>
  </si>
  <si>
    <t>INE823G01014</t>
  </si>
  <si>
    <t>Can Fin Homes Limited</t>
  </si>
  <si>
    <t>INE477A01012</t>
  </si>
  <si>
    <t>Akzo Nobel India Limited</t>
  </si>
  <si>
    <t>INE133A01011</t>
  </si>
  <si>
    <t>Jagran Prakashan Limited</t>
  </si>
  <si>
    <t>INE199G01027</t>
  </si>
  <si>
    <t>Essel Propack Limited</t>
  </si>
  <si>
    <t>INE255A01020</t>
  </si>
  <si>
    <t>Cera Sanitaryware Limited</t>
  </si>
  <si>
    <t>INE739E01017</t>
  </si>
  <si>
    <t>PI Industries Limited</t>
  </si>
  <si>
    <t>INE603J01030</t>
  </si>
  <si>
    <t>Havells India Limited</t>
  </si>
  <si>
    <t>INE176B01034</t>
  </si>
  <si>
    <t>MT Educare Limited</t>
  </si>
  <si>
    <t>INE472M01018</t>
  </si>
  <si>
    <t>Baroda Pioneer Credit Opportunities Fund</t>
  </si>
  <si>
    <t>Baroda Pioneer Hybrid Fund - Series I</t>
  </si>
  <si>
    <t>DERIVATIVES</t>
  </si>
  <si>
    <t>NIFTY 8600 Call Dec 17</t>
  </si>
  <si>
    <t>Index Option</t>
  </si>
  <si>
    <t>OP00648005</t>
  </si>
  <si>
    <t>Hero Fincorp Limited</t>
  </si>
  <si>
    <t>INE957N07054</t>
  </si>
  <si>
    <t>Quantity</t>
  </si>
  <si>
    <t>**Thinly traded/Non traded securities and illiquid securities as defined in SEBI Regulations and Guidelines.</t>
  </si>
  <si>
    <t>All corporate ratings are assigned by rating agencies like CRISIL; CARE; ICRA; IND.</t>
  </si>
  <si>
    <t>Indiabulls Infrastructure Credit Limited</t>
  </si>
  <si>
    <t>CRISIL A+</t>
  </si>
  <si>
    <t>Gujarat Gas Limited @</t>
  </si>
  <si>
    <t>Quartely Avg (Oct'14 - Dec'14 ) Rs. Crs</t>
  </si>
  <si>
    <t>Average Maturity (Days)</t>
  </si>
  <si>
    <t>Modified Duration ( years)</t>
  </si>
  <si>
    <t>Yield (%)</t>
  </si>
  <si>
    <t>Quartely Avg (Jan'15 - Mar'15 ) Rs.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</si>
</sst>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16" x14ac:knownFonts="1"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46">
    <xf numFmtId="0" fontId="0" fillId="0" borderId="0" xfId="0"/>
    <xf numFmtId="0" fontId="2" fillId="2" borderId="1" xfId="3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9" fontId="2" fillId="2" borderId="1" xfId="1" applyNumberFormat="1" applyFont="1" applyFill="1" applyBorder="1" applyAlignment="1">
      <alignment horizontal="center" vertical="top" wrapText="1"/>
    </xf>
    <xf numFmtId="43" fontId="9" fillId="2" borderId="1" xfId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1" fillId="3" borderId="0" xfId="0" applyFont="1" applyFill="1"/>
    <xf numFmtId="39" fontId="11" fillId="3" borderId="0" xfId="0" applyNumberFormat="1" applyFont="1" applyFill="1"/>
    <xf numFmtId="10" fontId="11" fillId="3" borderId="0" xfId="0" applyNumberFormat="1" applyFont="1" applyFill="1"/>
    <xf numFmtId="0" fontId="12" fillId="2" borderId="0" xfId="0" applyFont="1" applyFill="1"/>
    <xf numFmtId="39" fontId="12" fillId="2" borderId="0" xfId="0" applyNumberFormat="1" applyFont="1" applyFill="1"/>
    <xf numFmtId="10" fontId="12" fillId="2" borderId="0" xfId="0" applyNumberFormat="1" applyFont="1" applyFill="1"/>
    <xf numFmtId="10" fontId="8" fillId="0" borderId="2" xfId="2" applyNumberFormat="1" applyFont="1" applyFill="1" applyBorder="1" applyAlignment="1">
      <alignment horizontal="right"/>
    </xf>
    <xf numFmtId="10" fontId="2" fillId="2" borderId="2" xfId="2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166" fontId="2" fillId="0" borderId="0" xfId="1" applyNumberFormat="1" applyFont="1" applyFill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0" fillId="0" borderId="1" xfId="0" applyBorder="1"/>
    <xf numFmtId="49" fontId="11" fillId="4" borderId="3" xfId="0" applyNumberFormat="1" applyFont="1" applyFill="1" applyBorder="1" applyAlignment="1">
      <alignment horizontal="left" vertical="center"/>
    </xf>
    <xf numFmtId="49" fontId="14" fillId="4" borderId="3" xfId="0" applyNumberFormat="1" applyFont="1" applyFill="1" applyBorder="1" applyAlignment="1">
      <alignment horizontal="left" vertical="center"/>
    </xf>
    <xf numFmtId="10" fontId="0" fillId="0" borderId="0" xfId="0" applyNumberFormat="1" applyFill="1" applyBorder="1"/>
    <xf numFmtId="0" fontId="10" fillId="0" borderId="0" xfId="0" quotePrefix="1" applyFont="1"/>
    <xf numFmtId="0" fontId="4" fillId="2" borderId="1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Fill="1" applyBorder="1"/>
    <xf numFmtId="49" fontId="11" fillId="4" borderId="0" xfId="0" applyNumberFormat="1" applyFont="1" applyFill="1" applyBorder="1" applyAlignment="1">
      <alignment horizontal="left" vertical="center"/>
    </xf>
    <xf numFmtId="0" fontId="10" fillId="0" borderId="2" xfId="0" applyFont="1" applyBorder="1"/>
    <xf numFmtId="0" fontId="10" fillId="0" borderId="2" xfId="0" applyFont="1" applyFill="1" applyBorder="1"/>
    <xf numFmtId="0" fontId="10" fillId="5" borderId="0" xfId="0" applyFont="1" applyFill="1"/>
    <xf numFmtId="2" fontId="15" fillId="0" borderId="1" xfId="0" applyNumberFormat="1" applyFont="1" applyBorder="1" applyAlignment="1">
      <alignment vertical="center" wrapText="1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36" zoomScale="85" zoomScaleNormal="85" workbookViewId="0">
      <selection activeCell="C79" sqref="C79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74.28515625" customWidth="1"/>
    <col min="4" max="4" width="33.7109375" customWidth="1"/>
    <col min="5" max="5" width="22.57031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0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30000</v>
      </c>
      <c r="F9" s="12">
        <v>166.32</v>
      </c>
      <c r="G9" s="13">
        <v>3.95E-2</v>
      </c>
      <c r="H9" s="27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>
        <v>18000</v>
      </c>
      <c r="F10" s="12">
        <v>158.81399999999999</v>
      </c>
      <c r="G10" s="13">
        <v>3.7699999999999997E-2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20</v>
      </c>
      <c r="C11" t="s">
        <v>19</v>
      </c>
      <c r="D11" t="s">
        <v>15</v>
      </c>
      <c r="E11">
        <v>25000</v>
      </c>
      <c r="F11" s="12">
        <v>146.35</v>
      </c>
      <c r="G11" s="13">
        <v>3.4700000000000002E-2</v>
      </c>
      <c r="H11" s="27"/>
      <c r="J11" s="13" t="s">
        <v>15</v>
      </c>
      <c r="K11" s="13">
        <v>0.22589999999999999</v>
      </c>
    </row>
    <row r="12" spans="1:12" ht="12.75" customHeight="1" x14ac:dyDescent="0.2">
      <c r="A12">
        <v>4</v>
      </c>
      <c r="B12" t="s">
        <v>23</v>
      </c>
      <c r="C12" t="s">
        <v>21</v>
      </c>
      <c r="D12" t="s">
        <v>15</v>
      </c>
      <c r="E12">
        <v>30000</v>
      </c>
      <c r="F12" s="12">
        <v>138.93</v>
      </c>
      <c r="G12" s="13">
        <v>3.3000000000000002E-2</v>
      </c>
      <c r="H12" s="27"/>
      <c r="J12" s="13" t="s">
        <v>22</v>
      </c>
      <c r="K12" s="13">
        <v>9.4700000000000006E-2</v>
      </c>
    </row>
    <row r="13" spans="1:12" ht="12.75" customHeight="1" x14ac:dyDescent="0.2">
      <c r="A13">
        <v>5</v>
      </c>
      <c r="B13" t="s">
        <v>25</v>
      </c>
      <c r="C13" t="s">
        <v>24</v>
      </c>
      <c r="D13" t="s">
        <v>15</v>
      </c>
      <c r="E13">
        <v>13000</v>
      </c>
      <c r="F13" s="12">
        <v>136.57149999999999</v>
      </c>
      <c r="G13" s="13">
        <v>3.2400000000000005E-2</v>
      </c>
      <c r="H13" s="27"/>
      <c r="J13" s="13" t="s">
        <v>12</v>
      </c>
      <c r="K13" s="13">
        <v>8.7599999999999997E-2</v>
      </c>
    </row>
    <row r="14" spans="1:12" ht="12.75" customHeight="1" x14ac:dyDescent="0.2">
      <c r="A14">
        <v>6</v>
      </c>
      <c r="B14" t="s">
        <v>28</v>
      </c>
      <c r="C14" t="s">
        <v>26</v>
      </c>
      <c r="D14" t="s">
        <v>15</v>
      </c>
      <c r="E14">
        <v>15500</v>
      </c>
      <c r="F14" s="12">
        <v>135.46225000000001</v>
      </c>
      <c r="G14" s="13">
        <v>3.2099999999999997E-2</v>
      </c>
      <c r="H14" s="27"/>
      <c r="J14" s="13" t="s">
        <v>27</v>
      </c>
      <c r="K14" s="13">
        <v>0.06</v>
      </c>
    </row>
    <row r="15" spans="1:12" ht="12.75" customHeight="1" x14ac:dyDescent="0.2">
      <c r="A15">
        <v>7</v>
      </c>
      <c r="B15" t="s">
        <v>31</v>
      </c>
      <c r="C15" t="s">
        <v>29</v>
      </c>
      <c r="D15" t="s">
        <v>15</v>
      </c>
      <c r="E15">
        <v>42000</v>
      </c>
      <c r="F15" s="12">
        <v>133.245</v>
      </c>
      <c r="G15" s="13">
        <v>3.1600000000000003E-2</v>
      </c>
      <c r="H15" s="27"/>
      <c r="J15" s="13" t="s">
        <v>30</v>
      </c>
      <c r="K15" s="13">
        <v>5.7000000000000002E-2</v>
      </c>
    </row>
    <row r="16" spans="1:12" ht="12.75" customHeight="1" x14ac:dyDescent="0.2">
      <c r="A16">
        <v>8</v>
      </c>
      <c r="B16" t="s">
        <v>35</v>
      </c>
      <c r="C16" t="s">
        <v>32</v>
      </c>
      <c r="D16" t="s">
        <v>33</v>
      </c>
      <c r="E16">
        <v>40000</v>
      </c>
      <c r="F16" s="12">
        <v>122.66</v>
      </c>
      <c r="G16" s="13">
        <v>2.9100000000000001E-2</v>
      </c>
      <c r="H16" s="27"/>
      <c r="J16" s="13" t="s">
        <v>34</v>
      </c>
      <c r="K16" s="13">
        <v>5.6500000000000002E-2</v>
      </c>
    </row>
    <row r="17" spans="1:11" ht="12.75" customHeight="1" x14ac:dyDescent="0.2">
      <c r="A17">
        <v>9</v>
      </c>
      <c r="B17" t="s">
        <v>38</v>
      </c>
      <c r="C17" t="s">
        <v>36</v>
      </c>
      <c r="D17" t="s">
        <v>22</v>
      </c>
      <c r="E17">
        <v>11000</v>
      </c>
      <c r="F17" s="12">
        <v>120.61499999999999</v>
      </c>
      <c r="G17" s="13">
        <v>2.86E-2</v>
      </c>
      <c r="H17" s="27"/>
      <c r="J17" s="13" t="s">
        <v>37</v>
      </c>
      <c r="K17" s="13">
        <v>5.3200000000000004E-2</v>
      </c>
    </row>
    <row r="18" spans="1:11" ht="12.75" customHeight="1" x14ac:dyDescent="0.2">
      <c r="A18">
        <v>10</v>
      </c>
      <c r="B18" t="s">
        <v>40</v>
      </c>
      <c r="C18" t="s">
        <v>39</v>
      </c>
      <c r="D18" t="s">
        <v>22</v>
      </c>
      <c r="E18">
        <v>70000</v>
      </c>
      <c r="F18" s="12">
        <v>108.185</v>
      </c>
      <c r="G18" s="13">
        <v>2.5699999999999997E-2</v>
      </c>
      <c r="H18" s="27"/>
      <c r="J18" s="13" t="s">
        <v>33</v>
      </c>
      <c r="K18" s="13">
        <v>4.9500000000000002E-2</v>
      </c>
    </row>
    <row r="19" spans="1:11" ht="12.75" customHeight="1" x14ac:dyDescent="0.2">
      <c r="A19">
        <v>11</v>
      </c>
      <c r="B19" t="s">
        <v>44</v>
      </c>
      <c r="C19" t="s">
        <v>41</v>
      </c>
      <c r="D19" t="s">
        <v>42</v>
      </c>
      <c r="E19">
        <v>50000</v>
      </c>
      <c r="F19" s="12">
        <v>106.325</v>
      </c>
      <c r="G19" s="13">
        <v>2.52E-2</v>
      </c>
      <c r="H19" s="27"/>
      <c r="J19" s="13" t="s">
        <v>43</v>
      </c>
      <c r="K19" s="13">
        <v>4.9400000000000006E-2</v>
      </c>
    </row>
    <row r="20" spans="1:11" ht="12.75" customHeight="1" x14ac:dyDescent="0.2">
      <c r="A20">
        <v>12</v>
      </c>
      <c r="B20" t="s">
        <v>46</v>
      </c>
      <c r="C20" t="s">
        <v>45</v>
      </c>
      <c r="D20" t="s">
        <v>15</v>
      </c>
      <c r="E20">
        <v>37000</v>
      </c>
      <c r="F20" s="12">
        <v>102.91549999999999</v>
      </c>
      <c r="G20" s="13">
        <v>2.4399999999999998E-2</v>
      </c>
      <c r="H20" s="27"/>
      <c r="J20" s="13" t="s">
        <v>42</v>
      </c>
      <c r="K20" s="13">
        <v>4.0300000000000002E-2</v>
      </c>
    </row>
    <row r="21" spans="1:11" ht="12.75" customHeight="1" x14ac:dyDescent="0.2">
      <c r="A21">
        <v>13</v>
      </c>
      <c r="B21" t="s">
        <v>49</v>
      </c>
      <c r="C21" t="s">
        <v>47</v>
      </c>
      <c r="D21" t="s">
        <v>48</v>
      </c>
      <c r="E21">
        <v>15000</v>
      </c>
      <c r="F21" s="12">
        <v>101.22750000000001</v>
      </c>
      <c r="G21" s="13">
        <v>2.4E-2</v>
      </c>
      <c r="H21" s="27"/>
      <c r="J21" s="13" t="s">
        <v>48</v>
      </c>
      <c r="K21" s="13">
        <v>3.44E-2</v>
      </c>
    </row>
    <row r="22" spans="1:11" ht="12.75" customHeight="1" x14ac:dyDescent="0.2">
      <c r="A22">
        <v>14</v>
      </c>
      <c r="B22" t="s">
        <v>52</v>
      </c>
      <c r="C22" t="s">
        <v>50</v>
      </c>
      <c r="D22" t="s">
        <v>12</v>
      </c>
      <c r="E22">
        <v>5000</v>
      </c>
      <c r="F22" s="12">
        <v>101.1575</v>
      </c>
      <c r="G22" s="13">
        <v>2.4E-2</v>
      </c>
      <c r="H22" s="27"/>
      <c r="J22" s="13" t="s">
        <v>51</v>
      </c>
      <c r="K22" s="13">
        <v>3.2400000000000005E-2</v>
      </c>
    </row>
    <row r="23" spans="1:11" ht="12.75" customHeight="1" x14ac:dyDescent="0.2">
      <c r="A23">
        <v>15</v>
      </c>
      <c r="B23" t="s">
        <v>56</v>
      </c>
      <c r="C23" t="s">
        <v>53</v>
      </c>
      <c r="D23" t="s">
        <v>54</v>
      </c>
      <c r="E23">
        <v>6000</v>
      </c>
      <c r="F23" s="12">
        <v>99.266999999999996</v>
      </c>
      <c r="G23" s="13">
        <v>2.3599999999999999E-2</v>
      </c>
      <c r="H23" s="27"/>
      <c r="J23" s="13" t="s">
        <v>55</v>
      </c>
      <c r="K23" s="13">
        <v>2.7900000000000001E-2</v>
      </c>
    </row>
    <row r="24" spans="1:11" ht="12.75" customHeight="1" x14ac:dyDescent="0.2">
      <c r="A24">
        <v>16</v>
      </c>
      <c r="B24" t="s">
        <v>58</v>
      </c>
      <c r="C24" t="s">
        <v>57</v>
      </c>
      <c r="D24" t="s">
        <v>37</v>
      </c>
      <c r="E24">
        <v>2600</v>
      </c>
      <c r="F24" s="12">
        <v>98.428200000000004</v>
      </c>
      <c r="G24" s="13">
        <v>2.3399999999999997E-2</v>
      </c>
      <c r="H24" s="27"/>
      <c r="J24" s="13" t="s">
        <v>54</v>
      </c>
      <c r="K24" s="13">
        <v>2.3599999999999999E-2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34</v>
      </c>
      <c r="E25">
        <v>18000</v>
      </c>
      <c r="F25" s="12">
        <v>95.301000000000002</v>
      </c>
      <c r="G25" s="13">
        <v>2.2599999999999999E-2</v>
      </c>
      <c r="H25" s="27"/>
      <c r="J25" s="13" t="s">
        <v>60</v>
      </c>
      <c r="K25" s="13">
        <v>1.9400000000000001E-2</v>
      </c>
    </row>
    <row r="26" spans="1:11" ht="12.75" customHeight="1" x14ac:dyDescent="0.2">
      <c r="A26">
        <v>18</v>
      </c>
      <c r="B26" t="s">
        <v>64</v>
      </c>
      <c r="C26" t="s">
        <v>62</v>
      </c>
      <c r="D26" t="s">
        <v>30</v>
      </c>
      <c r="E26">
        <v>10000</v>
      </c>
      <c r="F26" s="12">
        <v>91.834999999999994</v>
      </c>
      <c r="G26" s="13">
        <v>2.18E-2</v>
      </c>
      <c r="H26" s="27"/>
      <c r="J26" s="13" t="s">
        <v>63</v>
      </c>
      <c r="K26" s="13">
        <v>1.8500000000000003E-2</v>
      </c>
    </row>
    <row r="27" spans="1:11" ht="12.75" customHeight="1" x14ac:dyDescent="0.2">
      <c r="A27">
        <v>19</v>
      </c>
      <c r="B27" t="s">
        <v>67</v>
      </c>
      <c r="C27" t="s">
        <v>65</v>
      </c>
      <c r="D27" t="s">
        <v>27</v>
      </c>
      <c r="E27">
        <v>51400</v>
      </c>
      <c r="F27" s="12">
        <v>89.153300000000002</v>
      </c>
      <c r="G27" s="13">
        <v>2.12E-2</v>
      </c>
      <c r="H27" s="27"/>
      <c r="J27" s="13" t="s">
        <v>66</v>
      </c>
      <c r="K27" s="13">
        <v>1.5800000000000002E-2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43</v>
      </c>
      <c r="E28">
        <v>9000</v>
      </c>
      <c r="F28" s="12">
        <v>86.948999999999998</v>
      </c>
      <c r="G28" s="13">
        <v>2.06E-2</v>
      </c>
      <c r="H28" s="27"/>
      <c r="J28" s="13" t="s">
        <v>69</v>
      </c>
      <c r="K28" s="13">
        <v>1.0800000000000001E-2</v>
      </c>
    </row>
    <row r="29" spans="1:11" ht="12.75" customHeight="1" x14ac:dyDescent="0.2">
      <c r="A29">
        <v>21</v>
      </c>
      <c r="B29" t="s">
        <v>73</v>
      </c>
      <c r="C29" t="s">
        <v>71</v>
      </c>
      <c r="D29" t="s">
        <v>22</v>
      </c>
      <c r="E29">
        <v>7000</v>
      </c>
      <c r="F29" s="12">
        <v>86.523499999999999</v>
      </c>
      <c r="G29" s="13">
        <v>2.0499999999999997E-2</v>
      </c>
      <c r="H29" s="27"/>
      <c r="J29" s="13" t="s">
        <v>72</v>
      </c>
      <c r="K29" s="13">
        <v>0</v>
      </c>
    </row>
    <row r="30" spans="1:11" ht="12.75" customHeight="1" x14ac:dyDescent="0.2">
      <c r="A30">
        <v>22</v>
      </c>
      <c r="B30" t="s">
        <v>76</v>
      </c>
      <c r="C30" t="s">
        <v>74</v>
      </c>
      <c r="D30" t="s">
        <v>27</v>
      </c>
      <c r="E30">
        <v>1500</v>
      </c>
      <c r="F30" s="12">
        <v>85.600499999999997</v>
      </c>
      <c r="G30" s="13">
        <v>2.0299999999999999E-2</v>
      </c>
      <c r="H30" s="27"/>
      <c r="J30" s="13" t="s">
        <v>75</v>
      </c>
      <c r="K30" s="13">
        <v>4.3099999999999999E-2</v>
      </c>
    </row>
    <row r="31" spans="1:11" ht="12.75" customHeight="1" x14ac:dyDescent="0.2">
      <c r="A31">
        <v>23</v>
      </c>
      <c r="B31" t="s">
        <v>78</v>
      </c>
      <c r="C31" t="s">
        <v>77</v>
      </c>
      <c r="D31" t="s">
        <v>22</v>
      </c>
      <c r="E31">
        <v>20000</v>
      </c>
      <c r="F31" s="12">
        <v>83.8</v>
      </c>
      <c r="G31" s="13">
        <v>1.9900000000000001E-2</v>
      </c>
      <c r="H31" s="27"/>
      <c r="J31" s="13"/>
      <c r="K31" s="13"/>
    </row>
    <row r="32" spans="1:11" ht="12.75" customHeight="1" x14ac:dyDescent="0.2">
      <c r="A32">
        <v>24</v>
      </c>
      <c r="B32" t="s">
        <v>80</v>
      </c>
      <c r="C32" t="s">
        <v>79</v>
      </c>
      <c r="D32" t="s">
        <v>37</v>
      </c>
      <c r="E32">
        <v>17200</v>
      </c>
      <c r="F32" s="12">
        <v>82.843800000000002</v>
      </c>
      <c r="G32" s="13">
        <v>1.9699999999999999E-2</v>
      </c>
      <c r="H32" s="27"/>
    </row>
    <row r="33" spans="1:8" ht="12.75" customHeight="1" x14ac:dyDescent="0.2">
      <c r="A33">
        <v>25</v>
      </c>
      <c r="B33" t="s">
        <v>82</v>
      </c>
      <c r="C33" t="s">
        <v>81</v>
      </c>
      <c r="D33" t="s">
        <v>30</v>
      </c>
      <c r="E33">
        <v>2000</v>
      </c>
      <c r="F33" s="12">
        <v>81.98</v>
      </c>
      <c r="G33" s="13">
        <v>1.95E-2</v>
      </c>
      <c r="H33" s="27"/>
    </row>
    <row r="34" spans="1:8" ht="12.75" customHeight="1" x14ac:dyDescent="0.2">
      <c r="A34">
        <v>26</v>
      </c>
      <c r="B34" t="s">
        <v>84</v>
      </c>
      <c r="C34" t="s">
        <v>83</v>
      </c>
      <c r="D34" t="s">
        <v>60</v>
      </c>
      <c r="E34">
        <v>25000</v>
      </c>
      <c r="F34" s="12">
        <v>80.9375</v>
      </c>
      <c r="G34" s="13">
        <v>1.9199999999999998E-2</v>
      </c>
      <c r="H34" s="27"/>
    </row>
    <row r="35" spans="1:8" ht="12.75" customHeight="1" x14ac:dyDescent="0.2">
      <c r="A35">
        <v>27</v>
      </c>
      <c r="B35" t="s">
        <v>86</v>
      </c>
      <c r="C35" t="s">
        <v>85</v>
      </c>
      <c r="D35" t="s">
        <v>63</v>
      </c>
      <c r="E35">
        <v>45000</v>
      </c>
      <c r="F35" s="12">
        <v>77.94</v>
      </c>
      <c r="G35" s="13">
        <v>1.8500000000000003E-2</v>
      </c>
      <c r="H35" s="27"/>
    </row>
    <row r="36" spans="1:8" ht="12.75" customHeight="1" x14ac:dyDescent="0.2">
      <c r="A36">
        <v>28</v>
      </c>
      <c r="B36" t="s">
        <v>88</v>
      </c>
      <c r="C36" t="s">
        <v>87</v>
      </c>
      <c r="D36" t="s">
        <v>27</v>
      </c>
      <c r="E36">
        <v>16000</v>
      </c>
      <c r="F36" s="12">
        <v>77.912000000000006</v>
      </c>
      <c r="G36" s="13">
        <v>1.8500000000000003E-2</v>
      </c>
      <c r="H36" s="27"/>
    </row>
    <row r="37" spans="1:8" ht="12.75" customHeight="1" x14ac:dyDescent="0.2">
      <c r="A37">
        <v>29</v>
      </c>
      <c r="B37" t="s">
        <v>90</v>
      </c>
      <c r="C37" t="s">
        <v>89</v>
      </c>
      <c r="D37" t="s">
        <v>43</v>
      </c>
      <c r="E37">
        <v>4000</v>
      </c>
      <c r="F37" s="12">
        <v>75.296000000000006</v>
      </c>
      <c r="G37" s="13">
        <v>1.7899999999999999E-2</v>
      </c>
      <c r="H37" s="27"/>
    </row>
    <row r="38" spans="1:8" ht="12.75" customHeight="1" x14ac:dyDescent="0.2">
      <c r="A38">
        <v>30</v>
      </c>
      <c r="B38" t="s">
        <v>91</v>
      </c>
      <c r="C38" t="s">
        <v>550</v>
      </c>
      <c r="D38" t="s">
        <v>55</v>
      </c>
      <c r="E38">
        <v>10000</v>
      </c>
      <c r="F38" s="12">
        <v>74.31</v>
      </c>
      <c r="G38" s="13">
        <v>1.7600000000000001E-2</v>
      </c>
      <c r="H38" s="27"/>
    </row>
    <row r="39" spans="1:8" ht="12.75" customHeight="1" x14ac:dyDescent="0.2">
      <c r="A39">
        <v>31</v>
      </c>
      <c r="B39" t="s">
        <v>93</v>
      </c>
      <c r="C39" t="s">
        <v>92</v>
      </c>
      <c r="D39" t="s">
        <v>51</v>
      </c>
      <c r="E39">
        <v>13000</v>
      </c>
      <c r="F39" s="12">
        <v>71.766499999999994</v>
      </c>
      <c r="G39" s="13">
        <v>1.7000000000000001E-2</v>
      </c>
      <c r="H39" s="27"/>
    </row>
    <row r="40" spans="1:8" ht="12.75" customHeight="1" x14ac:dyDescent="0.2">
      <c r="A40">
        <v>32</v>
      </c>
      <c r="B40" t="s">
        <v>95</v>
      </c>
      <c r="C40" t="s">
        <v>94</v>
      </c>
      <c r="D40" t="s">
        <v>34</v>
      </c>
      <c r="E40">
        <v>22000</v>
      </c>
      <c r="F40" s="12">
        <v>69.256</v>
      </c>
      <c r="G40" s="13">
        <v>1.6399999999999998E-2</v>
      </c>
      <c r="H40" s="27"/>
    </row>
    <row r="41" spans="1:8" ht="12.75" customHeight="1" x14ac:dyDescent="0.2">
      <c r="A41">
        <v>33</v>
      </c>
      <c r="B41" t="s">
        <v>97</v>
      </c>
      <c r="C41" t="s">
        <v>96</v>
      </c>
      <c r="D41" t="s">
        <v>66</v>
      </c>
      <c r="E41">
        <v>60000</v>
      </c>
      <c r="F41" s="12">
        <v>66.69</v>
      </c>
      <c r="G41" s="13">
        <v>1.5800000000000002E-2</v>
      </c>
      <c r="H41" s="27"/>
    </row>
    <row r="42" spans="1:8" ht="12.75" customHeight="1" x14ac:dyDescent="0.2">
      <c r="A42">
        <v>34</v>
      </c>
      <c r="B42" t="s">
        <v>99</v>
      </c>
      <c r="C42" t="s">
        <v>98</v>
      </c>
      <c r="D42" t="s">
        <v>30</v>
      </c>
      <c r="E42">
        <v>60000</v>
      </c>
      <c r="F42" s="12">
        <v>66.33</v>
      </c>
      <c r="G42" s="13">
        <v>1.5700000000000002E-2</v>
      </c>
      <c r="H42" s="27"/>
    </row>
    <row r="43" spans="1:8" ht="12.75" customHeight="1" x14ac:dyDescent="0.2">
      <c r="A43">
        <v>35</v>
      </c>
      <c r="B43" t="s">
        <v>101</v>
      </c>
      <c r="C43" t="s">
        <v>100</v>
      </c>
      <c r="D43" t="s">
        <v>51</v>
      </c>
      <c r="E43">
        <v>15000</v>
      </c>
      <c r="F43" s="12">
        <v>64.837500000000006</v>
      </c>
      <c r="G43" s="13">
        <v>1.54E-2</v>
      </c>
      <c r="H43" s="27"/>
    </row>
    <row r="44" spans="1:8" ht="12.75" customHeight="1" x14ac:dyDescent="0.2">
      <c r="A44">
        <v>36</v>
      </c>
      <c r="B44" t="s">
        <v>103</v>
      </c>
      <c r="C44" t="s">
        <v>102</v>
      </c>
      <c r="D44" t="s">
        <v>42</v>
      </c>
      <c r="E44">
        <v>2500</v>
      </c>
      <c r="F44" s="12">
        <v>63.6175</v>
      </c>
      <c r="G44" s="13">
        <v>1.5100000000000001E-2</v>
      </c>
      <c r="H44" s="27"/>
    </row>
    <row r="45" spans="1:8" ht="12.75" customHeight="1" x14ac:dyDescent="0.2">
      <c r="A45">
        <v>37</v>
      </c>
      <c r="B45" t="s">
        <v>105</v>
      </c>
      <c r="C45" t="s">
        <v>104</v>
      </c>
      <c r="D45" t="s">
        <v>33</v>
      </c>
      <c r="E45">
        <v>25000</v>
      </c>
      <c r="F45" s="12">
        <v>61.712499999999999</v>
      </c>
      <c r="G45" s="13">
        <v>1.46E-2</v>
      </c>
      <c r="H45" s="27"/>
    </row>
    <row r="46" spans="1:8" ht="12.75" customHeight="1" x14ac:dyDescent="0.2">
      <c r="A46">
        <v>38</v>
      </c>
      <c r="B46" t="s">
        <v>107</v>
      </c>
      <c r="C46" t="s">
        <v>106</v>
      </c>
      <c r="D46" t="s">
        <v>12</v>
      </c>
      <c r="E46">
        <v>9000</v>
      </c>
      <c r="F46" s="12">
        <v>50.552999999999997</v>
      </c>
      <c r="G46" s="13">
        <v>1.2E-2</v>
      </c>
      <c r="H46" s="27"/>
    </row>
    <row r="47" spans="1:8" ht="12.75" customHeight="1" x14ac:dyDescent="0.2">
      <c r="A47">
        <v>39</v>
      </c>
      <c r="B47" t="s">
        <v>109</v>
      </c>
      <c r="C47" t="s">
        <v>108</v>
      </c>
      <c r="D47" t="s">
        <v>34</v>
      </c>
      <c r="E47">
        <v>6810</v>
      </c>
      <c r="F47" s="12">
        <v>49.856009999999998</v>
      </c>
      <c r="G47" s="13">
        <v>1.18E-2</v>
      </c>
      <c r="H47" s="27"/>
    </row>
    <row r="48" spans="1:8" ht="12.75" customHeight="1" x14ac:dyDescent="0.2">
      <c r="A48">
        <v>40</v>
      </c>
      <c r="B48" t="s">
        <v>111</v>
      </c>
      <c r="C48" t="s">
        <v>110</v>
      </c>
      <c r="D48" t="s">
        <v>43</v>
      </c>
      <c r="E48">
        <v>1300</v>
      </c>
      <c r="F48" s="12">
        <v>45.95825</v>
      </c>
      <c r="G48" s="13">
        <v>1.09E-2</v>
      </c>
      <c r="H48" s="27"/>
    </row>
    <row r="49" spans="1:9" ht="12.75" customHeight="1" x14ac:dyDescent="0.2">
      <c r="A49">
        <v>41</v>
      </c>
      <c r="B49" t="s">
        <v>113</v>
      </c>
      <c r="C49" t="s">
        <v>112</v>
      </c>
      <c r="D49" t="s">
        <v>69</v>
      </c>
      <c r="E49">
        <v>2500</v>
      </c>
      <c r="F49" s="12">
        <v>45.65</v>
      </c>
      <c r="G49" s="13">
        <v>1.0800000000000001E-2</v>
      </c>
      <c r="H49" s="27"/>
    </row>
    <row r="50" spans="1:9" ht="12.75" customHeight="1" x14ac:dyDescent="0.2">
      <c r="A50">
        <v>42</v>
      </c>
      <c r="B50" t="s">
        <v>115</v>
      </c>
      <c r="C50" t="s">
        <v>114</v>
      </c>
      <c r="D50" t="s">
        <v>48</v>
      </c>
      <c r="E50">
        <v>5000</v>
      </c>
      <c r="F50" s="12">
        <v>43.85</v>
      </c>
      <c r="G50" s="13">
        <v>1.04E-2</v>
      </c>
      <c r="H50" s="27"/>
    </row>
    <row r="51" spans="1:9" ht="12.75" customHeight="1" x14ac:dyDescent="0.2">
      <c r="A51">
        <v>43</v>
      </c>
      <c r="B51" t="s">
        <v>117</v>
      </c>
      <c r="C51" t="s">
        <v>116</v>
      </c>
      <c r="D51" t="s">
        <v>55</v>
      </c>
      <c r="E51">
        <v>36000</v>
      </c>
      <c r="F51" s="12">
        <v>43.38</v>
      </c>
      <c r="G51" s="13">
        <v>1.03E-2</v>
      </c>
      <c r="H51" s="27"/>
    </row>
    <row r="52" spans="1:9" ht="12.75" customHeight="1" x14ac:dyDescent="0.2">
      <c r="A52">
        <v>44</v>
      </c>
      <c r="B52" t="s">
        <v>119</v>
      </c>
      <c r="C52" t="s">
        <v>118</v>
      </c>
      <c r="D52" t="s">
        <v>37</v>
      </c>
      <c r="E52">
        <v>225</v>
      </c>
      <c r="F52" s="12">
        <v>42.517012999999999</v>
      </c>
      <c r="G52" s="13">
        <v>1.01E-2</v>
      </c>
      <c r="H52" s="27"/>
    </row>
    <row r="53" spans="1:9" ht="12.75" customHeight="1" x14ac:dyDescent="0.2">
      <c r="A53">
        <v>45</v>
      </c>
      <c r="B53" t="s">
        <v>121</v>
      </c>
      <c r="C53" t="s">
        <v>120</v>
      </c>
      <c r="D53" t="s">
        <v>12</v>
      </c>
      <c r="E53">
        <v>3500</v>
      </c>
      <c r="F53" s="12">
        <v>35.376249999999999</v>
      </c>
      <c r="G53" s="13">
        <v>8.3999999999999995E-3</v>
      </c>
      <c r="H53" s="27"/>
    </row>
    <row r="54" spans="1:9" ht="12.75" customHeight="1" x14ac:dyDescent="0.2">
      <c r="A54">
        <v>46</v>
      </c>
      <c r="B54" t="s">
        <v>123</v>
      </c>
      <c r="C54" t="s">
        <v>122</v>
      </c>
      <c r="D54" t="s">
        <v>33</v>
      </c>
      <c r="E54">
        <v>6094</v>
      </c>
      <c r="F54" s="12">
        <v>24.360765000000001</v>
      </c>
      <c r="G54" s="13">
        <v>5.7999999999999996E-3</v>
      </c>
      <c r="H54" s="27"/>
    </row>
    <row r="55" spans="1:9" ht="12.75" customHeight="1" x14ac:dyDescent="0.2">
      <c r="A55">
        <v>47</v>
      </c>
      <c r="B55" t="s">
        <v>125</v>
      </c>
      <c r="C55" t="s">
        <v>124</v>
      </c>
      <c r="D55" t="s">
        <v>34</v>
      </c>
      <c r="E55">
        <v>2550</v>
      </c>
      <c r="F55" s="12">
        <v>23.882024999999999</v>
      </c>
      <c r="G55" s="13">
        <v>5.6999999999999993E-3</v>
      </c>
      <c r="H55" s="27"/>
    </row>
    <row r="56" spans="1:9" ht="12.75" customHeight="1" x14ac:dyDescent="0.2">
      <c r="A56">
        <v>48</v>
      </c>
      <c r="B56" t="s">
        <v>127</v>
      </c>
      <c r="C56" t="s">
        <v>126</v>
      </c>
      <c r="D56" t="s">
        <v>12</v>
      </c>
      <c r="E56">
        <v>2000</v>
      </c>
      <c r="F56" s="12">
        <v>15.733000000000001</v>
      </c>
      <c r="G56" s="13">
        <v>3.7000000000000002E-3</v>
      </c>
      <c r="H56" s="27"/>
    </row>
    <row r="57" spans="1:9" ht="12.75" customHeight="1" x14ac:dyDescent="0.2">
      <c r="A57">
        <v>49</v>
      </c>
      <c r="B57" t="s">
        <v>129</v>
      </c>
      <c r="C57" t="s">
        <v>128</v>
      </c>
      <c r="D57" t="s">
        <v>12</v>
      </c>
      <c r="E57">
        <v>2500</v>
      </c>
      <c r="F57" s="12">
        <v>2.5000000000000001E-4</v>
      </c>
      <c r="G57" s="13">
        <v>0</v>
      </c>
      <c r="H57" s="27"/>
    </row>
    <row r="58" spans="1:9" ht="12.75" customHeight="1" x14ac:dyDescent="0.2">
      <c r="A58">
        <v>50</v>
      </c>
      <c r="B58" t="s">
        <v>131</v>
      </c>
      <c r="C58" t="s">
        <v>130</v>
      </c>
      <c r="D58" t="s">
        <v>72</v>
      </c>
      <c r="E58">
        <v>1000</v>
      </c>
      <c r="F58" s="12">
        <v>1E-4</v>
      </c>
      <c r="G58" s="13">
        <v>0</v>
      </c>
      <c r="H58" s="27"/>
    </row>
    <row r="59" spans="1:9" ht="12.75" customHeight="1" x14ac:dyDescent="0.2">
      <c r="C59" s="16" t="s">
        <v>132</v>
      </c>
      <c r="D59" s="16"/>
      <c r="E59" s="16"/>
      <c r="F59" s="17">
        <f>SUM(F9:F58)</f>
        <v>4032.1817130000004</v>
      </c>
      <c r="G59" s="18">
        <f>SUM(G9:G58)</f>
        <v>0.95669999999999999</v>
      </c>
      <c r="H59" s="28"/>
      <c r="I59" s="29"/>
    </row>
    <row r="60" spans="1:9" ht="12.75" customHeight="1" x14ac:dyDescent="0.2">
      <c r="F60" s="12"/>
      <c r="G60" s="13"/>
      <c r="H60" s="27"/>
    </row>
    <row r="61" spans="1:9" ht="12.75" customHeight="1" x14ac:dyDescent="0.2">
      <c r="C61" s="14" t="s">
        <v>133</v>
      </c>
      <c r="F61" s="12"/>
      <c r="G61" s="13"/>
      <c r="H61" s="27"/>
    </row>
    <row r="62" spans="1:9" ht="12.75" customHeight="1" x14ac:dyDescent="0.2">
      <c r="C62" s="14" t="s">
        <v>10</v>
      </c>
      <c r="F62" s="12"/>
      <c r="G62" s="13"/>
      <c r="H62" s="27"/>
    </row>
    <row r="63" spans="1:9" ht="12.75" customHeight="1" x14ac:dyDescent="0.2">
      <c r="A63">
        <v>51</v>
      </c>
      <c r="B63" t="s">
        <v>135</v>
      </c>
      <c r="C63" t="s">
        <v>134</v>
      </c>
      <c r="D63" t="s">
        <v>60</v>
      </c>
      <c r="E63">
        <v>105000</v>
      </c>
      <c r="F63" s="12">
        <v>0.84</v>
      </c>
      <c r="G63" s="13">
        <v>2.0000000000000001E-4</v>
      </c>
      <c r="H63" s="27"/>
    </row>
    <row r="64" spans="1:9" ht="12.75" customHeight="1" x14ac:dyDescent="0.2">
      <c r="C64" s="16" t="s">
        <v>132</v>
      </c>
      <c r="D64" s="16"/>
      <c r="E64" s="16"/>
      <c r="F64" s="17">
        <f>SUM(F63:F63)</f>
        <v>0.84</v>
      </c>
      <c r="G64" s="18">
        <f>SUM(G63:G63)</f>
        <v>2.0000000000000001E-4</v>
      </c>
      <c r="H64" s="28"/>
      <c r="I64" s="29"/>
    </row>
    <row r="65" spans="3:9" ht="12.75" customHeight="1" x14ac:dyDescent="0.2">
      <c r="F65" s="12"/>
      <c r="G65" s="13"/>
      <c r="H65" s="27"/>
    </row>
    <row r="66" spans="3:9" ht="12.75" customHeight="1" x14ac:dyDescent="0.2">
      <c r="C66" s="14" t="s">
        <v>137</v>
      </c>
      <c r="F66" s="12">
        <v>76.697333</v>
      </c>
      <c r="G66" s="13">
        <v>1.8200000000000001E-2</v>
      </c>
      <c r="H66" s="27"/>
    </row>
    <row r="67" spans="3:9" ht="12.75" customHeight="1" x14ac:dyDescent="0.2">
      <c r="C67" s="16" t="s">
        <v>132</v>
      </c>
      <c r="D67" s="16"/>
      <c r="E67" s="16"/>
      <c r="F67" s="17">
        <f>SUM(F66:F66)</f>
        <v>76.697333</v>
      </c>
      <c r="G67" s="18">
        <f>SUM(G66:G66)</f>
        <v>1.8200000000000001E-2</v>
      </c>
      <c r="H67" s="28"/>
      <c r="I67" s="29"/>
    </row>
    <row r="68" spans="3:9" ht="12.75" customHeight="1" x14ac:dyDescent="0.2">
      <c r="F68" s="12"/>
      <c r="G68" s="13"/>
      <c r="H68" s="27"/>
    </row>
    <row r="69" spans="3:9" ht="12.75" customHeight="1" x14ac:dyDescent="0.2">
      <c r="C69" s="14" t="s">
        <v>138</v>
      </c>
      <c r="F69" s="12"/>
      <c r="G69" s="13"/>
      <c r="H69" s="27"/>
    </row>
    <row r="70" spans="3:9" ht="12.75" customHeight="1" x14ac:dyDescent="0.2">
      <c r="C70" s="14" t="s">
        <v>139</v>
      </c>
      <c r="F70" s="12">
        <v>104.15896100000001</v>
      </c>
      <c r="G70" s="13">
        <v>2.4900000000000002E-2</v>
      </c>
      <c r="H70" s="27"/>
    </row>
    <row r="71" spans="3:9" ht="12.75" customHeight="1" x14ac:dyDescent="0.2">
      <c r="C71" s="16" t="s">
        <v>132</v>
      </c>
      <c r="D71" s="16"/>
      <c r="E71" s="16"/>
      <c r="F71" s="17">
        <f>SUM(F70:F70)</f>
        <v>104.15896100000001</v>
      </c>
      <c r="G71" s="18">
        <f>SUM(G70:G70)</f>
        <v>2.4900000000000002E-2</v>
      </c>
      <c r="H71" s="28"/>
      <c r="I71" s="29"/>
    </row>
    <row r="72" spans="3:9" ht="12.75" customHeight="1" x14ac:dyDescent="0.2">
      <c r="C72" s="19" t="s">
        <v>140</v>
      </c>
      <c r="D72" s="19"/>
      <c r="E72" s="19"/>
      <c r="F72" s="20">
        <f>SUM(F59,F64,F67,F71)</f>
        <v>4213.8780070000003</v>
      </c>
      <c r="G72" s="21">
        <f>SUM(G59,G64,G67,G71)</f>
        <v>1</v>
      </c>
      <c r="H72" s="30"/>
      <c r="I72" s="31"/>
    </row>
    <row r="73" spans="3:9" ht="12.75" customHeight="1" x14ac:dyDescent="0.2"/>
    <row r="74" spans="3:9" ht="12.75" customHeight="1" x14ac:dyDescent="0.2">
      <c r="C74" s="14" t="s">
        <v>546</v>
      </c>
    </row>
    <row r="75" spans="3:9" ht="12.75" customHeight="1" x14ac:dyDescent="0.2">
      <c r="C75" s="14" t="s">
        <v>141</v>
      </c>
    </row>
    <row r="76" spans="3:9" ht="12.75" customHeight="1" x14ac:dyDescent="0.2">
      <c r="C76" s="37"/>
    </row>
    <row r="77" spans="3:9" ht="12.75" customHeight="1" x14ac:dyDescent="0.2">
      <c r="C77" s="14"/>
    </row>
    <row r="78" spans="3:9" ht="12.75" customHeight="1" x14ac:dyDescent="0.2">
      <c r="C78" s="14"/>
    </row>
    <row r="79" spans="3:9" ht="12.75" customHeight="1" x14ac:dyDescent="0.2">
      <c r="C79" s="14" t="s">
        <v>551</v>
      </c>
      <c r="D79" s="44">
        <v>42.42</v>
      </c>
    </row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53" workbookViewId="0">
      <selection activeCell="C70" sqref="C70:D70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33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422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166</v>
      </c>
      <c r="C9" t="s">
        <v>165</v>
      </c>
      <c r="D9" t="s">
        <v>63</v>
      </c>
      <c r="E9">
        <v>32500</v>
      </c>
      <c r="F9" s="12">
        <v>138.32</v>
      </c>
      <c r="G9" s="13">
        <v>6.3799999999999996E-2</v>
      </c>
      <c r="H9" s="27"/>
    </row>
    <row r="10" spans="1:12" ht="12.75" customHeight="1" x14ac:dyDescent="0.2">
      <c r="A10">
        <v>2</v>
      </c>
      <c r="B10" t="s">
        <v>56</v>
      </c>
      <c r="C10" t="s">
        <v>53</v>
      </c>
      <c r="D10" t="s">
        <v>54</v>
      </c>
      <c r="E10">
        <v>6000</v>
      </c>
      <c r="F10" s="12">
        <v>99.266999999999996</v>
      </c>
      <c r="G10" s="13">
        <v>4.58E-2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40</v>
      </c>
      <c r="C11" t="s">
        <v>39</v>
      </c>
      <c r="D11" t="s">
        <v>22</v>
      </c>
      <c r="E11">
        <v>57000</v>
      </c>
      <c r="F11" s="12">
        <v>88.093500000000006</v>
      </c>
      <c r="G11" s="13">
        <v>4.0599999999999997E-2</v>
      </c>
      <c r="H11" s="27"/>
      <c r="J11" s="13" t="s">
        <v>34</v>
      </c>
      <c r="K11" s="13">
        <v>0.13350000000000001</v>
      </c>
    </row>
    <row r="12" spans="1:12" ht="12.75" customHeight="1" x14ac:dyDescent="0.2">
      <c r="A12">
        <v>4</v>
      </c>
      <c r="B12" t="s">
        <v>86</v>
      </c>
      <c r="C12" t="s">
        <v>85</v>
      </c>
      <c r="D12" t="s">
        <v>63</v>
      </c>
      <c r="E12">
        <v>50000</v>
      </c>
      <c r="F12" s="12">
        <v>86.6</v>
      </c>
      <c r="G12" s="13">
        <v>0.04</v>
      </c>
      <c r="H12" s="27"/>
      <c r="J12" s="13" t="s">
        <v>30</v>
      </c>
      <c r="K12" s="13">
        <v>0.13159999999999999</v>
      </c>
    </row>
    <row r="13" spans="1:12" ht="12.75" customHeight="1" x14ac:dyDescent="0.2">
      <c r="A13">
        <v>5</v>
      </c>
      <c r="B13" t="s">
        <v>424</v>
      </c>
      <c r="C13" t="s">
        <v>256</v>
      </c>
      <c r="D13" t="s">
        <v>423</v>
      </c>
      <c r="E13">
        <v>57500</v>
      </c>
      <c r="F13" s="12">
        <v>82.627499999999998</v>
      </c>
      <c r="G13" s="13">
        <v>3.8100000000000002E-2</v>
      </c>
      <c r="H13" s="27"/>
      <c r="J13" s="13" t="s">
        <v>22</v>
      </c>
      <c r="K13" s="13">
        <v>0.11</v>
      </c>
    </row>
    <row r="14" spans="1:12" ht="12.75" customHeight="1" x14ac:dyDescent="0.2">
      <c r="A14">
        <v>6</v>
      </c>
      <c r="B14" t="s">
        <v>426</v>
      </c>
      <c r="C14" t="s">
        <v>425</v>
      </c>
      <c r="D14" t="s">
        <v>423</v>
      </c>
      <c r="E14">
        <v>60000</v>
      </c>
      <c r="F14" s="12">
        <v>81.93</v>
      </c>
      <c r="G14" s="13">
        <v>3.78E-2</v>
      </c>
      <c r="H14" s="27"/>
      <c r="J14" s="13" t="s">
        <v>423</v>
      </c>
      <c r="K14" s="13">
        <v>0.10550000000000001</v>
      </c>
    </row>
    <row r="15" spans="1:12" ht="12.75" customHeight="1" x14ac:dyDescent="0.2">
      <c r="A15">
        <v>7</v>
      </c>
      <c r="B15" t="s">
        <v>428</v>
      </c>
      <c r="C15" t="s">
        <v>427</v>
      </c>
      <c r="D15" t="s">
        <v>34</v>
      </c>
      <c r="E15">
        <v>30000</v>
      </c>
      <c r="F15" s="12">
        <v>75.495000000000005</v>
      </c>
      <c r="G15" s="13">
        <v>3.4799999999999998E-2</v>
      </c>
      <c r="H15" s="27"/>
      <c r="J15" s="13" t="s">
        <v>63</v>
      </c>
      <c r="K15" s="13">
        <v>0.1038</v>
      </c>
    </row>
    <row r="16" spans="1:12" ht="12.75" customHeight="1" x14ac:dyDescent="0.2">
      <c r="A16">
        <v>8</v>
      </c>
      <c r="B16" t="s">
        <v>64</v>
      </c>
      <c r="C16" t="s">
        <v>62</v>
      </c>
      <c r="D16" t="s">
        <v>30</v>
      </c>
      <c r="E16">
        <v>8000</v>
      </c>
      <c r="F16" s="12">
        <v>73.468000000000004</v>
      </c>
      <c r="G16" s="13">
        <v>3.39E-2</v>
      </c>
      <c r="H16" s="27"/>
      <c r="J16" s="13" t="s">
        <v>33</v>
      </c>
      <c r="K16" s="13">
        <v>0.1002</v>
      </c>
    </row>
    <row r="17" spans="1:11" ht="12.75" customHeight="1" x14ac:dyDescent="0.2">
      <c r="A17">
        <v>9</v>
      </c>
      <c r="B17" t="s">
        <v>220</v>
      </c>
      <c r="C17" t="s">
        <v>219</v>
      </c>
      <c r="D17" t="s">
        <v>151</v>
      </c>
      <c r="E17">
        <v>20000</v>
      </c>
      <c r="F17" s="12">
        <v>68.22</v>
      </c>
      <c r="G17" s="13">
        <v>3.15E-2</v>
      </c>
      <c r="H17" s="27"/>
      <c r="J17" s="13" t="s">
        <v>69</v>
      </c>
      <c r="K17" s="13">
        <v>9.11E-2</v>
      </c>
    </row>
    <row r="18" spans="1:11" ht="12.75" customHeight="1" x14ac:dyDescent="0.2">
      <c r="A18">
        <v>10</v>
      </c>
      <c r="B18" t="s">
        <v>267</v>
      </c>
      <c r="C18" t="s">
        <v>266</v>
      </c>
      <c r="D18" t="s">
        <v>33</v>
      </c>
      <c r="E18">
        <v>17071</v>
      </c>
      <c r="F18" s="12">
        <v>67.643838000000002</v>
      </c>
      <c r="G18" s="13">
        <v>3.1200000000000002E-2</v>
      </c>
      <c r="H18" s="27"/>
      <c r="J18" s="13" t="s">
        <v>54</v>
      </c>
      <c r="K18" s="13">
        <v>7.2400000000000006E-2</v>
      </c>
    </row>
    <row r="19" spans="1:11" ht="12.75" customHeight="1" x14ac:dyDescent="0.2">
      <c r="A19">
        <v>11</v>
      </c>
      <c r="B19" t="s">
        <v>430</v>
      </c>
      <c r="C19" t="s">
        <v>429</v>
      </c>
      <c r="D19" t="s">
        <v>69</v>
      </c>
      <c r="E19">
        <v>20000</v>
      </c>
      <c r="F19" s="12">
        <v>64.77</v>
      </c>
      <c r="G19" s="13">
        <v>2.9900000000000003E-2</v>
      </c>
      <c r="H19" s="27"/>
      <c r="J19" s="13" t="s">
        <v>151</v>
      </c>
      <c r="K19" s="13">
        <v>6.7900000000000002E-2</v>
      </c>
    </row>
    <row r="20" spans="1:11" ht="12.75" customHeight="1" x14ac:dyDescent="0.2">
      <c r="A20">
        <v>12</v>
      </c>
      <c r="B20" t="s">
        <v>105</v>
      </c>
      <c r="C20" t="s">
        <v>104</v>
      </c>
      <c r="D20" t="s">
        <v>33</v>
      </c>
      <c r="E20">
        <v>25882</v>
      </c>
      <c r="F20" s="12">
        <v>63.889716999999997</v>
      </c>
      <c r="G20" s="13">
        <v>2.9500000000000002E-2</v>
      </c>
      <c r="H20" s="27"/>
      <c r="J20" s="13" t="s">
        <v>55</v>
      </c>
      <c r="K20" s="13">
        <v>2.5000000000000001E-2</v>
      </c>
    </row>
    <row r="21" spans="1:11" ht="12.75" customHeight="1" x14ac:dyDescent="0.2">
      <c r="A21">
        <v>13</v>
      </c>
      <c r="B21" t="s">
        <v>35</v>
      </c>
      <c r="C21" t="s">
        <v>32</v>
      </c>
      <c r="D21" t="s">
        <v>33</v>
      </c>
      <c r="E21">
        <v>20000</v>
      </c>
      <c r="F21" s="12">
        <v>61.33</v>
      </c>
      <c r="G21" s="13">
        <v>2.8300000000000002E-2</v>
      </c>
      <c r="H21" s="27"/>
      <c r="J21" s="13" t="s">
        <v>66</v>
      </c>
      <c r="K21" s="13">
        <v>2.0499999999999997E-2</v>
      </c>
    </row>
    <row r="22" spans="1:11" ht="12.75" customHeight="1" x14ac:dyDescent="0.2">
      <c r="A22">
        <v>14</v>
      </c>
      <c r="B22" t="s">
        <v>432</v>
      </c>
      <c r="C22" t="s">
        <v>431</v>
      </c>
      <c r="D22" t="s">
        <v>30</v>
      </c>
      <c r="E22">
        <v>15000</v>
      </c>
      <c r="F22" s="12">
        <v>57.765000000000001</v>
      </c>
      <c r="G22" s="13">
        <v>2.6699999999999998E-2</v>
      </c>
      <c r="H22" s="27"/>
      <c r="J22" s="13" t="s">
        <v>51</v>
      </c>
      <c r="K22" s="13">
        <v>1.6E-2</v>
      </c>
    </row>
    <row r="23" spans="1:11" ht="12.75" customHeight="1" x14ac:dyDescent="0.2">
      <c r="A23">
        <v>15</v>
      </c>
      <c r="B23" t="s">
        <v>434</v>
      </c>
      <c r="C23" t="s">
        <v>433</v>
      </c>
      <c r="D23" t="s">
        <v>54</v>
      </c>
      <c r="E23">
        <v>70000</v>
      </c>
      <c r="F23" s="12">
        <v>57.645000000000003</v>
      </c>
      <c r="G23" s="13">
        <v>2.6600000000000002E-2</v>
      </c>
      <c r="H23" s="27"/>
      <c r="J23" s="13" t="s">
        <v>48</v>
      </c>
      <c r="K23" s="13">
        <v>6.5000000000000006E-3</v>
      </c>
    </row>
    <row r="24" spans="1:11" ht="12.75" customHeight="1" x14ac:dyDescent="0.2">
      <c r="A24">
        <v>16</v>
      </c>
      <c r="B24" t="s">
        <v>117</v>
      </c>
      <c r="C24" t="s">
        <v>116</v>
      </c>
      <c r="D24" t="s">
        <v>55</v>
      </c>
      <c r="E24">
        <v>45000</v>
      </c>
      <c r="F24" s="12">
        <v>54.225000000000001</v>
      </c>
      <c r="G24" s="13">
        <v>2.5000000000000001E-2</v>
      </c>
      <c r="H24" s="27"/>
      <c r="J24" s="13" t="s">
        <v>209</v>
      </c>
      <c r="K24" s="13">
        <v>2.5999999999999999E-3</v>
      </c>
    </row>
    <row r="25" spans="1:11" ht="12.75" customHeight="1" x14ac:dyDescent="0.2">
      <c r="A25">
        <v>17</v>
      </c>
      <c r="B25" t="s">
        <v>232</v>
      </c>
      <c r="C25" t="s">
        <v>231</v>
      </c>
      <c r="D25" t="s">
        <v>69</v>
      </c>
      <c r="E25">
        <v>15000</v>
      </c>
      <c r="F25" s="12">
        <v>53.782499999999999</v>
      </c>
      <c r="G25" s="13">
        <v>2.4799999999999999E-2</v>
      </c>
      <c r="H25" s="27"/>
      <c r="J25" s="13" t="s">
        <v>75</v>
      </c>
      <c r="K25" s="13">
        <v>1.34E-2</v>
      </c>
    </row>
    <row r="26" spans="1:11" ht="12.75" customHeight="1" x14ac:dyDescent="0.2">
      <c r="A26">
        <v>18</v>
      </c>
      <c r="B26" t="s">
        <v>263</v>
      </c>
      <c r="C26" t="s">
        <v>262</v>
      </c>
      <c r="D26" t="s">
        <v>34</v>
      </c>
      <c r="E26">
        <v>5000</v>
      </c>
      <c r="F26" s="12">
        <v>51.857500000000002</v>
      </c>
      <c r="G26" s="13">
        <v>2.3900000000000001E-2</v>
      </c>
      <c r="H26" s="27"/>
      <c r="J26" s="13"/>
      <c r="K26" s="13"/>
    </row>
    <row r="27" spans="1:11" ht="12.75" customHeight="1" x14ac:dyDescent="0.2">
      <c r="A27">
        <v>19</v>
      </c>
      <c r="B27" t="s">
        <v>269</v>
      </c>
      <c r="C27" t="s">
        <v>268</v>
      </c>
      <c r="D27" t="s">
        <v>22</v>
      </c>
      <c r="E27">
        <v>10000</v>
      </c>
      <c r="F27" s="12">
        <v>46.98</v>
      </c>
      <c r="G27" s="13">
        <v>2.1700000000000001E-2</v>
      </c>
      <c r="H27" s="27"/>
    </row>
    <row r="28" spans="1:11" ht="12.75" customHeight="1" x14ac:dyDescent="0.2">
      <c r="A28">
        <v>20</v>
      </c>
      <c r="B28" t="s">
        <v>113</v>
      </c>
      <c r="C28" t="s">
        <v>112</v>
      </c>
      <c r="D28" t="s">
        <v>69</v>
      </c>
      <c r="E28">
        <v>2500</v>
      </c>
      <c r="F28" s="12">
        <v>45.65</v>
      </c>
      <c r="G28" s="13">
        <v>2.1099999999999997E-2</v>
      </c>
      <c r="H28" s="27"/>
    </row>
    <row r="29" spans="1:11" ht="12.75" customHeight="1" x14ac:dyDescent="0.2">
      <c r="A29">
        <v>21</v>
      </c>
      <c r="B29" t="s">
        <v>436</v>
      </c>
      <c r="C29" t="s">
        <v>435</v>
      </c>
      <c r="D29" t="s">
        <v>30</v>
      </c>
      <c r="E29">
        <v>5000</v>
      </c>
      <c r="F29" s="12">
        <v>45.22</v>
      </c>
      <c r="G29" s="13">
        <v>2.0899999999999998E-2</v>
      </c>
      <c r="H29" s="27"/>
    </row>
    <row r="30" spans="1:11" ht="12.75" customHeight="1" x14ac:dyDescent="0.2">
      <c r="A30">
        <v>22</v>
      </c>
      <c r="B30" t="s">
        <v>97</v>
      </c>
      <c r="C30" t="s">
        <v>96</v>
      </c>
      <c r="D30" t="s">
        <v>66</v>
      </c>
      <c r="E30">
        <v>40000</v>
      </c>
      <c r="F30" s="12">
        <v>44.46</v>
      </c>
      <c r="G30" s="13">
        <v>2.0499999999999997E-2</v>
      </c>
      <c r="H30" s="27"/>
    </row>
    <row r="31" spans="1:11" ht="12.75" customHeight="1" x14ac:dyDescent="0.2">
      <c r="A31">
        <v>23</v>
      </c>
      <c r="B31" t="s">
        <v>99</v>
      </c>
      <c r="C31" t="s">
        <v>98</v>
      </c>
      <c r="D31" t="s">
        <v>30</v>
      </c>
      <c r="E31">
        <v>40000</v>
      </c>
      <c r="F31" s="12">
        <v>44.22</v>
      </c>
      <c r="G31" s="13">
        <v>2.0400000000000001E-2</v>
      </c>
      <c r="H31" s="27"/>
    </row>
    <row r="32" spans="1:11" ht="12.75" customHeight="1" x14ac:dyDescent="0.2">
      <c r="A32">
        <v>24</v>
      </c>
      <c r="B32" t="s">
        <v>78</v>
      </c>
      <c r="C32" t="s">
        <v>77</v>
      </c>
      <c r="D32" t="s">
        <v>22</v>
      </c>
      <c r="E32">
        <v>10000</v>
      </c>
      <c r="F32" s="12">
        <v>41.9</v>
      </c>
      <c r="G32" s="13">
        <v>1.9299999999999998E-2</v>
      </c>
      <c r="H32" s="27"/>
    </row>
    <row r="33" spans="1:8" ht="12.75" customHeight="1" x14ac:dyDescent="0.2">
      <c r="A33">
        <v>25</v>
      </c>
      <c r="B33" t="s">
        <v>438</v>
      </c>
      <c r="C33" t="s">
        <v>437</v>
      </c>
      <c r="D33" t="s">
        <v>423</v>
      </c>
      <c r="E33">
        <v>60000</v>
      </c>
      <c r="F33" s="12">
        <v>41.37</v>
      </c>
      <c r="G33" s="13">
        <v>1.9099999999999999E-2</v>
      </c>
      <c r="H33" s="27"/>
    </row>
    <row r="34" spans="1:8" ht="12.75" customHeight="1" x14ac:dyDescent="0.2">
      <c r="A34">
        <v>26</v>
      </c>
      <c r="B34" t="s">
        <v>61</v>
      </c>
      <c r="C34" t="s">
        <v>59</v>
      </c>
      <c r="D34" t="s">
        <v>34</v>
      </c>
      <c r="E34">
        <v>7500</v>
      </c>
      <c r="F34" s="12">
        <v>39.708750000000002</v>
      </c>
      <c r="G34" s="13">
        <v>1.83E-2</v>
      </c>
      <c r="H34" s="27"/>
    </row>
    <row r="35" spans="1:8" ht="12.75" customHeight="1" x14ac:dyDescent="0.2">
      <c r="A35">
        <v>27</v>
      </c>
      <c r="B35" t="s">
        <v>261</v>
      </c>
      <c r="C35" t="s">
        <v>260</v>
      </c>
      <c r="D35" t="s">
        <v>34</v>
      </c>
      <c r="E35">
        <v>1000</v>
      </c>
      <c r="F35" s="12">
        <v>35.792999999999999</v>
      </c>
      <c r="G35" s="13">
        <v>1.6500000000000001E-2</v>
      </c>
      <c r="H35" s="27"/>
    </row>
    <row r="36" spans="1:8" ht="12.75" customHeight="1" x14ac:dyDescent="0.2">
      <c r="A36">
        <v>28</v>
      </c>
      <c r="B36" t="s">
        <v>230</v>
      </c>
      <c r="C36" t="s">
        <v>229</v>
      </c>
      <c r="D36" t="s">
        <v>51</v>
      </c>
      <c r="E36">
        <v>1000</v>
      </c>
      <c r="F36" s="12">
        <v>34.642000000000003</v>
      </c>
      <c r="G36" s="13">
        <v>1.6E-2</v>
      </c>
      <c r="H36" s="27"/>
    </row>
    <row r="37" spans="1:8" ht="12.75" customHeight="1" x14ac:dyDescent="0.2">
      <c r="A37">
        <v>29</v>
      </c>
      <c r="B37" t="s">
        <v>174</v>
      </c>
      <c r="C37" t="s">
        <v>173</v>
      </c>
      <c r="D37" t="s">
        <v>22</v>
      </c>
      <c r="E37">
        <v>800</v>
      </c>
      <c r="F37" s="12">
        <v>33.732399999999998</v>
      </c>
      <c r="G37" s="13">
        <v>1.5600000000000001E-2</v>
      </c>
      <c r="H37" s="27"/>
    </row>
    <row r="38" spans="1:8" ht="12.75" customHeight="1" x14ac:dyDescent="0.2">
      <c r="A38">
        <v>30</v>
      </c>
      <c r="B38" t="s">
        <v>440</v>
      </c>
      <c r="C38" t="s">
        <v>439</v>
      </c>
      <c r="D38" t="s">
        <v>69</v>
      </c>
      <c r="E38">
        <v>15000</v>
      </c>
      <c r="F38" s="12">
        <v>33.127499999999998</v>
      </c>
      <c r="G38" s="13">
        <v>1.5300000000000001E-2</v>
      </c>
      <c r="H38" s="27"/>
    </row>
    <row r="39" spans="1:8" ht="12.75" customHeight="1" x14ac:dyDescent="0.2">
      <c r="A39">
        <v>31</v>
      </c>
      <c r="B39" t="s">
        <v>442</v>
      </c>
      <c r="C39" t="s">
        <v>441</v>
      </c>
      <c r="D39" t="s">
        <v>34</v>
      </c>
      <c r="E39">
        <v>25000</v>
      </c>
      <c r="F39" s="12">
        <v>32.174999999999997</v>
      </c>
      <c r="G39" s="13">
        <v>1.4800000000000001E-2</v>
      </c>
      <c r="H39" s="27"/>
    </row>
    <row r="40" spans="1:8" ht="12.75" customHeight="1" x14ac:dyDescent="0.2">
      <c r="A40">
        <v>32</v>
      </c>
      <c r="B40" t="s">
        <v>444</v>
      </c>
      <c r="C40" t="s">
        <v>443</v>
      </c>
      <c r="D40" t="s">
        <v>151</v>
      </c>
      <c r="E40">
        <v>13000</v>
      </c>
      <c r="F40" s="12">
        <v>30.888000000000002</v>
      </c>
      <c r="G40" s="13">
        <v>1.43E-2</v>
      </c>
      <c r="H40" s="27"/>
    </row>
    <row r="41" spans="1:8" ht="12.75" customHeight="1" x14ac:dyDescent="0.2">
      <c r="A41">
        <v>33</v>
      </c>
      <c r="B41" t="s">
        <v>446</v>
      </c>
      <c r="C41" t="s">
        <v>445</v>
      </c>
      <c r="D41" t="s">
        <v>34</v>
      </c>
      <c r="E41">
        <v>400</v>
      </c>
      <c r="F41" s="12">
        <v>29.926600000000001</v>
      </c>
      <c r="G41" s="13">
        <v>1.38E-2</v>
      </c>
      <c r="H41" s="27"/>
    </row>
    <row r="42" spans="1:8" ht="12.75" customHeight="1" x14ac:dyDescent="0.2">
      <c r="A42">
        <v>34</v>
      </c>
      <c r="B42" t="s">
        <v>82</v>
      </c>
      <c r="C42" t="s">
        <v>81</v>
      </c>
      <c r="D42" t="s">
        <v>30</v>
      </c>
      <c r="E42">
        <v>729</v>
      </c>
      <c r="F42" s="12">
        <v>29.881710000000002</v>
      </c>
      <c r="G42" s="13">
        <v>1.38E-2</v>
      </c>
      <c r="H42" s="27"/>
    </row>
    <row r="43" spans="1:8" ht="12.75" customHeight="1" x14ac:dyDescent="0.2">
      <c r="A43">
        <v>35</v>
      </c>
      <c r="B43" t="s">
        <v>448</v>
      </c>
      <c r="C43" t="s">
        <v>447</v>
      </c>
      <c r="D43" t="s">
        <v>22</v>
      </c>
      <c r="E43">
        <v>6000</v>
      </c>
      <c r="F43" s="12">
        <v>27.741</v>
      </c>
      <c r="G43" s="13">
        <v>1.2800000000000001E-2</v>
      </c>
      <c r="H43" s="27"/>
    </row>
    <row r="44" spans="1:8" ht="12.75" customHeight="1" x14ac:dyDescent="0.2">
      <c r="A44">
        <v>36</v>
      </c>
      <c r="B44" t="s">
        <v>95</v>
      </c>
      <c r="C44" t="s">
        <v>94</v>
      </c>
      <c r="D44" t="s">
        <v>34</v>
      </c>
      <c r="E44">
        <v>7849</v>
      </c>
      <c r="F44" s="12">
        <v>24.708652000000001</v>
      </c>
      <c r="G44" s="13">
        <v>1.1399999999999999E-2</v>
      </c>
      <c r="H44" s="27"/>
    </row>
    <row r="45" spans="1:8" ht="12.75" customHeight="1" x14ac:dyDescent="0.2">
      <c r="A45">
        <v>37</v>
      </c>
      <c r="B45" t="s">
        <v>123</v>
      </c>
      <c r="C45" t="s">
        <v>122</v>
      </c>
      <c r="D45" t="s">
        <v>33</v>
      </c>
      <c r="E45">
        <v>6094</v>
      </c>
      <c r="F45" s="12">
        <v>24.360765000000001</v>
      </c>
      <c r="G45" s="13">
        <v>1.1200000000000002E-2</v>
      </c>
      <c r="H45" s="27"/>
    </row>
    <row r="46" spans="1:8" ht="12.75" customHeight="1" x14ac:dyDescent="0.2">
      <c r="A46">
        <v>38</v>
      </c>
      <c r="B46" t="s">
        <v>186</v>
      </c>
      <c r="C46" t="s">
        <v>185</v>
      </c>
      <c r="D46" t="s">
        <v>151</v>
      </c>
      <c r="E46">
        <v>7500</v>
      </c>
      <c r="F46" s="12">
        <v>24.228750000000002</v>
      </c>
      <c r="G46" s="13">
        <v>1.1200000000000002E-2</v>
      </c>
      <c r="H46" s="27"/>
    </row>
    <row r="47" spans="1:8" ht="12.75" customHeight="1" x14ac:dyDescent="0.2">
      <c r="A47">
        <v>39</v>
      </c>
      <c r="B47" t="s">
        <v>450</v>
      </c>
      <c r="C47" t="s">
        <v>449</v>
      </c>
      <c r="D47" t="s">
        <v>151</v>
      </c>
      <c r="E47">
        <v>3500</v>
      </c>
      <c r="F47" s="12">
        <v>23.558499999999999</v>
      </c>
      <c r="G47" s="13">
        <v>1.09E-2</v>
      </c>
      <c r="H47" s="27"/>
    </row>
    <row r="48" spans="1:8" ht="12.75" customHeight="1" x14ac:dyDescent="0.2">
      <c r="A48">
        <v>40</v>
      </c>
      <c r="B48" t="s">
        <v>452</v>
      </c>
      <c r="C48" t="s">
        <v>451</v>
      </c>
      <c r="D48" t="s">
        <v>423</v>
      </c>
      <c r="E48">
        <v>10000</v>
      </c>
      <c r="F48" s="12">
        <v>22.745000000000001</v>
      </c>
      <c r="G48" s="13">
        <v>1.0500000000000001E-2</v>
      </c>
      <c r="H48" s="27"/>
    </row>
    <row r="49" spans="1:9" ht="12.75" customHeight="1" x14ac:dyDescent="0.2">
      <c r="A49">
        <v>41</v>
      </c>
      <c r="B49" t="s">
        <v>265</v>
      </c>
      <c r="C49" t="s">
        <v>264</v>
      </c>
      <c r="D49" t="s">
        <v>30</v>
      </c>
      <c r="E49">
        <v>1500</v>
      </c>
      <c r="F49" s="12">
        <v>18.47325</v>
      </c>
      <c r="G49" s="13">
        <v>8.5000000000000006E-3</v>
      </c>
      <c r="H49" s="27"/>
    </row>
    <row r="50" spans="1:9" ht="12.75" customHeight="1" x14ac:dyDescent="0.2">
      <c r="A50">
        <v>42</v>
      </c>
      <c r="B50" t="s">
        <v>182</v>
      </c>
      <c r="C50" t="s">
        <v>181</v>
      </c>
      <c r="D50" t="s">
        <v>30</v>
      </c>
      <c r="E50">
        <v>10000</v>
      </c>
      <c r="F50" s="12">
        <v>16.12</v>
      </c>
      <c r="G50" s="13">
        <v>7.4000000000000003E-3</v>
      </c>
      <c r="H50" s="27"/>
    </row>
    <row r="51" spans="1:9" ht="12.75" customHeight="1" x14ac:dyDescent="0.2">
      <c r="A51">
        <v>43</v>
      </c>
      <c r="B51" t="s">
        <v>454</v>
      </c>
      <c r="C51" t="s">
        <v>453</v>
      </c>
      <c r="D51" t="s">
        <v>48</v>
      </c>
      <c r="E51">
        <v>20000</v>
      </c>
      <c r="F51" s="12">
        <v>14.1</v>
      </c>
      <c r="G51" s="13">
        <v>6.5000000000000006E-3</v>
      </c>
      <c r="H51" s="27"/>
    </row>
    <row r="52" spans="1:9" ht="12.75" customHeight="1" x14ac:dyDescent="0.2">
      <c r="C52" s="16" t="s">
        <v>132</v>
      </c>
      <c r="D52" s="16"/>
      <c r="E52" s="16"/>
      <c r="F52" s="17">
        <f>SUM(F9:F51)</f>
        <v>2132.6404319999997</v>
      </c>
      <c r="G52" s="18">
        <f>SUM(G9:G51)</f>
        <v>0.98399999999999976</v>
      </c>
      <c r="H52" s="28"/>
      <c r="I52" s="29"/>
    </row>
    <row r="53" spans="1:9" ht="12.75" customHeight="1" x14ac:dyDescent="0.2">
      <c r="F53" s="12"/>
      <c r="G53" s="13"/>
      <c r="H53" s="27"/>
    </row>
    <row r="54" spans="1:9" ht="12.75" customHeight="1" x14ac:dyDescent="0.2">
      <c r="C54" s="14" t="s">
        <v>240</v>
      </c>
      <c r="F54" s="12"/>
      <c r="G54" s="13"/>
      <c r="H54" s="27"/>
    </row>
    <row r="55" spans="1:9" ht="12.75" customHeight="1" x14ac:dyDescent="0.2">
      <c r="C55" s="14" t="s">
        <v>10</v>
      </c>
      <c r="F55" s="12"/>
      <c r="G55" s="13"/>
      <c r="H55" s="27"/>
    </row>
    <row r="56" spans="1:9" ht="12.75" customHeight="1" x14ac:dyDescent="0.2">
      <c r="A56">
        <v>44</v>
      </c>
      <c r="B56" t="s">
        <v>455</v>
      </c>
      <c r="C56" t="s">
        <v>425</v>
      </c>
      <c r="D56" t="s">
        <v>209</v>
      </c>
      <c r="E56">
        <v>562500</v>
      </c>
      <c r="F56" s="12">
        <v>5.7172890000000001</v>
      </c>
      <c r="G56" s="13">
        <v>2.5999999999999999E-3</v>
      </c>
      <c r="H56" s="27"/>
    </row>
    <row r="57" spans="1:9" ht="12.75" customHeight="1" x14ac:dyDescent="0.2">
      <c r="C57" s="16" t="s">
        <v>132</v>
      </c>
      <c r="D57" s="16"/>
      <c r="E57" s="16"/>
      <c r="F57" s="17">
        <f>SUM(F56:F56)</f>
        <v>5.7172890000000001</v>
      </c>
      <c r="G57" s="18">
        <f>SUM(G56:G56)</f>
        <v>2.5999999999999999E-3</v>
      </c>
      <c r="H57" s="28"/>
      <c r="I57" s="29"/>
    </row>
    <row r="58" spans="1:9" ht="12.75" customHeight="1" x14ac:dyDescent="0.2">
      <c r="F58" s="12"/>
      <c r="G58" s="13"/>
      <c r="H58" s="27"/>
    </row>
    <row r="59" spans="1:9" ht="12.75" customHeight="1" x14ac:dyDescent="0.2">
      <c r="C59" s="14" t="s">
        <v>137</v>
      </c>
      <c r="F59" s="12">
        <v>38.365329000000003</v>
      </c>
      <c r="G59" s="13">
        <v>1.77E-2</v>
      </c>
      <c r="H59" s="27"/>
    </row>
    <row r="60" spans="1:9" ht="12.75" customHeight="1" x14ac:dyDescent="0.2">
      <c r="C60" s="16" t="s">
        <v>132</v>
      </c>
      <c r="D60" s="16"/>
      <c r="E60" s="16"/>
      <c r="F60" s="17">
        <f>SUM(F59:F59)</f>
        <v>38.365329000000003</v>
      </c>
      <c r="G60" s="18">
        <f>SUM(G59:G59)</f>
        <v>1.77E-2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138</v>
      </c>
      <c r="F62" s="12"/>
      <c r="G62" s="13"/>
      <c r="H62" s="27"/>
    </row>
    <row r="63" spans="1:9" ht="12.75" customHeight="1" x14ac:dyDescent="0.2">
      <c r="C63" s="14" t="s">
        <v>139</v>
      </c>
      <c r="F63" s="12">
        <v>-9.5142959999999999</v>
      </c>
      <c r="G63" s="13">
        <v>-4.3E-3</v>
      </c>
      <c r="H63" s="27"/>
    </row>
    <row r="64" spans="1:9" ht="12.75" customHeight="1" x14ac:dyDescent="0.2">
      <c r="C64" s="16" t="s">
        <v>132</v>
      </c>
      <c r="D64" s="16"/>
      <c r="E64" s="16"/>
      <c r="F64" s="17">
        <f>SUM(F63:F63)</f>
        <v>-9.5142959999999999</v>
      </c>
      <c r="G64" s="18">
        <f>SUM(G63:G63)</f>
        <v>-4.3E-3</v>
      </c>
      <c r="H64" s="28"/>
      <c r="I64" s="29"/>
    </row>
    <row r="65" spans="3:9" ht="12.75" customHeight="1" x14ac:dyDescent="0.2">
      <c r="C65" s="19" t="s">
        <v>140</v>
      </c>
      <c r="D65" s="19"/>
      <c r="E65" s="19"/>
      <c r="F65" s="20">
        <f>SUM(F52,F57,F60,F64)</f>
        <v>2167.2087540000002</v>
      </c>
      <c r="G65" s="21">
        <f>SUM(G52,G57,G60,G64)</f>
        <v>0.99999999999999978</v>
      </c>
      <c r="H65" s="30"/>
      <c r="I65" s="31"/>
    </row>
    <row r="66" spans="3:9" ht="12.75" customHeight="1" x14ac:dyDescent="0.2"/>
    <row r="67" spans="3:9" ht="12.75" customHeight="1" x14ac:dyDescent="0.2">
      <c r="C67" s="34" t="s">
        <v>547</v>
      </c>
    </row>
    <row r="68" spans="3:9" ht="12.75" customHeight="1" x14ac:dyDescent="0.2">
      <c r="C68" s="34" t="s">
        <v>546</v>
      </c>
    </row>
    <row r="69" spans="3:9" ht="12.75" customHeight="1" x14ac:dyDescent="0.2">
      <c r="C69" s="14"/>
    </row>
    <row r="70" spans="3:9" ht="12.75" customHeight="1" x14ac:dyDescent="0.2">
      <c r="C70" s="14" t="s">
        <v>555</v>
      </c>
      <c r="D70" s="14">
        <v>22.81</v>
      </c>
    </row>
    <row r="71" spans="3:9" ht="12.75" customHeight="1" x14ac:dyDescent="0.2">
      <c r="C71" s="14"/>
    </row>
    <row r="72" spans="3:9" ht="12.75" customHeight="1" x14ac:dyDescent="0.2"/>
    <row r="73" spans="3:9" ht="12.75" customHeight="1" x14ac:dyDescent="0.2"/>
    <row r="74" spans="3:9" ht="12.75" customHeight="1" x14ac:dyDescent="0.2"/>
    <row r="75" spans="3:9" ht="12.75" customHeight="1" x14ac:dyDescent="0.2"/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13" workbookViewId="0">
      <selection activeCell="A42" sqref="A42:XFD42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24" customWidth="1"/>
  </cols>
  <sheetData>
    <row r="1" spans="1:12" ht="18.75" x14ac:dyDescent="0.2">
      <c r="A1" s="1"/>
      <c r="B1" s="1"/>
      <c r="C1" s="38" t="s">
        <v>456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136</v>
      </c>
      <c r="F7" s="12"/>
      <c r="G7" s="13"/>
      <c r="H7" s="27"/>
    </row>
    <row r="8" spans="1:12" ht="12.75" customHeight="1" x14ac:dyDescent="0.2">
      <c r="C8" s="14" t="s">
        <v>205</v>
      </c>
      <c r="F8" s="12"/>
      <c r="G8" s="13"/>
      <c r="H8" s="27"/>
    </row>
    <row r="9" spans="1:12" ht="12.75" customHeight="1" x14ac:dyDescent="0.2">
      <c r="A9">
        <v>1</v>
      </c>
      <c r="B9" t="s">
        <v>372</v>
      </c>
      <c r="C9" t="s">
        <v>295</v>
      </c>
      <c r="D9" t="s">
        <v>155</v>
      </c>
      <c r="E9">
        <v>30000000</v>
      </c>
      <c r="F9" s="12">
        <v>287.81939999999997</v>
      </c>
      <c r="G9" s="13">
        <v>0.15909999999999999</v>
      </c>
      <c r="H9" s="27"/>
    </row>
    <row r="10" spans="1:12" ht="12.75" customHeight="1" x14ac:dyDescent="0.2">
      <c r="C10" s="16" t="s">
        <v>132</v>
      </c>
      <c r="D10" s="16"/>
      <c r="E10" s="16"/>
      <c r="F10" s="17">
        <f>SUM(F9:F9)</f>
        <v>287.81939999999997</v>
      </c>
      <c r="G10" s="18">
        <f>SUM(G9:G9)</f>
        <v>0.15909999999999999</v>
      </c>
      <c r="H10" s="28"/>
      <c r="I10" s="29"/>
      <c r="J10" s="15" t="s">
        <v>16</v>
      </c>
      <c r="K10" s="15" t="s">
        <v>17</v>
      </c>
    </row>
    <row r="11" spans="1:12" ht="12.75" customHeight="1" x14ac:dyDescent="0.2">
      <c r="F11" s="12"/>
      <c r="G11" s="13"/>
      <c r="H11" s="27"/>
      <c r="J11" s="13" t="s">
        <v>155</v>
      </c>
      <c r="K11" s="13">
        <v>0.42759999999999998</v>
      </c>
    </row>
    <row r="12" spans="1:12" ht="12.75" customHeight="1" x14ac:dyDescent="0.2">
      <c r="C12" s="14" t="s">
        <v>324</v>
      </c>
      <c r="F12" s="12"/>
      <c r="G12" s="13"/>
      <c r="H12" s="27"/>
      <c r="J12" s="13" t="s">
        <v>209</v>
      </c>
      <c r="K12" s="13">
        <v>0.18579999999999999</v>
      </c>
    </row>
    <row r="13" spans="1:12" ht="12.75" customHeight="1" x14ac:dyDescent="0.2">
      <c r="A13">
        <v>2</v>
      </c>
      <c r="B13" t="s">
        <v>380</v>
      </c>
      <c r="C13" t="s">
        <v>378</v>
      </c>
      <c r="D13" t="s">
        <v>155</v>
      </c>
      <c r="E13">
        <v>30000000</v>
      </c>
      <c r="F13" s="12">
        <v>286.57799999999997</v>
      </c>
      <c r="G13" s="13">
        <v>0.15839999999999999</v>
      </c>
      <c r="H13" s="27"/>
      <c r="J13" s="13" t="s">
        <v>223</v>
      </c>
      <c r="K13" s="13">
        <v>0.11359999999999999</v>
      </c>
    </row>
    <row r="14" spans="1:12" ht="12.75" customHeight="1" x14ac:dyDescent="0.2">
      <c r="A14">
        <v>3</v>
      </c>
      <c r="B14" t="s">
        <v>353</v>
      </c>
      <c r="C14" t="s">
        <v>352</v>
      </c>
      <c r="D14" t="s">
        <v>155</v>
      </c>
      <c r="E14">
        <v>20000000</v>
      </c>
      <c r="F14" s="12">
        <v>199.25899999999999</v>
      </c>
      <c r="G14" s="13">
        <v>0.1101</v>
      </c>
      <c r="H14" s="27"/>
      <c r="J14" s="13" t="s">
        <v>549</v>
      </c>
      <c r="K14" s="13">
        <v>8.3000000000000004E-2</v>
      </c>
    </row>
    <row r="15" spans="1:12" ht="12.75" customHeight="1" x14ac:dyDescent="0.2">
      <c r="C15" s="16" t="s">
        <v>132</v>
      </c>
      <c r="D15" s="16"/>
      <c r="E15" s="16"/>
      <c r="F15" s="17">
        <f>SUM(F13:F14)</f>
        <v>485.83699999999999</v>
      </c>
      <c r="G15" s="18">
        <f>SUM(G13:G14)</f>
        <v>0.26849999999999996</v>
      </c>
      <c r="H15" s="28"/>
      <c r="I15" s="29"/>
      <c r="J15" s="13" t="s">
        <v>215</v>
      </c>
      <c r="K15" s="13">
        <v>5.7500000000000002E-2</v>
      </c>
    </row>
    <row r="16" spans="1:12" ht="12.75" customHeight="1" x14ac:dyDescent="0.2">
      <c r="F16" s="12"/>
      <c r="G16" s="13"/>
      <c r="H16" s="27"/>
      <c r="J16" s="13" t="s">
        <v>227</v>
      </c>
      <c r="K16" s="13">
        <v>5.6299999999999996E-2</v>
      </c>
    </row>
    <row r="17" spans="1:11" ht="12.75" customHeight="1" x14ac:dyDescent="0.2">
      <c r="C17" s="14" t="s">
        <v>240</v>
      </c>
      <c r="F17" s="12"/>
      <c r="G17" s="13"/>
      <c r="H17" s="27"/>
      <c r="J17" s="13" t="s">
        <v>75</v>
      </c>
      <c r="K17" s="13">
        <v>7.6200000000000004E-2</v>
      </c>
    </row>
    <row r="18" spans="1:11" ht="12.75" customHeight="1" x14ac:dyDescent="0.2">
      <c r="C18" s="14" t="s">
        <v>10</v>
      </c>
      <c r="F18" s="12"/>
      <c r="G18" s="13"/>
      <c r="H18" s="28"/>
      <c r="I18" s="29"/>
      <c r="J18" s="13"/>
      <c r="K18" s="13"/>
    </row>
    <row r="19" spans="1:11" ht="12.75" customHeight="1" x14ac:dyDescent="0.2">
      <c r="A19">
        <v>4</v>
      </c>
      <c r="B19" t="s">
        <v>402</v>
      </c>
      <c r="C19" t="s">
        <v>275</v>
      </c>
      <c r="D19" t="s">
        <v>223</v>
      </c>
      <c r="E19">
        <v>20000000</v>
      </c>
      <c r="F19" s="12">
        <v>205.6234</v>
      </c>
      <c r="G19" s="13">
        <v>0.11359999999999999</v>
      </c>
      <c r="H19" s="27"/>
    </row>
    <row r="20" spans="1:11" ht="12.75" customHeight="1" x14ac:dyDescent="0.2">
      <c r="A20">
        <v>5</v>
      </c>
      <c r="B20" t="s">
        <v>277</v>
      </c>
      <c r="C20" t="s">
        <v>252</v>
      </c>
      <c r="D20" t="s">
        <v>209</v>
      </c>
      <c r="E20">
        <v>15000000</v>
      </c>
      <c r="F20" s="12">
        <v>152.27610000000001</v>
      </c>
      <c r="G20" s="13">
        <v>8.4199999999999997E-2</v>
      </c>
      <c r="H20" s="27"/>
    </row>
    <row r="21" spans="1:11" ht="12.75" customHeight="1" x14ac:dyDescent="0.2">
      <c r="A21">
        <v>6</v>
      </c>
      <c r="B21" t="s">
        <v>396</v>
      </c>
      <c r="C21" t="s">
        <v>395</v>
      </c>
      <c r="D21" t="s">
        <v>549</v>
      </c>
      <c r="E21">
        <v>15000000</v>
      </c>
      <c r="F21" s="12">
        <v>150.20265000000001</v>
      </c>
      <c r="G21" s="13">
        <v>8.3000000000000004E-2</v>
      </c>
      <c r="H21" s="27"/>
    </row>
    <row r="22" spans="1:11" ht="12.75" customHeight="1" x14ac:dyDescent="0.2">
      <c r="A22">
        <v>7</v>
      </c>
      <c r="B22" t="s">
        <v>247</v>
      </c>
      <c r="C22" t="s">
        <v>246</v>
      </c>
      <c r="D22" t="s">
        <v>215</v>
      </c>
      <c r="E22">
        <v>10000000</v>
      </c>
      <c r="F22" s="12">
        <v>104.0912</v>
      </c>
      <c r="G22" s="13">
        <v>5.7500000000000002E-2</v>
      </c>
      <c r="H22" s="27"/>
    </row>
    <row r="23" spans="1:11" ht="12.75" customHeight="1" x14ac:dyDescent="0.2">
      <c r="A23">
        <v>8</v>
      </c>
      <c r="B23" t="s">
        <v>457</v>
      </c>
      <c r="C23" t="s">
        <v>252</v>
      </c>
      <c r="D23" t="s">
        <v>209</v>
      </c>
      <c r="E23">
        <v>10000000</v>
      </c>
      <c r="F23" s="12">
        <v>102.369</v>
      </c>
      <c r="G23" s="13">
        <v>5.6600000000000004E-2</v>
      </c>
      <c r="H23" s="27"/>
    </row>
    <row r="24" spans="1:11" ht="12.75" customHeight="1" x14ac:dyDescent="0.2">
      <c r="A24">
        <v>9</v>
      </c>
      <c r="B24" t="s">
        <v>274</v>
      </c>
      <c r="C24" t="s">
        <v>254</v>
      </c>
      <c r="D24" t="s">
        <v>227</v>
      </c>
      <c r="E24">
        <v>10000000</v>
      </c>
      <c r="F24" s="12">
        <v>101.8789</v>
      </c>
      <c r="G24" s="13">
        <v>5.6299999999999996E-2</v>
      </c>
      <c r="H24" s="27"/>
    </row>
    <row r="25" spans="1:11" ht="12.75" customHeight="1" x14ac:dyDescent="0.2">
      <c r="A25">
        <v>10</v>
      </c>
      <c r="B25" t="s">
        <v>257</v>
      </c>
      <c r="C25" t="s">
        <v>256</v>
      </c>
      <c r="D25" t="s">
        <v>209</v>
      </c>
      <c r="E25">
        <v>5000000</v>
      </c>
      <c r="F25" s="12">
        <v>51.126399999999997</v>
      </c>
      <c r="G25" s="13">
        <v>2.8300000000000002E-2</v>
      </c>
      <c r="H25" s="27"/>
    </row>
    <row r="26" spans="1:11" ht="12.75" customHeight="1" x14ac:dyDescent="0.2">
      <c r="A26">
        <v>11</v>
      </c>
      <c r="B26" t="s">
        <v>408</v>
      </c>
      <c r="C26" t="s">
        <v>249</v>
      </c>
      <c r="D26" t="s">
        <v>209</v>
      </c>
      <c r="E26">
        <v>2000000</v>
      </c>
      <c r="F26" s="12">
        <v>20.340060000000001</v>
      </c>
      <c r="G26" s="13">
        <v>1.1200000000000002E-2</v>
      </c>
      <c r="H26" s="27"/>
    </row>
    <row r="27" spans="1:11" ht="12.75" customHeight="1" x14ac:dyDescent="0.2">
      <c r="A27">
        <v>12</v>
      </c>
      <c r="B27" t="s">
        <v>459</v>
      </c>
      <c r="C27" t="s">
        <v>458</v>
      </c>
      <c r="D27" t="s">
        <v>209</v>
      </c>
      <c r="E27">
        <v>1000000</v>
      </c>
      <c r="F27" s="12">
        <v>10.00343</v>
      </c>
      <c r="G27" s="13">
        <v>5.5000000000000005E-3</v>
      </c>
      <c r="H27" s="27"/>
    </row>
    <row r="28" spans="1:11" ht="12.75" customHeight="1" x14ac:dyDescent="0.2">
      <c r="C28" s="16" t="s">
        <v>132</v>
      </c>
      <c r="D28" s="16"/>
      <c r="E28" s="16"/>
      <c r="F28" s="17">
        <f>SUM(F19:F27)</f>
        <v>897.91114000000005</v>
      </c>
      <c r="G28" s="18">
        <f>SUM(G19:G27)</f>
        <v>0.49619999999999997</v>
      </c>
      <c r="H28" s="27"/>
    </row>
    <row r="29" spans="1:11" ht="12.75" customHeight="1" x14ac:dyDescent="0.2">
      <c r="F29" s="12"/>
      <c r="G29" s="13"/>
      <c r="H29" s="27"/>
    </row>
    <row r="30" spans="1:11" ht="12.75" customHeight="1" x14ac:dyDescent="0.2">
      <c r="C30" s="14" t="s">
        <v>137</v>
      </c>
      <c r="F30" s="12">
        <v>113.21352</v>
      </c>
      <c r="G30" s="13">
        <v>6.2600000000000003E-2</v>
      </c>
      <c r="H30" s="27"/>
    </row>
    <row r="31" spans="1:11" ht="12.75" customHeight="1" x14ac:dyDescent="0.2">
      <c r="C31" s="16" t="s">
        <v>132</v>
      </c>
      <c r="D31" s="16"/>
      <c r="E31" s="16"/>
      <c r="F31" s="17">
        <f>SUM(F30:F30)</f>
        <v>113.21352</v>
      </c>
      <c r="G31" s="18">
        <f>SUM(G30:G30)</f>
        <v>6.2600000000000003E-2</v>
      </c>
      <c r="H31" s="28"/>
      <c r="I31" s="29"/>
    </row>
    <row r="32" spans="1:11" ht="12.75" customHeight="1" x14ac:dyDescent="0.2">
      <c r="F32" s="12"/>
      <c r="G32" s="13"/>
      <c r="H32" s="27"/>
    </row>
    <row r="33" spans="3:12" ht="12.75" customHeight="1" x14ac:dyDescent="0.2">
      <c r="C33" s="14" t="s">
        <v>138</v>
      </c>
      <c r="F33" s="12"/>
      <c r="G33" s="13"/>
      <c r="H33" s="27"/>
    </row>
    <row r="34" spans="3:12" ht="12.75" customHeight="1" x14ac:dyDescent="0.2">
      <c r="C34" s="14" t="s">
        <v>139</v>
      </c>
      <c r="F34" s="12">
        <v>24.515419000000001</v>
      </c>
      <c r="G34" s="13">
        <v>1.3600000000000001E-2</v>
      </c>
      <c r="H34" s="28"/>
      <c r="I34" s="29"/>
    </row>
    <row r="35" spans="3:12" ht="12.75" customHeight="1" x14ac:dyDescent="0.2">
      <c r="C35" s="16" t="s">
        <v>132</v>
      </c>
      <c r="D35" s="16"/>
      <c r="E35" s="16"/>
      <c r="F35" s="17">
        <f>SUM(F34:F34)</f>
        <v>24.515419000000001</v>
      </c>
      <c r="G35" s="18">
        <f>SUM(G34:G34)</f>
        <v>1.3600000000000001E-2</v>
      </c>
      <c r="H35" s="27"/>
    </row>
    <row r="36" spans="3:12" ht="12.75" customHeight="1" x14ac:dyDescent="0.2">
      <c r="C36" s="19" t="s">
        <v>140</v>
      </c>
      <c r="D36" s="19"/>
      <c r="E36" s="19"/>
      <c r="F36" s="20">
        <f>SUM(F10,F15,F28,F31,F35)</f>
        <v>1809.2964790000001</v>
      </c>
      <c r="G36" s="21">
        <f>SUM(G10,G15,G28,G31,G35)</f>
        <v>1</v>
      </c>
      <c r="H36" s="27"/>
    </row>
    <row r="37" spans="3:12" ht="12.75" customHeight="1" x14ac:dyDescent="0.2">
      <c r="H37" s="27"/>
    </row>
    <row r="38" spans="3:12" ht="12.75" customHeight="1" x14ac:dyDescent="0.2">
      <c r="C38" s="35" t="s">
        <v>547</v>
      </c>
      <c r="H38" s="28"/>
      <c r="I38" s="29"/>
    </row>
    <row r="39" spans="3:12" ht="12.75" customHeight="1" x14ac:dyDescent="0.2">
      <c r="C39" s="35" t="s">
        <v>546</v>
      </c>
      <c r="H39" s="30"/>
      <c r="I39" s="31"/>
    </row>
    <row r="40" spans="3:12" ht="12.75" customHeight="1" x14ac:dyDescent="0.2">
      <c r="C40" s="14"/>
    </row>
    <row r="41" spans="3:12" ht="12.75" customHeight="1" x14ac:dyDescent="0.2">
      <c r="C41" s="41"/>
    </row>
    <row r="42" spans="3:12" ht="12.75" customHeight="1" x14ac:dyDescent="0.2">
      <c r="C42" s="39" t="s">
        <v>555</v>
      </c>
      <c r="D42" s="45">
        <v>21.22</v>
      </c>
      <c r="H42" s="27"/>
      <c r="L42"/>
    </row>
    <row r="43" spans="3:12" ht="12.75" customHeight="1" x14ac:dyDescent="0.2">
      <c r="C43" s="39" t="s">
        <v>552</v>
      </c>
      <c r="D43" s="39">
        <v>446.13</v>
      </c>
    </row>
    <row r="44" spans="3:12" ht="12.75" customHeight="1" x14ac:dyDescent="0.2">
      <c r="C44" s="39" t="s">
        <v>553</v>
      </c>
      <c r="D44" s="39">
        <v>1.0294000000000001</v>
      </c>
    </row>
    <row r="45" spans="3:12" ht="12.75" customHeight="1" x14ac:dyDescent="0.2">
      <c r="C45" s="40" t="s">
        <v>554</v>
      </c>
      <c r="D45" s="39">
        <v>9.08</v>
      </c>
    </row>
    <row r="46" spans="3:12" ht="12.75" customHeight="1" x14ac:dyDescent="0.2"/>
    <row r="47" spans="3:12" ht="12.75" customHeight="1" x14ac:dyDescent="0.2"/>
    <row r="48" spans="3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31" workbookViewId="0">
      <selection activeCell="C50" sqref="C50:D50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2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460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46</v>
      </c>
      <c r="C9" t="s">
        <v>45</v>
      </c>
      <c r="D9" t="s">
        <v>15</v>
      </c>
      <c r="E9">
        <v>175000</v>
      </c>
      <c r="F9" s="12">
        <v>486.76249999999999</v>
      </c>
      <c r="G9" s="13">
        <v>0.1201</v>
      </c>
      <c r="H9" s="27"/>
    </row>
    <row r="10" spans="1:12" ht="12.75" customHeight="1" x14ac:dyDescent="0.2">
      <c r="A10">
        <v>2</v>
      </c>
      <c r="B10" t="s">
        <v>463</v>
      </c>
      <c r="C10" t="s">
        <v>461</v>
      </c>
      <c r="D10" t="s">
        <v>462</v>
      </c>
      <c r="E10">
        <v>113000</v>
      </c>
      <c r="F10" s="12">
        <v>441.88650000000001</v>
      </c>
      <c r="G10" s="13">
        <v>0.1091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172</v>
      </c>
      <c r="C11" t="s">
        <v>171</v>
      </c>
      <c r="D11" t="s">
        <v>152</v>
      </c>
      <c r="E11">
        <v>110000</v>
      </c>
      <c r="F11" s="12">
        <v>362.83499999999998</v>
      </c>
      <c r="G11" s="13">
        <v>8.9499999999999996E-2</v>
      </c>
      <c r="H11" s="27"/>
      <c r="J11" s="13" t="s">
        <v>48</v>
      </c>
      <c r="K11" s="13">
        <v>0.1782</v>
      </c>
    </row>
    <row r="12" spans="1:12" ht="12.75" customHeight="1" x14ac:dyDescent="0.2">
      <c r="A12">
        <v>4</v>
      </c>
      <c r="B12" t="s">
        <v>424</v>
      </c>
      <c r="C12" t="s">
        <v>256</v>
      </c>
      <c r="D12" t="s">
        <v>423</v>
      </c>
      <c r="E12">
        <v>170000</v>
      </c>
      <c r="F12" s="12">
        <v>244.29</v>
      </c>
      <c r="G12" s="13">
        <v>6.0299999999999999E-2</v>
      </c>
      <c r="H12" s="27"/>
      <c r="J12" s="13" t="s">
        <v>462</v>
      </c>
      <c r="K12" s="13">
        <v>0.15820000000000001</v>
      </c>
    </row>
    <row r="13" spans="1:12" ht="12.75" customHeight="1" x14ac:dyDescent="0.2">
      <c r="A13">
        <v>5</v>
      </c>
      <c r="B13" t="s">
        <v>465</v>
      </c>
      <c r="C13" t="s">
        <v>464</v>
      </c>
      <c r="D13" t="s">
        <v>48</v>
      </c>
      <c r="E13">
        <v>60000</v>
      </c>
      <c r="F13" s="12">
        <v>213.72</v>
      </c>
      <c r="G13" s="13">
        <v>5.2699999999999997E-2</v>
      </c>
      <c r="H13" s="27"/>
      <c r="J13" s="13" t="s">
        <v>15</v>
      </c>
      <c r="K13" s="13">
        <v>0.14219999999999999</v>
      </c>
    </row>
    <row r="14" spans="1:12" ht="12.75" customHeight="1" x14ac:dyDescent="0.2">
      <c r="A14">
        <v>6</v>
      </c>
      <c r="B14" t="s">
        <v>426</v>
      </c>
      <c r="C14" t="s">
        <v>425</v>
      </c>
      <c r="D14" t="s">
        <v>423</v>
      </c>
      <c r="E14">
        <v>155000</v>
      </c>
      <c r="F14" s="12">
        <v>211.6525</v>
      </c>
      <c r="G14" s="13">
        <v>5.2199999999999996E-2</v>
      </c>
      <c r="H14" s="27"/>
      <c r="J14" s="13" t="s">
        <v>34</v>
      </c>
      <c r="K14" s="13">
        <v>0.12300000000000001</v>
      </c>
    </row>
    <row r="15" spans="1:12" ht="12.75" customHeight="1" x14ac:dyDescent="0.2">
      <c r="A15">
        <v>7</v>
      </c>
      <c r="B15" t="s">
        <v>154</v>
      </c>
      <c r="C15" t="s">
        <v>153</v>
      </c>
      <c r="D15" t="s">
        <v>48</v>
      </c>
      <c r="E15">
        <v>23500</v>
      </c>
      <c r="F15" s="12">
        <v>199.78524999999999</v>
      </c>
      <c r="G15" s="13">
        <v>4.9299999999999997E-2</v>
      </c>
      <c r="H15" s="27"/>
      <c r="J15" s="13" t="s">
        <v>423</v>
      </c>
      <c r="K15" s="13">
        <v>0.1125</v>
      </c>
    </row>
    <row r="16" spans="1:12" ht="12.75" customHeight="1" x14ac:dyDescent="0.2">
      <c r="A16">
        <v>8</v>
      </c>
      <c r="B16" t="s">
        <v>49</v>
      </c>
      <c r="C16" t="s">
        <v>47</v>
      </c>
      <c r="D16" t="s">
        <v>48</v>
      </c>
      <c r="E16">
        <v>28500</v>
      </c>
      <c r="F16" s="12">
        <v>192.33224999999999</v>
      </c>
      <c r="G16" s="13">
        <v>4.7500000000000001E-2</v>
      </c>
      <c r="H16" s="27"/>
      <c r="J16" s="13" t="s">
        <v>152</v>
      </c>
      <c r="K16" s="13">
        <v>0.1124</v>
      </c>
    </row>
    <row r="17" spans="1:11" ht="12.75" customHeight="1" x14ac:dyDescent="0.2">
      <c r="A17">
        <v>9</v>
      </c>
      <c r="B17" t="s">
        <v>261</v>
      </c>
      <c r="C17" t="s">
        <v>260</v>
      </c>
      <c r="D17" t="s">
        <v>34</v>
      </c>
      <c r="E17">
        <v>5000</v>
      </c>
      <c r="F17" s="12">
        <v>178.965</v>
      </c>
      <c r="G17" s="13">
        <v>4.4199999999999996E-2</v>
      </c>
      <c r="H17" s="27"/>
      <c r="J17" s="13" t="s">
        <v>55</v>
      </c>
      <c r="K17" s="13">
        <v>6.3200000000000006E-2</v>
      </c>
    </row>
    <row r="18" spans="1:11" ht="12.75" customHeight="1" x14ac:dyDescent="0.2">
      <c r="A18">
        <v>10</v>
      </c>
      <c r="B18" t="s">
        <v>428</v>
      </c>
      <c r="C18" t="s">
        <v>427</v>
      </c>
      <c r="D18" t="s">
        <v>34</v>
      </c>
      <c r="E18">
        <v>65000</v>
      </c>
      <c r="F18" s="12">
        <v>163.57249999999999</v>
      </c>
      <c r="G18" s="13">
        <v>4.0399999999999998E-2</v>
      </c>
      <c r="H18" s="27"/>
      <c r="J18" s="13" t="s">
        <v>22</v>
      </c>
      <c r="K18" s="13">
        <v>4.0199999999999993E-2</v>
      </c>
    </row>
    <row r="19" spans="1:11" ht="12.75" customHeight="1" x14ac:dyDescent="0.2">
      <c r="A19">
        <v>11</v>
      </c>
      <c r="B19" t="s">
        <v>466</v>
      </c>
      <c r="C19" t="s">
        <v>252</v>
      </c>
      <c r="D19" t="s">
        <v>22</v>
      </c>
      <c r="E19">
        <v>55000</v>
      </c>
      <c r="F19" s="12">
        <v>162.9375</v>
      </c>
      <c r="G19" s="13">
        <v>4.0199999999999993E-2</v>
      </c>
      <c r="H19" s="27"/>
      <c r="J19" s="13" t="s">
        <v>54</v>
      </c>
      <c r="K19" s="13">
        <v>2.86E-2</v>
      </c>
    </row>
    <row r="20" spans="1:11" ht="12.75" customHeight="1" x14ac:dyDescent="0.2">
      <c r="A20">
        <v>12</v>
      </c>
      <c r="B20" t="s">
        <v>263</v>
      </c>
      <c r="C20" t="s">
        <v>262</v>
      </c>
      <c r="D20" t="s">
        <v>34</v>
      </c>
      <c r="E20">
        <v>15000</v>
      </c>
      <c r="F20" s="12">
        <v>155.57249999999999</v>
      </c>
      <c r="G20" s="13">
        <v>3.8399999999999997E-2</v>
      </c>
      <c r="H20" s="27"/>
      <c r="J20" s="13" t="s">
        <v>467</v>
      </c>
      <c r="K20" s="13">
        <v>1.2E-2</v>
      </c>
    </row>
    <row r="21" spans="1:11" ht="12.75" customHeight="1" x14ac:dyDescent="0.2">
      <c r="A21">
        <v>13</v>
      </c>
      <c r="B21" t="s">
        <v>117</v>
      </c>
      <c r="C21" t="s">
        <v>116</v>
      </c>
      <c r="D21" t="s">
        <v>55</v>
      </c>
      <c r="E21">
        <v>120000</v>
      </c>
      <c r="F21" s="12">
        <v>144.6</v>
      </c>
      <c r="G21" s="13">
        <v>3.5699999999999996E-2</v>
      </c>
      <c r="H21" s="27"/>
      <c r="J21" s="13" t="s">
        <v>209</v>
      </c>
      <c r="K21" s="13">
        <v>3.0999999999999999E-3</v>
      </c>
    </row>
    <row r="22" spans="1:11" ht="12.75" customHeight="1" x14ac:dyDescent="0.2">
      <c r="A22">
        <v>14</v>
      </c>
      <c r="B22" t="s">
        <v>454</v>
      </c>
      <c r="C22" t="s">
        <v>453</v>
      </c>
      <c r="D22" t="s">
        <v>48</v>
      </c>
      <c r="E22">
        <v>165000</v>
      </c>
      <c r="F22" s="12">
        <v>116.325</v>
      </c>
      <c r="G22" s="13">
        <v>2.87E-2</v>
      </c>
      <c r="H22" s="27"/>
      <c r="J22" s="13" t="s">
        <v>75</v>
      </c>
      <c r="K22" s="13">
        <v>2.64E-2</v>
      </c>
    </row>
    <row r="23" spans="1:11" ht="12.75" customHeight="1" x14ac:dyDescent="0.2">
      <c r="A23">
        <v>15</v>
      </c>
      <c r="B23" t="s">
        <v>469</v>
      </c>
      <c r="C23" t="s">
        <v>468</v>
      </c>
      <c r="D23" t="s">
        <v>54</v>
      </c>
      <c r="E23">
        <v>55000</v>
      </c>
      <c r="F23" s="12">
        <v>115.8575</v>
      </c>
      <c r="G23" s="13">
        <v>2.86E-2</v>
      </c>
      <c r="H23" s="27"/>
      <c r="J23" s="13"/>
      <c r="K23" s="13"/>
    </row>
    <row r="24" spans="1:11" ht="12.75" customHeight="1" x14ac:dyDescent="0.2">
      <c r="A24">
        <v>16</v>
      </c>
      <c r="B24" t="s">
        <v>91</v>
      </c>
      <c r="C24" t="s">
        <v>550</v>
      </c>
      <c r="D24" t="s">
        <v>55</v>
      </c>
      <c r="E24">
        <v>15000</v>
      </c>
      <c r="F24" s="12">
        <v>111.465</v>
      </c>
      <c r="G24" s="13">
        <v>2.75E-2</v>
      </c>
      <c r="H24" s="27"/>
    </row>
    <row r="25" spans="1:11" ht="12.75" customHeight="1" x14ac:dyDescent="0.2">
      <c r="A25">
        <v>17</v>
      </c>
      <c r="B25" t="s">
        <v>471</v>
      </c>
      <c r="C25" t="s">
        <v>470</v>
      </c>
      <c r="D25" t="s">
        <v>462</v>
      </c>
      <c r="E25">
        <v>100000</v>
      </c>
      <c r="F25" s="12">
        <v>99.4</v>
      </c>
      <c r="G25" s="13">
        <v>2.4500000000000001E-2</v>
      </c>
      <c r="H25" s="27"/>
    </row>
    <row r="26" spans="1:11" ht="12.75" customHeight="1" x14ac:dyDescent="0.2">
      <c r="A26">
        <v>18</v>
      </c>
      <c r="B26" t="s">
        <v>473</v>
      </c>
      <c r="C26" t="s">
        <v>472</v>
      </c>
      <c r="D26" t="s">
        <v>152</v>
      </c>
      <c r="E26">
        <v>20000</v>
      </c>
      <c r="F26" s="12">
        <v>92.99</v>
      </c>
      <c r="G26" s="13">
        <v>2.29E-2</v>
      </c>
      <c r="H26" s="27"/>
    </row>
    <row r="27" spans="1:11" ht="12.75" customHeight="1" x14ac:dyDescent="0.2">
      <c r="A27">
        <v>19</v>
      </c>
      <c r="B27" t="s">
        <v>475</v>
      </c>
      <c r="C27" t="s">
        <v>474</v>
      </c>
      <c r="D27" t="s">
        <v>15</v>
      </c>
      <c r="E27">
        <v>55000</v>
      </c>
      <c r="F27" s="12">
        <v>89.43</v>
      </c>
      <c r="G27" s="13">
        <v>2.2099999999999998E-2</v>
      </c>
      <c r="H27" s="27"/>
    </row>
    <row r="28" spans="1:11" ht="12.75" customHeight="1" x14ac:dyDescent="0.2">
      <c r="A28">
        <v>20</v>
      </c>
      <c r="B28" t="s">
        <v>477</v>
      </c>
      <c r="C28" t="s">
        <v>476</v>
      </c>
      <c r="D28" t="s">
        <v>462</v>
      </c>
      <c r="E28">
        <v>25000</v>
      </c>
      <c r="F28" s="12">
        <v>60.862499999999997</v>
      </c>
      <c r="G28" s="13">
        <v>1.4999999999999999E-2</v>
      </c>
      <c r="H28" s="27"/>
    </row>
    <row r="29" spans="1:11" ht="12.75" customHeight="1" x14ac:dyDescent="0.2">
      <c r="A29">
        <v>21</v>
      </c>
      <c r="B29" t="s">
        <v>479</v>
      </c>
      <c r="C29" t="s">
        <v>478</v>
      </c>
      <c r="D29" t="s">
        <v>467</v>
      </c>
      <c r="E29">
        <v>100000</v>
      </c>
      <c r="F29" s="12">
        <v>48.45</v>
      </c>
      <c r="G29" s="13">
        <v>1.2E-2</v>
      </c>
      <c r="H29" s="27"/>
    </row>
    <row r="30" spans="1:11" ht="12.75" customHeight="1" x14ac:dyDescent="0.2">
      <c r="A30">
        <v>22</v>
      </c>
      <c r="B30" t="s">
        <v>481</v>
      </c>
      <c r="C30" t="s">
        <v>480</v>
      </c>
      <c r="D30" t="s">
        <v>462</v>
      </c>
      <c r="E30">
        <v>30000</v>
      </c>
      <c r="F30" s="12">
        <v>38.715000000000003</v>
      </c>
      <c r="G30" s="13">
        <v>9.5999999999999992E-3</v>
      </c>
      <c r="H30" s="27"/>
    </row>
    <row r="31" spans="1:11" ht="12.75" customHeight="1" x14ac:dyDescent="0.2">
      <c r="C31" s="16" t="s">
        <v>132</v>
      </c>
      <c r="D31" s="16"/>
      <c r="E31" s="16"/>
      <c r="F31" s="17">
        <f>SUM(F9:F30)</f>
        <v>3932.4064999999996</v>
      </c>
      <c r="G31" s="18">
        <f>SUM(G9:G30)</f>
        <v>0.97049999999999992</v>
      </c>
      <c r="H31" s="28"/>
      <c r="I31" s="29"/>
    </row>
    <row r="32" spans="1:11" ht="12.75" customHeight="1" x14ac:dyDescent="0.2">
      <c r="F32" s="12"/>
      <c r="G32" s="13"/>
      <c r="H32" s="27"/>
    </row>
    <row r="33" spans="1:9" ht="12.75" customHeight="1" x14ac:dyDescent="0.2">
      <c r="C33" s="14" t="s">
        <v>240</v>
      </c>
      <c r="F33" s="12"/>
      <c r="G33" s="13"/>
      <c r="H33" s="27"/>
    </row>
    <row r="34" spans="1:9" ht="12.75" customHeight="1" x14ac:dyDescent="0.2">
      <c r="C34" s="14" t="s">
        <v>10</v>
      </c>
      <c r="F34" s="12"/>
      <c r="G34" s="13"/>
      <c r="H34" s="27"/>
    </row>
    <row r="35" spans="1:9" ht="12.75" customHeight="1" x14ac:dyDescent="0.2">
      <c r="A35">
        <v>23</v>
      </c>
      <c r="B35" t="s">
        <v>455</v>
      </c>
      <c r="C35" t="s">
        <v>425</v>
      </c>
      <c r="D35" t="s">
        <v>209</v>
      </c>
      <c r="E35">
        <v>1250000</v>
      </c>
      <c r="F35" s="12">
        <v>12.705088</v>
      </c>
      <c r="G35" s="13">
        <v>3.0999999999999999E-3</v>
      </c>
      <c r="H35" s="27"/>
    </row>
    <row r="36" spans="1:9" ht="12.75" customHeight="1" x14ac:dyDescent="0.2">
      <c r="C36" s="16" t="s">
        <v>132</v>
      </c>
      <c r="D36" s="16"/>
      <c r="E36" s="16"/>
      <c r="F36" s="17">
        <f>SUM(F35:F35)</f>
        <v>12.705088</v>
      </c>
      <c r="G36" s="18">
        <f>SUM(G35:G35)</f>
        <v>3.0999999999999999E-3</v>
      </c>
      <c r="H36" s="28"/>
      <c r="I36" s="29"/>
    </row>
    <row r="37" spans="1:9" ht="12.75" customHeight="1" x14ac:dyDescent="0.2">
      <c r="F37" s="12"/>
      <c r="G37" s="13"/>
      <c r="H37" s="27"/>
    </row>
    <row r="38" spans="1:9" ht="12.75" customHeight="1" x14ac:dyDescent="0.2">
      <c r="C38" s="14" t="s">
        <v>137</v>
      </c>
      <c r="F38" s="12">
        <v>39.615884999999999</v>
      </c>
      <c r="G38" s="13">
        <v>9.7999999999999997E-3</v>
      </c>
      <c r="H38" s="27"/>
    </row>
    <row r="39" spans="1:9" ht="12.75" customHeight="1" x14ac:dyDescent="0.2">
      <c r="C39" s="16" t="s">
        <v>132</v>
      </c>
      <c r="D39" s="16"/>
      <c r="E39" s="16"/>
      <c r="F39" s="17">
        <f>SUM(F38:F38)</f>
        <v>39.615884999999999</v>
      </c>
      <c r="G39" s="18">
        <f>SUM(G38:G38)</f>
        <v>9.7999999999999997E-3</v>
      </c>
      <c r="H39" s="28"/>
      <c r="I39" s="29"/>
    </row>
    <row r="40" spans="1:9" ht="12.75" customHeight="1" x14ac:dyDescent="0.2">
      <c r="F40" s="12"/>
      <c r="G40" s="13"/>
      <c r="H40" s="27"/>
    </row>
    <row r="41" spans="1:9" ht="12.75" customHeight="1" x14ac:dyDescent="0.2">
      <c r="C41" s="14" t="s">
        <v>138</v>
      </c>
      <c r="F41" s="12"/>
      <c r="G41" s="13"/>
      <c r="H41" s="27"/>
    </row>
    <row r="42" spans="1:9" ht="12.75" customHeight="1" x14ac:dyDescent="0.2">
      <c r="C42" s="14" t="s">
        <v>139</v>
      </c>
      <c r="F42" s="12">
        <v>67.332975000000005</v>
      </c>
      <c r="G42" s="13">
        <v>1.66E-2</v>
      </c>
      <c r="H42" s="27"/>
    </row>
    <row r="43" spans="1:9" ht="12.75" customHeight="1" x14ac:dyDescent="0.2">
      <c r="C43" s="16" t="s">
        <v>132</v>
      </c>
      <c r="D43" s="16"/>
      <c r="E43" s="16"/>
      <c r="F43" s="17">
        <f>SUM(F42:F42)</f>
        <v>67.332975000000005</v>
      </c>
      <c r="G43" s="18">
        <f>SUM(G42:G42)</f>
        <v>1.66E-2</v>
      </c>
      <c r="H43" s="28"/>
      <c r="I43" s="29"/>
    </row>
    <row r="44" spans="1:9" ht="12.75" customHeight="1" x14ac:dyDescent="0.2">
      <c r="C44" s="19" t="s">
        <v>140</v>
      </c>
      <c r="D44" s="19"/>
      <c r="E44" s="19"/>
      <c r="F44" s="20">
        <f>SUM(F31,F36,F39,F43)</f>
        <v>4052.0604479999997</v>
      </c>
      <c r="G44" s="21">
        <f>SUM(G31,G36,G39,G43)</f>
        <v>0.99999999999999989</v>
      </c>
      <c r="H44" s="30"/>
      <c r="I44" s="31"/>
    </row>
    <row r="45" spans="1:9" ht="12.75" customHeight="1" x14ac:dyDescent="0.2"/>
    <row r="46" spans="1:9" ht="12.75" customHeight="1" x14ac:dyDescent="0.2">
      <c r="C46" s="35" t="s">
        <v>547</v>
      </c>
    </row>
    <row r="47" spans="1:9" ht="12.75" customHeight="1" x14ac:dyDescent="0.2">
      <c r="C47" s="35" t="s">
        <v>546</v>
      </c>
    </row>
    <row r="48" spans="1:9" ht="12.75" customHeight="1" x14ac:dyDescent="0.2">
      <c r="C48" s="37"/>
    </row>
    <row r="49" spans="3:4" ht="12.75" customHeight="1" x14ac:dyDescent="0.2">
      <c r="C49" s="14"/>
    </row>
    <row r="50" spans="3:4" ht="12.75" customHeight="1" x14ac:dyDescent="0.2">
      <c r="C50" s="14" t="s">
        <v>555</v>
      </c>
      <c r="D50" s="14">
        <v>43.56</v>
      </c>
    </row>
    <row r="51" spans="3:4" ht="12.75" customHeight="1" x14ac:dyDescent="0.2"/>
    <row r="52" spans="3:4" ht="12.75" customHeight="1" x14ac:dyDescent="0.2"/>
    <row r="53" spans="3:4" ht="12.75" customHeight="1" x14ac:dyDescent="0.2"/>
    <row r="54" spans="3:4" ht="12.75" customHeight="1" x14ac:dyDescent="0.2"/>
    <row r="55" spans="3:4" ht="12.75" customHeight="1" x14ac:dyDescent="0.2"/>
    <row r="56" spans="3:4" ht="12.75" customHeight="1" x14ac:dyDescent="0.2"/>
    <row r="57" spans="3:4" ht="12.75" customHeight="1" x14ac:dyDescent="0.2"/>
    <row r="58" spans="3:4" ht="12.75" customHeight="1" x14ac:dyDescent="0.2"/>
    <row r="59" spans="3:4" ht="12.75" customHeight="1" x14ac:dyDescent="0.2"/>
    <row r="60" spans="3:4" ht="12.75" customHeight="1" x14ac:dyDescent="0.2"/>
    <row r="61" spans="3:4" ht="12.75" customHeight="1" x14ac:dyDescent="0.2"/>
    <row r="62" spans="3:4" ht="12.75" customHeight="1" x14ac:dyDescent="0.2"/>
    <row r="63" spans="3:4" ht="12.75" customHeight="1" x14ac:dyDescent="0.2"/>
    <row r="64" spans="3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C34" sqref="C34:D34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7109375" style="24" customWidth="1"/>
  </cols>
  <sheetData>
    <row r="1" spans="1:12" ht="18.75" x14ac:dyDescent="0.2">
      <c r="A1" s="1"/>
      <c r="B1" s="1"/>
      <c r="C1" s="38" t="s">
        <v>482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25</v>
      </c>
      <c r="C9" t="s">
        <v>24</v>
      </c>
      <c r="D9" t="s">
        <v>15</v>
      </c>
      <c r="E9">
        <v>100000</v>
      </c>
      <c r="F9" s="12">
        <v>1050.55</v>
      </c>
      <c r="G9" s="13">
        <v>0.1973</v>
      </c>
      <c r="H9" s="27"/>
    </row>
    <row r="10" spans="1:12" ht="12.75" customHeight="1" x14ac:dyDescent="0.2">
      <c r="A10">
        <v>2</v>
      </c>
      <c r="B10" t="s">
        <v>31</v>
      </c>
      <c r="C10" t="s">
        <v>29</v>
      </c>
      <c r="D10" t="s">
        <v>15</v>
      </c>
      <c r="E10">
        <v>326000</v>
      </c>
      <c r="F10" s="12">
        <v>1034.2349999999999</v>
      </c>
      <c r="G10" s="13">
        <v>0.1943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20</v>
      </c>
      <c r="C11" t="s">
        <v>19</v>
      </c>
      <c r="D11" t="s">
        <v>15</v>
      </c>
      <c r="E11">
        <v>119000</v>
      </c>
      <c r="F11" s="12">
        <v>696.62599999999998</v>
      </c>
      <c r="G11" s="13">
        <v>0.13089999999999999</v>
      </c>
      <c r="H11" s="27"/>
      <c r="J11" s="13" t="s">
        <v>15</v>
      </c>
      <c r="K11" s="13">
        <v>0.90319999999999989</v>
      </c>
    </row>
    <row r="12" spans="1:12" ht="12.75" customHeight="1" x14ac:dyDescent="0.2">
      <c r="A12">
        <v>4</v>
      </c>
      <c r="B12" t="s">
        <v>46</v>
      </c>
      <c r="C12" t="s">
        <v>45</v>
      </c>
      <c r="D12" t="s">
        <v>15</v>
      </c>
      <c r="E12">
        <v>221000</v>
      </c>
      <c r="F12" s="12">
        <v>614.7115</v>
      </c>
      <c r="G12" s="13">
        <v>0.11550000000000001</v>
      </c>
      <c r="H12" s="27"/>
      <c r="J12" s="13" t="s">
        <v>22</v>
      </c>
      <c r="K12" s="13">
        <v>8.9200000000000002E-2</v>
      </c>
    </row>
    <row r="13" spans="1:12" ht="12.75" customHeight="1" x14ac:dyDescent="0.2">
      <c r="A13">
        <v>5</v>
      </c>
      <c r="B13" t="s">
        <v>28</v>
      </c>
      <c r="C13" t="s">
        <v>26</v>
      </c>
      <c r="D13" t="s">
        <v>15</v>
      </c>
      <c r="E13">
        <v>55000</v>
      </c>
      <c r="F13" s="12">
        <v>480.67250000000001</v>
      </c>
      <c r="G13" s="13">
        <v>9.0299999999999991E-2</v>
      </c>
      <c r="H13" s="27"/>
      <c r="J13" s="13" t="s">
        <v>75</v>
      </c>
      <c r="K13" s="13">
        <v>7.6E-3</v>
      </c>
    </row>
    <row r="14" spans="1:12" ht="12.75" customHeight="1" x14ac:dyDescent="0.2">
      <c r="A14">
        <v>6</v>
      </c>
      <c r="B14" t="s">
        <v>18</v>
      </c>
      <c r="C14" t="s">
        <v>14</v>
      </c>
      <c r="D14" t="s">
        <v>15</v>
      </c>
      <c r="E14">
        <v>40000</v>
      </c>
      <c r="F14" s="12">
        <v>352.92</v>
      </c>
      <c r="G14" s="13">
        <v>6.6299999999999998E-2</v>
      </c>
      <c r="H14" s="27"/>
      <c r="J14" s="13"/>
      <c r="K14" s="13"/>
    </row>
    <row r="15" spans="1:12" ht="12.75" customHeight="1" x14ac:dyDescent="0.2">
      <c r="A15">
        <v>7</v>
      </c>
      <c r="B15" t="s">
        <v>164</v>
      </c>
      <c r="C15" t="s">
        <v>163</v>
      </c>
      <c r="D15" t="s">
        <v>15</v>
      </c>
      <c r="E15">
        <v>24000</v>
      </c>
      <c r="F15" s="12">
        <v>335.83199999999999</v>
      </c>
      <c r="G15" s="13">
        <v>6.3099999999999989E-2</v>
      </c>
      <c r="H15" s="27"/>
    </row>
    <row r="16" spans="1:12" ht="12.75" customHeight="1" x14ac:dyDescent="0.2">
      <c r="A16">
        <v>8</v>
      </c>
      <c r="B16" t="s">
        <v>23</v>
      </c>
      <c r="C16" t="s">
        <v>21</v>
      </c>
      <c r="D16" t="s">
        <v>15</v>
      </c>
      <c r="E16">
        <v>40000</v>
      </c>
      <c r="F16" s="12">
        <v>185.24</v>
      </c>
      <c r="G16" s="13">
        <v>3.4799999999999998E-2</v>
      </c>
      <c r="H16" s="27"/>
    </row>
    <row r="17" spans="1:9" ht="12.75" customHeight="1" x14ac:dyDescent="0.2">
      <c r="A17">
        <v>9</v>
      </c>
      <c r="B17" t="s">
        <v>174</v>
      </c>
      <c r="C17" t="s">
        <v>173</v>
      </c>
      <c r="D17" t="s">
        <v>22</v>
      </c>
      <c r="E17">
        <v>2500</v>
      </c>
      <c r="F17" s="12">
        <v>105.41374999999999</v>
      </c>
      <c r="G17" s="13">
        <v>1.9799999999999998E-2</v>
      </c>
      <c r="H17" s="27"/>
    </row>
    <row r="18" spans="1:9" ht="12.75" customHeight="1" x14ac:dyDescent="0.2">
      <c r="A18">
        <v>10</v>
      </c>
      <c r="B18" t="s">
        <v>484</v>
      </c>
      <c r="C18" t="s">
        <v>483</v>
      </c>
      <c r="D18" t="s">
        <v>22</v>
      </c>
      <c r="E18">
        <v>6000</v>
      </c>
      <c r="F18" s="12">
        <v>91.875</v>
      </c>
      <c r="G18" s="13">
        <v>1.7299999999999999E-2</v>
      </c>
      <c r="H18" s="27"/>
    </row>
    <row r="19" spans="1:9" ht="12.75" customHeight="1" x14ac:dyDescent="0.2">
      <c r="A19">
        <v>11</v>
      </c>
      <c r="B19" t="s">
        <v>78</v>
      </c>
      <c r="C19" t="s">
        <v>77</v>
      </c>
      <c r="D19" t="s">
        <v>22</v>
      </c>
      <c r="E19">
        <v>20000</v>
      </c>
      <c r="F19" s="12">
        <v>83.8</v>
      </c>
      <c r="G19" s="13">
        <v>1.5700000000000002E-2</v>
      </c>
      <c r="H19" s="27"/>
    </row>
    <row r="20" spans="1:9" ht="12.75" customHeight="1" x14ac:dyDescent="0.2">
      <c r="A20">
        <v>12</v>
      </c>
      <c r="B20" t="s">
        <v>40</v>
      </c>
      <c r="C20" t="s">
        <v>39</v>
      </c>
      <c r="D20" t="s">
        <v>22</v>
      </c>
      <c r="E20">
        <v>50000</v>
      </c>
      <c r="F20" s="12">
        <v>77.275000000000006</v>
      </c>
      <c r="G20" s="13">
        <v>1.4499999999999999E-2</v>
      </c>
      <c r="H20" s="27"/>
    </row>
    <row r="21" spans="1:9" ht="12.75" customHeight="1" x14ac:dyDescent="0.2">
      <c r="A21">
        <v>13</v>
      </c>
      <c r="B21" t="s">
        <v>486</v>
      </c>
      <c r="C21" t="s">
        <v>485</v>
      </c>
      <c r="D21" t="s">
        <v>22</v>
      </c>
      <c r="E21">
        <v>4000</v>
      </c>
      <c r="F21" s="12">
        <v>61.554000000000002</v>
      </c>
      <c r="G21" s="13">
        <v>1.1599999999999999E-2</v>
      </c>
      <c r="H21" s="27"/>
    </row>
    <row r="22" spans="1:9" ht="12.75" customHeight="1" x14ac:dyDescent="0.2">
      <c r="A22">
        <v>14</v>
      </c>
      <c r="B22" t="s">
        <v>475</v>
      </c>
      <c r="C22" t="s">
        <v>474</v>
      </c>
      <c r="D22" t="s">
        <v>15</v>
      </c>
      <c r="E22">
        <v>35000</v>
      </c>
      <c r="F22" s="12">
        <v>56.91</v>
      </c>
      <c r="G22" s="13">
        <v>1.0700000000000001E-2</v>
      </c>
      <c r="H22" s="27"/>
    </row>
    <row r="23" spans="1:9" ht="12.75" customHeight="1" x14ac:dyDescent="0.2">
      <c r="A23">
        <v>15</v>
      </c>
      <c r="B23" t="s">
        <v>38</v>
      </c>
      <c r="C23" t="s">
        <v>36</v>
      </c>
      <c r="D23" t="s">
        <v>22</v>
      </c>
      <c r="E23">
        <v>5000</v>
      </c>
      <c r="F23" s="12">
        <v>54.825000000000003</v>
      </c>
      <c r="G23" s="13">
        <v>1.03E-2</v>
      </c>
      <c r="H23" s="27"/>
    </row>
    <row r="24" spans="1:9" ht="12.75" customHeight="1" x14ac:dyDescent="0.2">
      <c r="C24" s="16" t="s">
        <v>132</v>
      </c>
      <c r="D24" s="16"/>
      <c r="E24" s="16"/>
      <c r="F24" s="17">
        <f>SUM(F9:F23)</f>
        <v>5282.4397499999995</v>
      </c>
      <c r="G24" s="18">
        <f>SUM(G9:G23)</f>
        <v>0.99239999999999984</v>
      </c>
      <c r="H24" s="28"/>
      <c r="I24" s="29"/>
    </row>
    <row r="25" spans="1:9" ht="12.75" customHeight="1" x14ac:dyDescent="0.2">
      <c r="F25" s="12"/>
      <c r="G25" s="13"/>
      <c r="H25" s="27"/>
    </row>
    <row r="26" spans="1:9" ht="12.75" customHeight="1" x14ac:dyDescent="0.2">
      <c r="C26" s="14" t="s">
        <v>137</v>
      </c>
      <c r="F26" s="12">
        <v>47.846623999999998</v>
      </c>
      <c r="G26" s="13">
        <v>9.0000000000000011E-3</v>
      </c>
      <c r="H26" s="27"/>
    </row>
    <row r="27" spans="1:9" ht="12.75" customHeight="1" x14ac:dyDescent="0.2">
      <c r="C27" s="16" t="s">
        <v>132</v>
      </c>
      <c r="D27" s="16"/>
      <c r="E27" s="16"/>
      <c r="F27" s="17">
        <f>SUM(F26:F26)</f>
        <v>47.846623999999998</v>
      </c>
      <c r="G27" s="18">
        <f>SUM(G26:G26)</f>
        <v>9.0000000000000011E-3</v>
      </c>
      <c r="H27" s="28"/>
      <c r="I27" s="29"/>
    </row>
    <row r="28" spans="1:9" ht="12.75" customHeight="1" x14ac:dyDescent="0.2">
      <c r="F28" s="12"/>
      <c r="G28" s="13"/>
      <c r="H28" s="27"/>
    </row>
    <row r="29" spans="1:9" ht="12.75" customHeight="1" x14ac:dyDescent="0.2">
      <c r="C29" s="14" t="s">
        <v>138</v>
      </c>
      <c r="F29" s="12"/>
      <c r="G29" s="13"/>
      <c r="H29" s="27"/>
    </row>
    <row r="30" spans="1:9" ht="12.75" customHeight="1" x14ac:dyDescent="0.2">
      <c r="C30" s="14" t="s">
        <v>139</v>
      </c>
      <c r="F30" s="12">
        <v>-6.4593449999999999</v>
      </c>
      <c r="G30" s="13">
        <v>-1.4000000000000002E-3</v>
      </c>
      <c r="H30" s="27"/>
    </row>
    <row r="31" spans="1:9" ht="12.75" customHeight="1" x14ac:dyDescent="0.2">
      <c r="C31" s="16" t="s">
        <v>132</v>
      </c>
      <c r="D31" s="16"/>
      <c r="E31" s="16"/>
      <c r="F31" s="17">
        <f>SUM(F30:F30)</f>
        <v>-6.4593449999999999</v>
      </c>
      <c r="G31" s="18">
        <f>SUM(G30:G30)</f>
        <v>-1.4000000000000002E-3</v>
      </c>
      <c r="H31" s="28"/>
      <c r="I31" s="29"/>
    </row>
    <row r="32" spans="1:9" ht="12.75" customHeight="1" x14ac:dyDescent="0.2">
      <c r="C32" s="19" t="s">
        <v>140</v>
      </c>
      <c r="D32" s="19"/>
      <c r="E32" s="19"/>
      <c r="F32" s="20">
        <f>SUM(F24,F27,F31)</f>
        <v>5323.8270289999991</v>
      </c>
      <c r="G32" s="21">
        <f>SUM(G24,G27,G31)</f>
        <v>0.99999999999999989</v>
      </c>
      <c r="H32" s="30"/>
      <c r="I32" s="31"/>
    </row>
    <row r="33" spans="3:4" ht="12.75" customHeight="1" x14ac:dyDescent="0.2"/>
    <row r="34" spans="3:4" ht="12.75" customHeight="1" x14ac:dyDescent="0.2">
      <c r="C34" s="14" t="s">
        <v>555</v>
      </c>
      <c r="D34" s="14">
        <v>55.43</v>
      </c>
    </row>
    <row r="35" spans="3:4" ht="12.75" customHeight="1" x14ac:dyDescent="0.2">
      <c r="C35" s="14"/>
    </row>
    <row r="36" spans="3:4" ht="12.75" customHeight="1" x14ac:dyDescent="0.2">
      <c r="C36" s="14"/>
    </row>
    <row r="37" spans="3:4" ht="12.75" customHeight="1" x14ac:dyDescent="0.2">
      <c r="C37" s="14"/>
    </row>
    <row r="38" spans="3:4" ht="12.75" customHeight="1" x14ac:dyDescent="0.2">
      <c r="C38" s="14"/>
    </row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7" workbookViewId="0">
      <selection activeCell="C48" sqref="C48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487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F7" s="12"/>
      <c r="G7" s="13"/>
      <c r="H7" s="27"/>
    </row>
    <row r="8" spans="1:12" ht="12.75" customHeight="1" x14ac:dyDescent="0.2">
      <c r="C8" s="14" t="s">
        <v>233</v>
      </c>
      <c r="F8" s="12"/>
      <c r="G8" s="13"/>
      <c r="H8" s="27"/>
    </row>
    <row r="9" spans="1:12" ht="12.75" customHeight="1" x14ac:dyDescent="0.2">
      <c r="A9">
        <v>1</v>
      </c>
      <c r="B9" t="s">
        <v>281</v>
      </c>
      <c r="C9" t="s">
        <v>280</v>
      </c>
      <c r="D9" t="s">
        <v>212</v>
      </c>
      <c r="E9">
        <v>132000000</v>
      </c>
      <c r="F9" s="12">
        <v>1347.3240000000001</v>
      </c>
      <c r="G9" s="13">
        <v>0.25879999999999997</v>
      </c>
      <c r="H9" s="28"/>
      <c r="I9" s="29"/>
    </row>
    <row r="10" spans="1:12" ht="12.75" customHeight="1" x14ac:dyDescent="0.2">
      <c r="A10">
        <v>2</v>
      </c>
      <c r="B10" t="s">
        <v>283</v>
      </c>
      <c r="C10" t="s">
        <v>282</v>
      </c>
      <c r="D10" t="s">
        <v>212</v>
      </c>
      <c r="E10">
        <v>75000000</v>
      </c>
      <c r="F10" s="12">
        <v>768.22500000000002</v>
      </c>
      <c r="G10" s="13">
        <v>0.14760000000000001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489</v>
      </c>
      <c r="C11" t="s">
        <v>488</v>
      </c>
      <c r="D11" t="s">
        <v>212</v>
      </c>
      <c r="E11">
        <v>50000000</v>
      </c>
      <c r="F11" s="12">
        <v>545.62800000000004</v>
      </c>
      <c r="G11" s="13">
        <v>0.1048</v>
      </c>
      <c r="H11" s="27"/>
      <c r="J11" s="13" t="s">
        <v>212</v>
      </c>
      <c r="K11" s="13">
        <v>0.78180000000000005</v>
      </c>
    </row>
    <row r="12" spans="1:12" ht="12.75" customHeight="1" x14ac:dyDescent="0.2">
      <c r="A12">
        <v>4</v>
      </c>
      <c r="B12" t="s">
        <v>273</v>
      </c>
      <c r="C12" t="s">
        <v>272</v>
      </c>
      <c r="D12" t="s">
        <v>212</v>
      </c>
      <c r="E12">
        <v>50000000</v>
      </c>
      <c r="F12" s="12">
        <v>539.53549999999996</v>
      </c>
      <c r="G12" s="13">
        <v>0.1036</v>
      </c>
      <c r="H12" s="27"/>
      <c r="J12" s="13" t="s">
        <v>227</v>
      </c>
      <c r="K12" s="13">
        <v>9.7799999999999998E-2</v>
      </c>
    </row>
    <row r="13" spans="1:12" ht="12.75" customHeight="1" x14ac:dyDescent="0.2">
      <c r="A13">
        <v>5</v>
      </c>
      <c r="B13" t="s">
        <v>237</v>
      </c>
      <c r="C13" t="s">
        <v>236</v>
      </c>
      <c r="D13" t="s">
        <v>212</v>
      </c>
      <c r="E13">
        <v>43000000</v>
      </c>
      <c r="F13" s="12">
        <v>455.06900000000002</v>
      </c>
      <c r="G13" s="13">
        <v>8.7400000000000005E-2</v>
      </c>
      <c r="H13" s="27"/>
      <c r="J13" s="13" t="s">
        <v>215</v>
      </c>
      <c r="K13" s="13">
        <v>8.5099999999999995E-2</v>
      </c>
    </row>
    <row r="14" spans="1:12" ht="12.75" customHeight="1" x14ac:dyDescent="0.2">
      <c r="A14">
        <v>6</v>
      </c>
      <c r="B14" t="s">
        <v>239</v>
      </c>
      <c r="C14" t="s">
        <v>238</v>
      </c>
      <c r="D14" t="s">
        <v>212</v>
      </c>
      <c r="E14">
        <v>25000000</v>
      </c>
      <c r="F14" s="12">
        <v>256</v>
      </c>
      <c r="G14" s="13">
        <v>4.9200000000000001E-2</v>
      </c>
      <c r="H14" s="27"/>
      <c r="J14" s="13" t="s">
        <v>75</v>
      </c>
      <c r="K14" s="13">
        <v>3.5299999999999998E-2</v>
      </c>
    </row>
    <row r="15" spans="1:12" ht="12.75" customHeight="1" x14ac:dyDescent="0.2">
      <c r="A15">
        <v>7</v>
      </c>
      <c r="B15" t="s">
        <v>289</v>
      </c>
      <c r="C15" t="s">
        <v>288</v>
      </c>
      <c r="D15" t="s">
        <v>212</v>
      </c>
      <c r="E15">
        <v>15000000</v>
      </c>
      <c r="F15" s="12">
        <v>158.25</v>
      </c>
      <c r="G15" s="13">
        <v>3.04E-2</v>
      </c>
      <c r="H15" s="27"/>
      <c r="J15" s="13"/>
      <c r="K15" s="13"/>
    </row>
    <row r="16" spans="1:12" ht="12.75" customHeight="1" x14ac:dyDescent="0.2">
      <c r="C16" s="16" t="s">
        <v>132</v>
      </c>
      <c r="D16" s="16"/>
      <c r="E16" s="16"/>
      <c r="F16" s="17">
        <f>SUM(F9:F15)</f>
        <v>4070.0315000000001</v>
      </c>
      <c r="G16" s="18">
        <f>SUM(G9:G15)</f>
        <v>0.78180000000000005</v>
      </c>
      <c r="H16" s="27"/>
    </row>
    <row r="17" spans="1:9" ht="12.75" customHeight="1" x14ac:dyDescent="0.2">
      <c r="F17" s="12"/>
      <c r="G17" s="13"/>
      <c r="H17" s="27"/>
    </row>
    <row r="18" spans="1:9" ht="12.75" customHeight="1" x14ac:dyDescent="0.2">
      <c r="C18" s="14" t="s">
        <v>240</v>
      </c>
      <c r="F18" s="12"/>
      <c r="G18" s="13"/>
      <c r="H18" s="27"/>
    </row>
    <row r="19" spans="1:9" ht="12.75" customHeight="1" x14ac:dyDescent="0.2">
      <c r="C19" s="14" t="s">
        <v>10</v>
      </c>
      <c r="F19" s="12"/>
      <c r="G19" s="13"/>
      <c r="H19" s="28"/>
      <c r="I19" s="29"/>
    </row>
    <row r="20" spans="1:9" ht="12.75" customHeight="1" x14ac:dyDescent="0.2">
      <c r="A20">
        <v>8</v>
      </c>
      <c r="B20" t="s">
        <v>274</v>
      </c>
      <c r="C20" t="s">
        <v>254</v>
      </c>
      <c r="D20" t="s">
        <v>227</v>
      </c>
      <c r="E20">
        <v>50000000</v>
      </c>
      <c r="F20" s="12">
        <v>509.39449999999999</v>
      </c>
      <c r="G20" s="13">
        <v>9.7799999999999998E-2</v>
      </c>
      <c r="H20" s="27"/>
    </row>
    <row r="21" spans="1:9" ht="12.75" customHeight="1" x14ac:dyDescent="0.2">
      <c r="A21">
        <v>9</v>
      </c>
      <c r="B21" t="s">
        <v>299</v>
      </c>
      <c r="C21" t="s">
        <v>298</v>
      </c>
      <c r="D21" t="s">
        <v>215</v>
      </c>
      <c r="E21">
        <v>30000000</v>
      </c>
      <c r="F21" s="12">
        <v>294.55919999999998</v>
      </c>
      <c r="G21" s="13">
        <v>5.6600000000000004E-2</v>
      </c>
      <c r="H21" s="27"/>
    </row>
    <row r="22" spans="1:9" ht="12.75" customHeight="1" x14ac:dyDescent="0.2">
      <c r="A22">
        <v>10</v>
      </c>
      <c r="B22" t="s">
        <v>296</v>
      </c>
      <c r="C22" t="s">
        <v>295</v>
      </c>
      <c r="D22" t="s">
        <v>215</v>
      </c>
      <c r="E22">
        <v>15000000</v>
      </c>
      <c r="F22" s="12">
        <v>148.23599999999999</v>
      </c>
      <c r="G22" s="13">
        <v>2.8500000000000001E-2</v>
      </c>
      <c r="H22" s="27"/>
    </row>
    <row r="23" spans="1:9" ht="12.75" customHeight="1" x14ac:dyDescent="0.2">
      <c r="C23" s="16" t="s">
        <v>132</v>
      </c>
      <c r="D23" s="16"/>
      <c r="E23" s="16"/>
      <c r="F23" s="17">
        <f>SUM(F20:F22)</f>
        <v>952.18970000000002</v>
      </c>
      <c r="G23" s="18">
        <f>SUM(G20:G22)</f>
        <v>0.18290000000000001</v>
      </c>
      <c r="H23" s="27"/>
    </row>
    <row r="24" spans="1:9" ht="12.75" customHeight="1" x14ac:dyDescent="0.2">
      <c r="F24" s="12"/>
      <c r="G24" s="13"/>
      <c r="H24" s="27"/>
    </row>
    <row r="25" spans="1:9" ht="12.75" customHeight="1" x14ac:dyDescent="0.2">
      <c r="C25" s="14" t="s">
        <v>137</v>
      </c>
      <c r="F25" s="12">
        <v>91.430481</v>
      </c>
      <c r="G25" s="13">
        <v>1.7600000000000001E-2</v>
      </c>
      <c r="H25" s="27"/>
    </row>
    <row r="26" spans="1:9" ht="12.75" customHeight="1" x14ac:dyDescent="0.2">
      <c r="C26" s="16" t="s">
        <v>132</v>
      </c>
      <c r="D26" s="16"/>
      <c r="E26" s="16"/>
      <c r="F26" s="17">
        <f>SUM(F25:F25)</f>
        <v>91.430481</v>
      </c>
      <c r="G26" s="18">
        <f>SUM(G25:G25)</f>
        <v>1.7600000000000001E-2</v>
      </c>
      <c r="H26" s="28"/>
      <c r="I26" s="29"/>
    </row>
    <row r="27" spans="1:9" ht="12.75" customHeight="1" x14ac:dyDescent="0.2">
      <c r="F27" s="12"/>
      <c r="G27" s="13"/>
      <c r="H27" s="27"/>
    </row>
    <row r="28" spans="1:9" ht="12.75" customHeight="1" x14ac:dyDescent="0.2">
      <c r="C28" s="14" t="s">
        <v>138</v>
      </c>
      <c r="F28" s="12"/>
      <c r="G28" s="13"/>
      <c r="H28" s="27"/>
    </row>
    <row r="29" spans="1:9" ht="12.75" customHeight="1" x14ac:dyDescent="0.2">
      <c r="C29" s="14" t="s">
        <v>139</v>
      </c>
      <c r="F29" s="12">
        <v>92.578727000000001</v>
      </c>
      <c r="G29" s="13">
        <v>1.77E-2</v>
      </c>
      <c r="H29" s="28"/>
      <c r="I29" s="29"/>
    </row>
    <row r="30" spans="1:9" ht="12.75" customHeight="1" x14ac:dyDescent="0.2">
      <c r="C30" s="16" t="s">
        <v>132</v>
      </c>
      <c r="D30" s="16"/>
      <c r="E30" s="16"/>
      <c r="F30" s="17">
        <f>SUM(F29:F29)</f>
        <v>92.578727000000001</v>
      </c>
      <c r="G30" s="18">
        <f>SUM(G29:G29)</f>
        <v>1.77E-2</v>
      </c>
      <c r="H30" s="27"/>
    </row>
    <row r="31" spans="1:9" ht="12.75" customHeight="1" x14ac:dyDescent="0.2">
      <c r="C31" s="19" t="s">
        <v>140</v>
      </c>
      <c r="D31" s="19"/>
      <c r="E31" s="19"/>
      <c r="F31" s="20">
        <f>SUM(F16,F23,F26,F30)</f>
        <v>5206.2304080000004</v>
      </c>
      <c r="G31" s="21">
        <f>SUM(G16,G23,G26,G30)</f>
        <v>1</v>
      </c>
      <c r="H31" s="27"/>
    </row>
    <row r="32" spans="1:9" ht="12.75" customHeight="1" x14ac:dyDescent="0.2">
      <c r="H32" s="27"/>
    </row>
    <row r="33" spans="3:12" ht="12.75" customHeight="1" x14ac:dyDescent="0.2">
      <c r="C33" s="35" t="s">
        <v>547</v>
      </c>
      <c r="H33" s="28"/>
      <c r="I33" s="29"/>
    </row>
    <row r="34" spans="3:12" ht="12.75" customHeight="1" x14ac:dyDescent="0.2">
      <c r="C34" s="35" t="s">
        <v>546</v>
      </c>
      <c r="H34" s="30"/>
      <c r="I34" s="31"/>
    </row>
    <row r="35" spans="3:12" ht="12.75" customHeight="1" x14ac:dyDescent="0.2">
      <c r="C35" s="14"/>
    </row>
    <row r="36" spans="3:12" ht="12.75" customHeight="1" x14ac:dyDescent="0.2">
      <c r="C36" s="14"/>
    </row>
    <row r="37" spans="3:12" ht="12.75" customHeight="1" x14ac:dyDescent="0.2">
      <c r="C37" s="14"/>
    </row>
    <row r="38" spans="3:12" ht="12.75" customHeight="1" x14ac:dyDescent="0.2">
      <c r="C38" s="39" t="s">
        <v>555</v>
      </c>
      <c r="D38" s="45">
        <v>50.6</v>
      </c>
      <c r="H38" s="27"/>
      <c r="L38"/>
    </row>
    <row r="39" spans="3:12" ht="12.75" customHeight="1" x14ac:dyDescent="0.2">
      <c r="C39" s="39" t="s">
        <v>552</v>
      </c>
      <c r="D39" s="39">
        <v>4438.6099999999997</v>
      </c>
    </row>
    <row r="40" spans="3:12" ht="12.75" customHeight="1" x14ac:dyDescent="0.2">
      <c r="C40" s="39" t="s">
        <v>553</v>
      </c>
      <c r="D40" s="39">
        <v>6.8028000000000004</v>
      </c>
    </row>
    <row r="41" spans="3:12" ht="12.75" customHeight="1" x14ac:dyDescent="0.2">
      <c r="C41" s="40" t="s">
        <v>554</v>
      </c>
      <c r="D41" s="39">
        <v>8.3800000000000008</v>
      </c>
    </row>
    <row r="42" spans="3:12" ht="12.75" customHeight="1" x14ac:dyDescent="0.2"/>
    <row r="43" spans="3:12" ht="12.75" customHeight="1" x14ac:dyDescent="0.2"/>
    <row r="44" spans="3:12" ht="12.75" customHeight="1" x14ac:dyDescent="0.2"/>
    <row r="45" spans="3:12" ht="12.75" customHeight="1" x14ac:dyDescent="0.2"/>
    <row r="46" spans="3:12" ht="12.75" customHeight="1" x14ac:dyDescent="0.2"/>
    <row r="47" spans="3:12" ht="12.75" customHeight="1" x14ac:dyDescent="0.2"/>
    <row r="48" spans="3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29" sqref="A29:XFD29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8" t="s">
        <v>490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240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243</v>
      </c>
      <c r="C9" t="s">
        <v>242</v>
      </c>
      <c r="D9" t="s">
        <v>209</v>
      </c>
      <c r="E9">
        <v>51000000</v>
      </c>
      <c r="F9" s="12">
        <v>514.71546000000001</v>
      </c>
      <c r="G9" s="13">
        <v>0.1852</v>
      </c>
      <c r="H9" s="28"/>
      <c r="I9" s="29"/>
    </row>
    <row r="10" spans="1:12" ht="12.75" customHeight="1" x14ac:dyDescent="0.2">
      <c r="A10">
        <v>2</v>
      </c>
      <c r="B10" t="s">
        <v>492</v>
      </c>
      <c r="C10" t="s">
        <v>252</v>
      </c>
      <c r="D10" t="s">
        <v>209</v>
      </c>
      <c r="E10">
        <v>50000000</v>
      </c>
      <c r="F10" s="12">
        <v>505.88</v>
      </c>
      <c r="G10" s="13">
        <v>0.182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493</v>
      </c>
      <c r="C11" t="s">
        <v>249</v>
      </c>
      <c r="D11" t="s">
        <v>491</v>
      </c>
      <c r="E11">
        <v>50000000</v>
      </c>
      <c r="F11" s="12">
        <v>499.65199999999999</v>
      </c>
      <c r="G11" s="13">
        <v>0.17980000000000002</v>
      </c>
      <c r="H11" s="27"/>
      <c r="J11" s="13" t="s">
        <v>259</v>
      </c>
      <c r="K11" s="13">
        <v>0.40399999999999997</v>
      </c>
    </row>
    <row r="12" spans="1:12" ht="12.75" customHeight="1" x14ac:dyDescent="0.2">
      <c r="A12">
        <v>4</v>
      </c>
      <c r="B12" t="s">
        <v>276</v>
      </c>
      <c r="C12" t="s">
        <v>275</v>
      </c>
      <c r="D12" t="s">
        <v>259</v>
      </c>
      <c r="E12">
        <v>38000000</v>
      </c>
      <c r="F12" s="12">
        <v>409.16158000000001</v>
      </c>
      <c r="G12" s="13">
        <v>0.1472</v>
      </c>
      <c r="H12" s="27"/>
      <c r="J12" s="13" t="s">
        <v>209</v>
      </c>
      <c r="K12" s="13">
        <v>0.38530000000000003</v>
      </c>
    </row>
    <row r="13" spans="1:12" ht="12.75" customHeight="1" x14ac:dyDescent="0.2">
      <c r="A13">
        <v>5</v>
      </c>
      <c r="B13" t="s">
        <v>301</v>
      </c>
      <c r="C13" t="s">
        <v>246</v>
      </c>
      <c r="D13" t="s">
        <v>259</v>
      </c>
      <c r="E13">
        <v>38000000</v>
      </c>
      <c r="F13" s="12">
        <v>408.80932000000001</v>
      </c>
      <c r="G13" s="13">
        <v>0.14710000000000001</v>
      </c>
      <c r="H13" s="27"/>
      <c r="J13" s="13" t="s">
        <v>491</v>
      </c>
      <c r="K13" s="13">
        <v>0.17980000000000002</v>
      </c>
    </row>
    <row r="14" spans="1:12" ht="12.75" customHeight="1" x14ac:dyDescent="0.2">
      <c r="A14">
        <v>6</v>
      </c>
      <c r="B14" t="s">
        <v>410</v>
      </c>
      <c r="C14" t="s">
        <v>409</v>
      </c>
      <c r="D14" t="s">
        <v>259</v>
      </c>
      <c r="E14">
        <v>25000000</v>
      </c>
      <c r="F14" s="12">
        <v>304.95400000000001</v>
      </c>
      <c r="G14" s="13">
        <v>0.10970000000000001</v>
      </c>
      <c r="H14" s="27"/>
      <c r="J14" s="13" t="s">
        <v>75</v>
      </c>
      <c r="K14" s="13">
        <v>3.0899999999999997E-2</v>
      </c>
    </row>
    <row r="15" spans="1:12" ht="12.75" customHeight="1" x14ac:dyDescent="0.2">
      <c r="A15">
        <v>7</v>
      </c>
      <c r="B15" t="s">
        <v>494</v>
      </c>
      <c r="C15" t="s">
        <v>177</v>
      </c>
      <c r="D15" t="s">
        <v>209</v>
      </c>
      <c r="E15">
        <v>5000000</v>
      </c>
      <c r="F15" s="12">
        <v>50.299849999999999</v>
      </c>
      <c r="G15" s="13">
        <v>1.8100000000000002E-2</v>
      </c>
      <c r="H15" s="27"/>
      <c r="J15" s="13"/>
      <c r="K15" s="13"/>
    </row>
    <row r="16" spans="1:12" ht="12.75" customHeight="1" x14ac:dyDescent="0.2">
      <c r="C16" s="16" t="s">
        <v>132</v>
      </c>
      <c r="D16" s="16"/>
      <c r="E16" s="16"/>
      <c r="F16" s="17">
        <f>SUM(F9:F15)</f>
        <v>2693.4722099999999</v>
      </c>
      <c r="G16" s="18">
        <f>SUM(G9:G15)</f>
        <v>0.96909999999999996</v>
      </c>
      <c r="H16" s="27"/>
    </row>
    <row r="17" spans="3:12" ht="12.75" customHeight="1" x14ac:dyDescent="0.2">
      <c r="F17" s="12"/>
      <c r="G17" s="13"/>
      <c r="H17" s="27"/>
    </row>
    <row r="18" spans="3:12" ht="12.75" customHeight="1" x14ac:dyDescent="0.2">
      <c r="C18" s="14" t="s">
        <v>137</v>
      </c>
      <c r="F18" s="12">
        <v>11.182575</v>
      </c>
      <c r="G18" s="13">
        <v>4.0000000000000001E-3</v>
      </c>
      <c r="H18" s="27"/>
    </row>
    <row r="19" spans="3:12" ht="12.75" customHeight="1" x14ac:dyDescent="0.2">
      <c r="C19" s="16" t="s">
        <v>132</v>
      </c>
      <c r="D19" s="16"/>
      <c r="E19" s="16"/>
      <c r="F19" s="17">
        <f>SUM(F18:F18)</f>
        <v>11.182575</v>
      </c>
      <c r="G19" s="18">
        <f>SUM(G18:G18)</f>
        <v>4.0000000000000001E-3</v>
      </c>
      <c r="H19" s="27"/>
    </row>
    <row r="20" spans="3:12" ht="12.75" customHeight="1" x14ac:dyDescent="0.2">
      <c r="F20" s="12"/>
      <c r="G20" s="13"/>
      <c r="H20" s="28"/>
      <c r="I20" s="29"/>
    </row>
    <row r="21" spans="3:12" ht="12.75" customHeight="1" x14ac:dyDescent="0.2">
      <c r="C21" s="14" t="s">
        <v>138</v>
      </c>
      <c r="F21" s="12"/>
      <c r="G21" s="13"/>
      <c r="H21" s="27"/>
    </row>
    <row r="22" spans="3:12" ht="12.75" customHeight="1" x14ac:dyDescent="0.2">
      <c r="C22" s="14" t="s">
        <v>139</v>
      </c>
      <c r="F22" s="12">
        <v>74.363558999999995</v>
      </c>
      <c r="G22" s="13">
        <v>2.69E-2</v>
      </c>
      <c r="H22" s="27"/>
    </row>
    <row r="23" spans="3:12" ht="12.75" customHeight="1" x14ac:dyDescent="0.2">
      <c r="C23" s="16" t="s">
        <v>132</v>
      </c>
      <c r="D23" s="16"/>
      <c r="E23" s="16"/>
      <c r="F23" s="17">
        <f>SUM(F22:F22)</f>
        <v>74.363558999999995</v>
      </c>
      <c r="G23" s="18">
        <f>SUM(G22:G22)</f>
        <v>2.69E-2</v>
      </c>
      <c r="H23" s="28"/>
      <c r="I23" s="29"/>
    </row>
    <row r="24" spans="3:12" ht="12.75" customHeight="1" x14ac:dyDescent="0.2">
      <c r="C24" s="19" t="s">
        <v>140</v>
      </c>
      <c r="D24" s="19"/>
      <c r="E24" s="19"/>
      <c r="F24" s="20">
        <f>SUM(F16,F19,F23)</f>
        <v>2779.0183439999996</v>
      </c>
      <c r="G24" s="21">
        <f>SUM(G16,G19,G23)</f>
        <v>1</v>
      </c>
      <c r="H24" s="27"/>
    </row>
    <row r="25" spans="3:12" ht="12.75" customHeight="1" x14ac:dyDescent="0.2">
      <c r="H25" s="27"/>
    </row>
    <row r="26" spans="3:12" ht="12.75" customHeight="1" x14ac:dyDescent="0.2">
      <c r="C26" s="35" t="s">
        <v>547</v>
      </c>
      <c r="H26" s="27"/>
    </row>
    <row r="27" spans="3:12" ht="12.75" customHeight="1" x14ac:dyDescent="0.2">
      <c r="C27" s="35" t="s">
        <v>546</v>
      </c>
      <c r="H27" s="28"/>
      <c r="I27" s="29"/>
    </row>
    <row r="28" spans="3:12" ht="12.75" customHeight="1" x14ac:dyDescent="0.2">
      <c r="C28" s="14"/>
      <c r="H28" s="30"/>
      <c r="I28" s="31"/>
    </row>
    <row r="29" spans="3:12" ht="12.75" customHeight="1" x14ac:dyDescent="0.2">
      <c r="C29" s="39" t="s">
        <v>555</v>
      </c>
      <c r="D29" s="45">
        <v>27.079000000000001</v>
      </c>
      <c r="H29" s="27"/>
      <c r="L29"/>
    </row>
    <row r="30" spans="3:12" ht="12.75" customHeight="1" x14ac:dyDescent="0.2">
      <c r="C30" s="39" t="s">
        <v>552</v>
      </c>
      <c r="D30" s="39">
        <v>357.58</v>
      </c>
    </row>
    <row r="31" spans="3:12" ht="12.75" customHeight="1" x14ac:dyDescent="0.2">
      <c r="C31" s="39" t="s">
        <v>553</v>
      </c>
      <c r="D31" s="39">
        <v>0.87670000000000003</v>
      </c>
    </row>
    <row r="32" spans="3:12" ht="12.75" customHeight="1" x14ac:dyDescent="0.2">
      <c r="C32" s="40" t="s">
        <v>554</v>
      </c>
      <c r="D32" s="39">
        <v>8.3800000000000008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A30" sqref="A30:XFD30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8" t="s">
        <v>495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240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459</v>
      </c>
      <c r="C9" t="s">
        <v>458</v>
      </c>
      <c r="D9" t="s">
        <v>209</v>
      </c>
      <c r="E9">
        <v>99000000</v>
      </c>
      <c r="F9" s="12">
        <v>990.33956999999998</v>
      </c>
      <c r="G9" s="13">
        <v>0.1439</v>
      </c>
      <c r="H9" s="28"/>
      <c r="I9" s="29"/>
    </row>
    <row r="10" spans="1:12" ht="12.75" customHeight="1" x14ac:dyDescent="0.2">
      <c r="A10">
        <v>2</v>
      </c>
      <c r="B10" t="s">
        <v>414</v>
      </c>
      <c r="C10" t="s">
        <v>413</v>
      </c>
      <c r="D10" t="s">
        <v>209</v>
      </c>
      <c r="E10">
        <v>97000000</v>
      </c>
      <c r="F10" s="12">
        <v>971.88373999999999</v>
      </c>
      <c r="G10" s="13">
        <v>0.14119999999999999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250</v>
      </c>
      <c r="C11" t="s">
        <v>249</v>
      </c>
      <c r="D11" t="s">
        <v>209</v>
      </c>
      <c r="E11">
        <v>95000000</v>
      </c>
      <c r="F11" s="12">
        <v>966.37514999999996</v>
      </c>
      <c r="G11" s="13">
        <v>0.1404</v>
      </c>
      <c r="H11" s="27"/>
      <c r="J11" s="13" t="s">
        <v>209</v>
      </c>
      <c r="K11" s="13">
        <v>0.84319999999999995</v>
      </c>
    </row>
    <row r="12" spans="1:12" ht="12.75" customHeight="1" x14ac:dyDescent="0.2">
      <c r="A12">
        <v>4</v>
      </c>
      <c r="B12" t="s">
        <v>251</v>
      </c>
      <c r="C12" t="s">
        <v>242</v>
      </c>
      <c r="D12" t="s">
        <v>209</v>
      </c>
      <c r="E12">
        <v>95000000</v>
      </c>
      <c r="F12" s="12">
        <v>960.33124999999995</v>
      </c>
      <c r="G12" s="13">
        <v>0.1396</v>
      </c>
      <c r="H12" s="27"/>
      <c r="J12" s="13" t="s">
        <v>223</v>
      </c>
      <c r="K12" s="13">
        <v>0.1076</v>
      </c>
    </row>
    <row r="13" spans="1:12" ht="12.75" customHeight="1" x14ac:dyDescent="0.2">
      <c r="A13">
        <v>5</v>
      </c>
      <c r="B13" t="s">
        <v>253</v>
      </c>
      <c r="C13" t="s">
        <v>252</v>
      </c>
      <c r="D13" t="s">
        <v>209</v>
      </c>
      <c r="E13">
        <v>95000000</v>
      </c>
      <c r="F13" s="12">
        <v>957.70354999999995</v>
      </c>
      <c r="G13" s="13">
        <v>0.13919999999999999</v>
      </c>
      <c r="H13" s="27"/>
      <c r="J13" s="13" t="s">
        <v>75</v>
      </c>
      <c r="K13" s="13">
        <v>4.9200000000000001E-2</v>
      </c>
    </row>
    <row r="14" spans="1:12" ht="12.75" customHeight="1" x14ac:dyDescent="0.2">
      <c r="A14">
        <v>6</v>
      </c>
      <c r="B14" t="s">
        <v>494</v>
      </c>
      <c r="C14" t="s">
        <v>177</v>
      </c>
      <c r="D14" t="s">
        <v>209</v>
      </c>
      <c r="E14">
        <v>95000000</v>
      </c>
      <c r="F14" s="12">
        <v>955.69714999999997</v>
      </c>
      <c r="G14" s="13">
        <v>0.1389</v>
      </c>
      <c r="H14" s="27"/>
      <c r="J14" s="13"/>
      <c r="K14" s="13"/>
    </row>
    <row r="15" spans="1:12" ht="12.75" customHeight="1" x14ac:dyDescent="0.2">
      <c r="A15">
        <v>7</v>
      </c>
      <c r="B15" t="s">
        <v>402</v>
      </c>
      <c r="C15" t="s">
        <v>275</v>
      </c>
      <c r="D15" t="s">
        <v>223</v>
      </c>
      <c r="E15">
        <v>72000000</v>
      </c>
      <c r="F15" s="12">
        <v>740.24423999999999</v>
      </c>
      <c r="G15" s="13">
        <v>0.1076</v>
      </c>
      <c r="H15" s="27"/>
    </row>
    <row r="16" spans="1:12" ht="12.75" customHeight="1" x14ac:dyDescent="0.2">
      <c r="C16" s="16" t="s">
        <v>132</v>
      </c>
      <c r="D16" s="16"/>
      <c r="E16" s="16"/>
      <c r="F16" s="17">
        <f>SUM(F9:F15)</f>
        <v>6542.5746499999996</v>
      </c>
      <c r="G16" s="18">
        <f>SUM(G9:G15)</f>
        <v>0.95079999999999998</v>
      </c>
      <c r="H16" s="27"/>
    </row>
    <row r="17" spans="3:12" ht="12.75" customHeight="1" x14ac:dyDescent="0.2">
      <c r="F17" s="12"/>
      <c r="G17" s="13"/>
      <c r="H17" s="27"/>
    </row>
    <row r="18" spans="3:12" ht="12.75" customHeight="1" x14ac:dyDescent="0.2">
      <c r="C18" s="14" t="s">
        <v>137</v>
      </c>
      <c r="F18" s="12">
        <v>29.677361000000001</v>
      </c>
      <c r="G18" s="13">
        <v>4.3E-3</v>
      </c>
      <c r="H18" s="27"/>
    </row>
    <row r="19" spans="3:12" ht="12.75" customHeight="1" x14ac:dyDescent="0.2">
      <c r="C19" s="16" t="s">
        <v>132</v>
      </c>
      <c r="D19" s="16"/>
      <c r="E19" s="16"/>
      <c r="F19" s="17">
        <f>SUM(F18:F18)</f>
        <v>29.677361000000001</v>
      </c>
      <c r="G19" s="18">
        <f>SUM(G18:G18)</f>
        <v>4.3E-3</v>
      </c>
      <c r="H19" s="27"/>
    </row>
    <row r="20" spans="3:12" ht="12.75" customHeight="1" x14ac:dyDescent="0.2">
      <c r="F20" s="12"/>
      <c r="G20" s="13"/>
      <c r="H20" s="28"/>
      <c r="I20" s="29"/>
    </row>
    <row r="21" spans="3:12" ht="12.75" customHeight="1" x14ac:dyDescent="0.2">
      <c r="C21" s="14" t="s">
        <v>138</v>
      </c>
      <c r="F21" s="12"/>
      <c r="G21" s="13"/>
      <c r="H21" s="27"/>
    </row>
    <row r="22" spans="3:12" ht="12.75" customHeight="1" x14ac:dyDescent="0.2">
      <c r="C22" s="14" t="s">
        <v>139</v>
      </c>
      <c r="F22" s="12">
        <v>308.79397399999999</v>
      </c>
      <c r="G22" s="13">
        <v>4.4900000000000002E-2</v>
      </c>
      <c r="H22" s="27"/>
    </row>
    <row r="23" spans="3:12" ht="12.75" customHeight="1" x14ac:dyDescent="0.2">
      <c r="C23" s="16" t="s">
        <v>132</v>
      </c>
      <c r="D23" s="16"/>
      <c r="E23" s="16"/>
      <c r="F23" s="17">
        <f>SUM(F22:F22)</f>
        <v>308.79397399999999</v>
      </c>
      <c r="G23" s="18">
        <f>SUM(G22:G22)</f>
        <v>4.4900000000000002E-2</v>
      </c>
      <c r="H23" s="28"/>
      <c r="I23" s="29"/>
    </row>
    <row r="24" spans="3:12" ht="12.75" customHeight="1" x14ac:dyDescent="0.2">
      <c r="C24" s="19" t="s">
        <v>140</v>
      </c>
      <c r="D24" s="19"/>
      <c r="E24" s="19"/>
      <c r="F24" s="20">
        <f>SUM(F16,F19,F23)</f>
        <v>6881.0459849999997</v>
      </c>
      <c r="G24" s="21">
        <f>SUM(G16,G19,G23)</f>
        <v>1</v>
      </c>
      <c r="H24" s="27"/>
    </row>
    <row r="25" spans="3:12" ht="12.75" customHeight="1" x14ac:dyDescent="0.2">
      <c r="H25" s="27"/>
    </row>
    <row r="26" spans="3:12" ht="12.75" customHeight="1" x14ac:dyDescent="0.2">
      <c r="C26" s="35" t="s">
        <v>547</v>
      </c>
      <c r="H26" s="27"/>
    </row>
    <row r="27" spans="3:12" ht="12.75" customHeight="1" x14ac:dyDescent="0.2">
      <c r="C27" s="35" t="s">
        <v>546</v>
      </c>
      <c r="H27" s="28"/>
      <c r="I27" s="29"/>
    </row>
    <row r="28" spans="3:12" ht="12.75" customHeight="1" x14ac:dyDescent="0.2">
      <c r="C28" s="14"/>
      <c r="H28" s="30"/>
      <c r="I28" s="31"/>
    </row>
    <row r="29" spans="3:12" ht="12.75" customHeight="1" x14ac:dyDescent="0.2">
      <c r="C29" s="14"/>
    </row>
    <row r="30" spans="3:12" ht="12.75" customHeight="1" x14ac:dyDescent="0.2">
      <c r="C30" s="39" t="s">
        <v>555</v>
      </c>
      <c r="D30" s="45">
        <v>67.069999999999993</v>
      </c>
      <c r="H30" s="27"/>
      <c r="L30"/>
    </row>
    <row r="31" spans="3:12" ht="12.75" customHeight="1" x14ac:dyDescent="0.2">
      <c r="C31" s="39" t="s">
        <v>552</v>
      </c>
      <c r="D31" s="39">
        <v>462.38</v>
      </c>
    </row>
    <row r="32" spans="3:12" ht="12.75" customHeight="1" x14ac:dyDescent="0.2">
      <c r="C32" s="39" t="s">
        <v>553</v>
      </c>
      <c r="D32" s="39">
        <v>1.1122000000000001</v>
      </c>
    </row>
    <row r="33" spans="3:4" ht="12.75" customHeight="1" x14ac:dyDescent="0.2">
      <c r="C33" s="40" t="s">
        <v>554</v>
      </c>
      <c r="D33" s="39">
        <v>8.27</v>
      </c>
    </row>
    <row r="34" spans="3:4" ht="12.75" customHeight="1" x14ac:dyDescent="0.2"/>
    <row r="35" spans="3:4" ht="12.75" customHeight="1" x14ac:dyDescent="0.2"/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B1" workbookViewId="0">
      <selection activeCell="A31" sqref="A31:XFD3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8" t="s">
        <v>496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240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498</v>
      </c>
      <c r="C9" t="s">
        <v>497</v>
      </c>
      <c r="D9" t="s">
        <v>209</v>
      </c>
      <c r="E9">
        <v>100000000</v>
      </c>
      <c r="F9" s="12">
        <v>999.53800000000001</v>
      </c>
      <c r="G9" s="13">
        <v>0.18510000000000001</v>
      </c>
      <c r="H9" s="28"/>
      <c r="I9" s="29"/>
    </row>
    <row r="10" spans="1:12" ht="12.75" customHeight="1" x14ac:dyDescent="0.2">
      <c r="A10">
        <v>2</v>
      </c>
      <c r="B10" t="s">
        <v>500</v>
      </c>
      <c r="C10" t="s">
        <v>499</v>
      </c>
      <c r="D10" t="s">
        <v>214</v>
      </c>
      <c r="E10">
        <v>100000000</v>
      </c>
      <c r="F10" s="12">
        <v>998.14499999999998</v>
      </c>
      <c r="G10" s="13">
        <v>0.18479999999999999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457</v>
      </c>
      <c r="C11" t="s">
        <v>252</v>
      </c>
      <c r="D11" t="s">
        <v>209</v>
      </c>
      <c r="E11">
        <v>88000000</v>
      </c>
      <c r="F11" s="12">
        <v>900.84720000000004</v>
      </c>
      <c r="G11" s="13">
        <v>0.1668</v>
      </c>
      <c r="H11" s="27"/>
      <c r="J11" s="13" t="s">
        <v>209</v>
      </c>
      <c r="K11" s="13">
        <v>0.54899999999999993</v>
      </c>
    </row>
    <row r="12" spans="1:12" ht="12.75" customHeight="1" x14ac:dyDescent="0.2">
      <c r="A12">
        <v>4</v>
      </c>
      <c r="B12" t="s">
        <v>501</v>
      </c>
      <c r="C12" t="s">
        <v>458</v>
      </c>
      <c r="D12" t="s">
        <v>379</v>
      </c>
      <c r="E12">
        <v>75000000</v>
      </c>
      <c r="F12" s="12">
        <v>747.73725000000002</v>
      </c>
      <c r="G12" s="13">
        <v>0.1384</v>
      </c>
      <c r="H12" s="27"/>
      <c r="J12" s="13" t="s">
        <v>214</v>
      </c>
      <c r="K12" s="13">
        <v>0.18479999999999999</v>
      </c>
    </row>
    <row r="13" spans="1:12" ht="12.75" customHeight="1" x14ac:dyDescent="0.2">
      <c r="A13">
        <v>5</v>
      </c>
      <c r="B13" t="s">
        <v>502</v>
      </c>
      <c r="C13" t="s">
        <v>249</v>
      </c>
      <c r="D13" t="s">
        <v>209</v>
      </c>
      <c r="E13">
        <v>48000000</v>
      </c>
      <c r="F13" s="12">
        <v>488.78591999999998</v>
      </c>
      <c r="G13" s="13">
        <v>9.0500000000000011E-2</v>
      </c>
      <c r="H13" s="27"/>
      <c r="J13" s="13" t="s">
        <v>379</v>
      </c>
      <c r="K13" s="13">
        <v>0.1384</v>
      </c>
    </row>
    <row r="14" spans="1:12" ht="12.75" customHeight="1" x14ac:dyDescent="0.2">
      <c r="A14">
        <v>6</v>
      </c>
      <c r="B14" t="s">
        <v>401</v>
      </c>
      <c r="C14" t="s">
        <v>246</v>
      </c>
      <c r="D14" t="s">
        <v>223</v>
      </c>
      <c r="E14">
        <v>38000000</v>
      </c>
      <c r="F14" s="12">
        <v>389.03678000000002</v>
      </c>
      <c r="G14" s="13">
        <v>7.2000000000000008E-2</v>
      </c>
      <c r="H14" s="27"/>
      <c r="J14" s="13" t="s">
        <v>223</v>
      </c>
      <c r="K14" s="13">
        <v>7.2000000000000008E-2</v>
      </c>
    </row>
    <row r="15" spans="1:12" ht="12.75" customHeight="1" x14ac:dyDescent="0.2">
      <c r="A15">
        <v>7</v>
      </c>
      <c r="B15" t="s">
        <v>251</v>
      </c>
      <c r="C15" t="s">
        <v>242</v>
      </c>
      <c r="D15" t="s">
        <v>209</v>
      </c>
      <c r="E15">
        <v>33000000</v>
      </c>
      <c r="F15" s="12">
        <v>333.58875</v>
      </c>
      <c r="G15" s="13">
        <v>6.1799999999999994E-2</v>
      </c>
      <c r="H15" s="27"/>
      <c r="J15" s="13" t="s">
        <v>227</v>
      </c>
      <c r="K15" s="13">
        <v>3.7200000000000004E-2</v>
      </c>
    </row>
    <row r="16" spans="1:12" ht="12.75" customHeight="1" x14ac:dyDescent="0.2">
      <c r="A16">
        <v>8</v>
      </c>
      <c r="B16" t="s">
        <v>412</v>
      </c>
      <c r="C16" t="s">
        <v>411</v>
      </c>
      <c r="D16" t="s">
        <v>209</v>
      </c>
      <c r="E16">
        <v>24000000</v>
      </c>
      <c r="F16" s="12">
        <v>242.19456</v>
      </c>
      <c r="G16" s="13">
        <v>4.4800000000000006E-2</v>
      </c>
      <c r="H16" s="27"/>
      <c r="J16" s="13" t="s">
        <v>75</v>
      </c>
      <c r="K16" s="13">
        <v>1.8600000000000002E-2</v>
      </c>
    </row>
    <row r="17" spans="1:12" ht="12.75" customHeight="1" x14ac:dyDescent="0.2">
      <c r="A17">
        <v>9</v>
      </c>
      <c r="B17" t="s">
        <v>504</v>
      </c>
      <c r="C17" t="s">
        <v>503</v>
      </c>
      <c r="D17" t="s">
        <v>227</v>
      </c>
      <c r="E17">
        <v>20000000</v>
      </c>
      <c r="F17" s="12">
        <v>201.20079999999999</v>
      </c>
      <c r="G17" s="13">
        <v>3.7200000000000004E-2</v>
      </c>
      <c r="H17" s="27"/>
      <c r="J17" s="13"/>
      <c r="K17" s="13"/>
    </row>
    <row r="18" spans="1:12" ht="12.75" customHeight="1" x14ac:dyDescent="0.2">
      <c r="C18" s="16" t="s">
        <v>132</v>
      </c>
      <c r="D18" s="16"/>
      <c r="E18" s="16"/>
      <c r="F18" s="17">
        <f>SUM(F9:F17)</f>
        <v>5301.0742600000003</v>
      </c>
      <c r="G18" s="18">
        <f>SUM(G9:G17)</f>
        <v>0.98139999999999994</v>
      </c>
      <c r="H18" s="27"/>
    </row>
    <row r="19" spans="1:12" ht="12.75" customHeight="1" x14ac:dyDescent="0.2">
      <c r="F19" s="12"/>
      <c r="G19" s="13"/>
      <c r="H19" s="27"/>
    </row>
    <row r="20" spans="1:12" ht="12.75" customHeight="1" x14ac:dyDescent="0.2">
      <c r="C20" s="14" t="s">
        <v>137</v>
      </c>
      <c r="F20" s="12">
        <v>10.368658</v>
      </c>
      <c r="G20" s="13">
        <v>1.9E-3</v>
      </c>
      <c r="H20" s="27"/>
    </row>
    <row r="21" spans="1:12" ht="12.75" customHeight="1" x14ac:dyDescent="0.2">
      <c r="C21" s="16" t="s">
        <v>132</v>
      </c>
      <c r="D21" s="16"/>
      <c r="E21" s="16"/>
      <c r="F21" s="17">
        <f>SUM(F20:F20)</f>
        <v>10.368658</v>
      </c>
      <c r="G21" s="18">
        <f>SUM(G20:G20)</f>
        <v>1.9E-3</v>
      </c>
      <c r="H21" s="27"/>
    </row>
    <row r="22" spans="1:12" ht="12.75" customHeight="1" x14ac:dyDescent="0.2">
      <c r="F22" s="12"/>
      <c r="G22" s="13"/>
      <c r="H22" s="28"/>
      <c r="I22" s="29"/>
    </row>
    <row r="23" spans="1:12" ht="12.75" customHeight="1" x14ac:dyDescent="0.2">
      <c r="C23" s="14" t="s">
        <v>138</v>
      </c>
      <c r="F23" s="12"/>
      <c r="G23" s="13"/>
      <c r="H23" s="27"/>
    </row>
    <row r="24" spans="1:12" ht="12.75" customHeight="1" x14ac:dyDescent="0.2">
      <c r="C24" s="14" t="s">
        <v>139</v>
      </c>
      <c r="F24" s="12">
        <v>89.951386999999997</v>
      </c>
      <c r="G24" s="13">
        <v>1.67E-2</v>
      </c>
      <c r="H24" s="27"/>
    </row>
    <row r="25" spans="1:12" ht="12.75" customHeight="1" x14ac:dyDescent="0.2">
      <c r="C25" s="16" t="s">
        <v>132</v>
      </c>
      <c r="D25" s="16"/>
      <c r="E25" s="16"/>
      <c r="F25" s="17">
        <f>SUM(F24:F24)</f>
        <v>89.951386999999997</v>
      </c>
      <c r="G25" s="18">
        <f>SUM(G24:G24)</f>
        <v>1.67E-2</v>
      </c>
      <c r="H25" s="28"/>
      <c r="I25" s="29"/>
    </row>
    <row r="26" spans="1:12" ht="12.75" customHeight="1" x14ac:dyDescent="0.2">
      <c r="C26" s="19" t="s">
        <v>140</v>
      </c>
      <c r="D26" s="19"/>
      <c r="E26" s="19"/>
      <c r="F26" s="20">
        <f>SUM(F18,F21,F25)</f>
        <v>5401.3943050000007</v>
      </c>
      <c r="G26" s="21">
        <f>SUM(G18,G21,G25)</f>
        <v>1</v>
      </c>
      <c r="H26" s="27"/>
    </row>
    <row r="27" spans="1:12" ht="12.75" customHeight="1" x14ac:dyDescent="0.2">
      <c r="H27" s="27"/>
    </row>
    <row r="28" spans="1:12" ht="12.75" customHeight="1" x14ac:dyDescent="0.2">
      <c r="C28" s="35" t="s">
        <v>547</v>
      </c>
      <c r="H28" s="27"/>
    </row>
    <row r="29" spans="1:12" ht="12.75" customHeight="1" x14ac:dyDescent="0.2">
      <c r="C29" s="35" t="s">
        <v>546</v>
      </c>
      <c r="H29" s="28"/>
      <c r="I29" s="29"/>
    </row>
    <row r="30" spans="1:12" ht="12.75" customHeight="1" x14ac:dyDescent="0.2">
      <c r="C30" s="14"/>
      <c r="H30" s="30"/>
      <c r="I30" s="31"/>
    </row>
    <row r="31" spans="1:12" ht="12.75" customHeight="1" x14ac:dyDescent="0.2">
      <c r="C31" s="39" t="s">
        <v>555</v>
      </c>
      <c r="D31" s="45">
        <v>168.32</v>
      </c>
      <c r="H31" s="27"/>
      <c r="L31"/>
    </row>
    <row r="32" spans="1:12" ht="12.75" customHeight="1" x14ac:dyDescent="0.2">
      <c r="C32" s="39" t="s">
        <v>552</v>
      </c>
      <c r="D32" s="39">
        <v>630.88</v>
      </c>
    </row>
    <row r="33" spans="3:4" ht="12.75" customHeight="1" x14ac:dyDescent="0.2">
      <c r="C33" s="39" t="s">
        <v>553</v>
      </c>
      <c r="D33" s="39">
        <v>1.5564</v>
      </c>
    </row>
    <row r="34" spans="3:4" ht="12.75" customHeight="1" x14ac:dyDescent="0.2">
      <c r="C34" s="40" t="s">
        <v>554</v>
      </c>
      <c r="D34" s="39">
        <v>8.3800000000000008</v>
      </c>
    </row>
    <row r="35" spans="3:4" ht="12.75" customHeight="1" x14ac:dyDescent="0.2"/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D35" sqref="D35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8" t="s">
        <v>505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136</v>
      </c>
      <c r="F7" s="12"/>
      <c r="G7" s="13"/>
      <c r="H7" s="27"/>
    </row>
    <row r="8" spans="1:12" ht="12.75" customHeight="1" x14ac:dyDescent="0.2">
      <c r="C8" s="14" t="s">
        <v>205</v>
      </c>
      <c r="F8" s="12"/>
      <c r="G8" s="13"/>
      <c r="H8" s="27"/>
    </row>
    <row r="9" spans="1:12" ht="12.75" customHeight="1" x14ac:dyDescent="0.2">
      <c r="A9">
        <v>1</v>
      </c>
      <c r="B9" t="s">
        <v>315</v>
      </c>
      <c r="C9" t="s">
        <v>295</v>
      </c>
      <c r="D9" t="s">
        <v>155</v>
      </c>
      <c r="E9">
        <v>39000000</v>
      </c>
      <c r="F9" s="12">
        <v>389.91771</v>
      </c>
      <c r="G9" s="13">
        <v>0.14019999999999999</v>
      </c>
      <c r="H9" s="27"/>
    </row>
    <row r="10" spans="1:12" ht="12.75" customHeight="1" x14ac:dyDescent="0.2">
      <c r="C10" s="16" t="s">
        <v>132</v>
      </c>
      <c r="D10" s="16"/>
      <c r="E10" s="16"/>
      <c r="F10" s="17">
        <f>SUM(F9:F9)</f>
        <v>389.91771</v>
      </c>
      <c r="G10" s="18">
        <f>SUM(G9:G9)</f>
        <v>0.14019999999999999</v>
      </c>
      <c r="H10" s="28"/>
      <c r="I10" s="29"/>
      <c r="J10" s="15" t="s">
        <v>16</v>
      </c>
      <c r="K10" s="15" t="s">
        <v>17</v>
      </c>
    </row>
    <row r="11" spans="1:12" ht="12.75" customHeight="1" x14ac:dyDescent="0.2">
      <c r="F11" s="12"/>
      <c r="G11" s="13"/>
      <c r="H11" s="27"/>
      <c r="J11" s="13" t="s">
        <v>209</v>
      </c>
      <c r="K11" s="13">
        <v>0.44340000000000002</v>
      </c>
    </row>
    <row r="12" spans="1:12" ht="12.75" customHeight="1" x14ac:dyDescent="0.2">
      <c r="C12" s="14" t="s">
        <v>240</v>
      </c>
      <c r="F12" s="12"/>
      <c r="G12" s="13"/>
      <c r="H12" s="27"/>
      <c r="J12" s="13" t="s">
        <v>214</v>
      </c>
      <c r="K12" s="13">
        <v>0.1794</v>
      </c>
    </row>
    <row r="13" spans="1:12" ht="12.75" customHeight="1" x14ac:dyDescent="0.2">
      <c r="C13" s="14" t="s">
        <v>10</v>
      </c>
      <c r="F13" s="12"/>
      <c r="G13" s="13"/>
      <c r="H13" s="28"/>
      <c r="I13" s="29"/>
      <c r="J13" s="13" t="s">
        <v>379</v>
      </c>
      <c r="K13" s="13">
        <v>0.14330000000000001</v>
      </c>
    </row>
    <row r="14" spans="1:12" ht="12.75" customHeight="1" x14ac:dyDescent="0.2">
      <c r="A14">
        <v>2</v>
      </c>
      <c r="B14" t="s">
        <v>457</v>
      </c>
      <c r="C14" t="s">
        <v>252</v>
      </c>
      <c r="D14" t="s">
        <v>209</v>
      </c>
      <c r="E14">
        <v>52000000</v>
      </c>
      <c r="F14" s="12">
        <v>532.31880000000001</v>
      </c>
      <c r="G14" s="13">
        <v>0.1913</v>
      </c>
      <c r="H14" s="27"/>
      <c r="J14" s="13" t="s">
        <v>155</v>
      </c>
      <c r="K14" s="13">
        <v>0.14019999999999999</v>
      </c>
    </row>
    <row r="15" spans="1:12" ht="12.75" customHeight="1" x14ac:dyDescent="0.2">
      <c r="A15">
        <v>3</v>
      </c>
      <c r="B15" t="s">
        <v>502</v>
      </c>
      <c r="C15" t="s">
        <v>249</v>
      </c>
      <c r="D15" t="s">
        <v>209</v>
      </c>
      <c r="E15">
        <v>52000000</v>
      </c>
      <c r="F15" s="12">
        <v>529.51808000000005</v>
      </c>
      <c r="G15" s="13">
        <v>0.19030000000000002</v>
      </c>
      <c r="H15" s="27"/>
      <c r="J15" s="13" t="s">
        <v>75</v>
      </c>
      <c r="K15" s="13">
        <v>9.3699999999999992E-2</v>
      </c>
    </row>
    <row r="16" spans="1:12" ht="12.75" customHeight="1" x14ac:dyDescent="0.2">
      <c r="A16">
        <v>4</v>
      </c>
      <c r="B16" t="s">
        <v>500</v>
      </c>
      <c r="C16" t="s">
        <v>499</v>
      </c>
      <c r="D16" t="s">
        <v>214</v>
      </c>
      <c r="E16">
        <v>50000000</v>
      </c>
      <c r="F16" s="12">
        <v>499.07249999999999</v>
      </c>
      <c r="G16" s="13">
        <v>0.1794</v>
      </c>
      <c r="H16" s="27"/>
      <c r="J16" s="13"/>
      <c r="K16" s="13"/>
    </row>
    <row r="17" spans="1:12" ht="12.75" customHeight="1" x14ac:dyDescent="0.2">
      <c r="A17">
        <v>5</v>
      </c>
      <c r="B17" t="s">
        <v>501</v>
      </c>
      <c r="C17" t="s">
        <v>458</v>
      </c>
      <c r="D17" t="s">
        <v>379</v>
      </c>
      <c r="E17">
        <v>40000000</v>
      </c>
      <c r="F17" s="12">
        <v>398.79320000000001</v>
      </c>
      <c r="G17" s="13">
        <v>0.14330000000000001</v>
      </c>
      <c r="H17" s="27"/>
    </row>
    <row r="18" spans="1:12" ht="12.75" customHeight="1" x14ac:dyDescent="0.2">
      <c r="A18">
        <v>6</v>
      </c>
      <c r="B18" t="s">
        <v>251</v>
      </c>
      <c r="C18" t="s">
        <v>242</v>
      </c>
      <c r="D18" t="s">
        <v>209</v>
      </c>
      <c r="E18">
        <v>17000000</v>
      </c>
      <c r="F18" s="12">
        <v>171.84875</v>
      </c>
      <c r="G18" s="13">
        <v>6.1799999999999994E-2</v>
      </c>
      <c r="H18" s="27"/>
    </row>
    <row r="19" spans="1:12" ht="12.75" customHeight="1" x14ac:dyDescent="0.2">
      <c r="C19" s="16" t="s">
        <v>132</v>
      </c>
      <c r="D19" s="16"/>
      <c r="E19" s="16"/>
      <c r="F19" s="17">
        <f>SUM(F14:F18)</f>
        <v>2131.5513300000002</v>
      </c>
      <c r="G19" s="18">
        <f>SUM(G14:G18)</f>
        <v>0.7661</v>
      </c>
      <c r="H19" s="27"/>
    </row>
    <row r="20" spans="1:12" ht="12.75" customHeight="1" x14ac:dyDescent="0.2">
      <c r="F20" s="12"/>
      <c r="G20" s="13"/>
      <c r="H20" s="27"/>
    </row>
    <row r="21" spans="1:12" ht="12.75" customHeight="1" x14ac:dyDescent="0.2">
      <c r="C21" s="14" t="s">
        <v>137</v>
      </c>
      <c r="F21" s="12">
        <v>213.53193400000001</v>
      </c>
      <c r="G21" s="13">
        <v>7.6799999999999993E-2</v>
      </c>
      <c r="H21" s="27"/>
    </row>
    <row r="22" spans="1:12" ht="12.75" customHeight="1" x14ac:dyDescent="0.2">
      <c r="C22" s="16" t="s">
        <v>132</v>
      </c>
      <c r="D22" s="16"/>
      <c r="E22" s="16"/>
      <c r="F22" s="17">
        <f>SUM(F21:F21)</f>
        <v>213.53193400000001</v>
      </c>
      <c r="G22" s="18">
        <f>SUM(G21:G21)</f>
        <v>7.6799999999999993E-2</v>
      </c>
      <c r="H22" s="28"/>
      <c r="I22" s="29"/>
    </row>
    <row r="23" spans="1:12" ht="12.75" customHeight="1" x14ac:dyDescent="0.2">
      <c r="F23" s="12"/>
      <c r="G23" s="13"/>
      <c r="H23" s="27"/>
    </row>
    <row r="24" spans="1:12" ht="12.75" customHeight="1" x14ac:dyDescent="0.2">
      <c r="C24" s="14" t="s">
        <v>138</v>
      </c>
      <c r="F24" s="12"/>
      <c r="G24" s="13"/>
      <c r="H24" s="27"/>
    </row>
    <row r="25" spans="1:12" ht="12.75" customHeight="1" x14ac:dyDescent="0.2">
      <c r="C25" s="14" t="s">
        <v>139</v>
      </c>
      <c r="F25" s="12">
        <v>47.003086000000003</v>
      </c>
      <c r="G25" s="13">
        <v>1.6899999999999998E-2</v>
      </c>
      <c r="H25" s="28"/>
      <c r="I25" s="29"/>
    </row>
    <row r="26" spans="1:12" ht="12.75" customHeight="1" x14ac:dyDescent="0.2">
      <c r="C26" s="16" t="s">
        <v>132</v>
      </c>
      <c r="D26" s="16"/>
      <c r="E26" s="16"/>
      <c r="F26" s="17">
        <f>SUM(F25:F25)</f>
        <v>47.003086000000003</v>
      </c>
      <c r="G26" s="18">
        <f>SUM(G25:G25)</f>
        <v>1.6899999999999998E-2</v>
      </c>
      <c r="H26" s="27"/>
    </row>
    <row r="27" spans="1:12" ht="12.75" customHeight="1" x14ac:dyDescent="0.2">
      <c r="C27" s="19" t="s">
        <v>140</v>
      </c>
      <c r="D27" s="19"/>
      <c r="E27" s="19"/>
      <c r="F27" s="20">
        <f>SUM(F10,F19,F22,F26)</f>
        <v>2782.0040600000007</v>
      </c>
      <c r="G27" s="21">
        <f>SUM(G10,G19,G22,G26)</f>
        <v>1</v>
      </c>
      <c r="H27" s="27"/>
    </row>
    <row r="28" spans="1:12" ht="12.75" customHeight="1" x14ac:dyDescent="0.2">
      <c r="H28" s="27"/>
    </row>
    <row r="29" spans="1:12" ht="12.75" customHeight="1" x14ac:dyDescent="0.2">
      <c r="C29" s="35" t="s">
        <v>547</v>
      </c>
      <c r="H29" s="28"/>
      <c r="I29" s="29"/>
    </row>
    <row r="30" spans="1:12" ht="12.75" customHeight="1" x14ac:dyDescent="0.2">
      <c r="C30" s="35" t="s">
        <v>546</v>
      </c>
      <c r="H30" s="30"/>
      <c r="I30" s="31"/>
    </row>
    <row r="31" spans="1:12" ht="12.75" customHeight="1" x14ac:dyDescent="0.2">
      <c r="C31" s="14"/>
    </row>
    <row r="32" spans="1:12" ht="12.75" customHeight="1" x14ac:dyDescent="0.2">
      <c r="C32" s="39" t="s">
        <v>555</v>
      </c>
      <c r="D32" s="45">
        <v>112.9</v>
      </c>
      <c r="H32" s="27"/>
      <c r="L32"/>
    </row>
    <row r="33" spans="3:4" ht="12.75" customHeight="1" x14ac:dyDescent="0.2">
      <c r="C33" s="39" t="s">
        <v>552</v>
      </c>
      <c r="D33" s="39">
        <v>482.33</v>
      </c>
    </row>
    <row r="34" spans="3:4" ht="12.75" customHeight="1" x14ac:dyDescent="0.2">
      <c r="C34" s="39" t="s">
        <v>553</v>
      </c>
      <c r="D34" s="39">
        <v>1.1890000000000001</v>
      </c>
    </row>
    <row r="35" spans="3:4" ht="12.75" customHeight="1" x14ac:dyDescent="0.2">
      <c r="C35" s="40" t="s">
        <v>554</v>
      </c>
      <c r="D35" s="39">
        <v>8.0500000000000007</v>
      </c>
    </row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A46" workbookViewId="0">
      <selection activeCell="C76" sqref="C76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33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506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38</v>
      </c>
      <c r="C9" t="s">
        <v>36</v>
      </c>
      <c r="D9" t="s">
        <v>22</v>
      </c>
      <c r="E9">
        <v>20000</v>
      </c>
      <c r="F9" s="12">
        <v>219.3</v>
      </c>
      <c r="G9" s="13">
        <v>3.4599999999999999E-2</v>
      </c>
      <c r="H9" s="27"/>
    </row>
    <row r="10" spans="1:12" ht="12.75" customHeight="1" x14ac:dyDescent="0.2">
      <c r="A10">
        <v>2</v>
      </c>
      <c r="B10" t="s">
        <v>23</v>
      </c>
      <c r="C10" t="s">
        <v>21</v>
      </c>
      <c r="D10" t="s">
        <v>15</v>
      </c>
      <c r="E10">
        <v>46000</v>
      </c>
      <c r="F10" s="12">
        <v>213.02600000000001</v>
      </c>
      <c r="G10" s="13">
        <v>3.3700000000000001E-2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70</v>
      </c>
      <c r="C11" t="s">
        <v>68</v>
      </c>
      <c r="D11" t="s">
        <v>43</v>
      </c>
      <c r="E11">
        <v>19000</v>
      </c>
      <c r="F11" s="12">
        <v>183.559</v>
      </c>
      <c r="G11" s="13">
        <v>2.8999999999999998E-2</v>
      </c>
      <c r="H11" s="27"/>
      <c r="J11" s="13" t="s">
        <v>22</v>
      </c>
      <c r="K11" s="13">
        <v>0.1255</v>
      </c>
    </row>
    <row r="12" spans="1:12" ht="12.75" customHeight="1" x14ac:dyDescent="0.2">
      <c r="A12">
        <v>4</v>
      </c>
      <c r="B12" t="s">
        <v>18</v>
      </c>
      <c r="C12" t="s">
        <v>14</v>
      </c>
      <c r="D12" t="s">
        <v>15</v>
      </c>
      <c r="E12">
        <v>20000</v>
      </c>
      <c r="F12" s="12">
        <v>176.46</v>
      </c>
      <c r="G12" s="13">
        <v>2.7900000000000001E-2</v>
      </c>
      <c r="H12" s="27"/>
      <c r="J12" s="13" t="s">
        <v>15</v>
      </c>
      <c r="K12" s="13">
        <v>0.10339999999999999</v>
      </c>
    </row>
    <row r="13" spans="1:12" ht="12.75" customHeight="1" x14ac:dyDescent="0.2">
      <c r="A13">
        <v>5</v>
      </c>
      <c r="B13" t="s">
        <v>508</v>
      </c>
      <c r="C13" t="s">
        <v>507</v>
      </c>
      <c r="D13" t="s">
        <v>43</v>
      </c>
      <c r="E13">
        <v>30000</v>
      </c>
      <c r="F13" s="12">
        <v>165.61500000000001</v>
      </c>
      <c r="G13" s="13">
        <v>2.6200000000000001E-2</v>
      </c>
      <c r="H13" s="27"/>
      <c r="J13" s="13" t="s">
        <v>43</v>
      </c>
      <c r="K13" s="13">
        <v>9.6199999999999994E-2</v>
      </c>
    </row>
    <row r="14" spans="1:12" ht="12.75" customHeight="1" x14ac:dyDescent="0.2">
      <c r="A14">
        <v>6</v>
      </c>
      <c r="B14" t="s">
        <v>232</v>
      </c>
      <c r="C14" t="s">
        <v>231</v>
      </c>
      <c r="D14" t="s">
        <v>69</v>
      </c>
      <c r="E14">
        <v>43887</v>
      </c>
      <c r="F14" s="12">
        <v>157.35683900000001</v>
      </c>
      <c r="G14" s="13">
        <v>2.4900000000000002E-2</v>
      </c>
      <c r="H14" s="27"/>
      <c r="J14" s="13" t="s">
        <v>42</v>
      </c>
      <c r="K14" s="13">
        <v>8.6400000000000005E-2</v>
      </c>
    </row>
    <row r="15" spans="1:12" ht="12.75" customHeight="1" x14ac:dyDescent="0.2">
      <c r="A15">
        <v>7</v>
      </c>
      <c r="B15" t="s">
        <v>230</v>
      </c>
      <c r="C15" t="s">
        <v>229</v>
      </c>
      <c r="D15" t="s">
        <v>51</v>
      </c>
      <c r="E15">
        <v>4500</v>
      </c>
      <c r="F15" s="12">
        <v>155.88900000000001</v>
      </c>
      <c r="G15" s="13">
        <v>2.46E-2</v>
      </c>
      <c r="H15" s="27"/>
      <c r="J15" s="13" t="s">
        <v>30</v>
      </c>
      <c r="K15" s="13">
        <v>7.2099999999999997E-2</v>
      </c>
    </row>
    <row r="16" spans="1:12" ht="12.75" customHeight="1" x14ac:dyDescent="0.2">
      <c r="A16">
        <v>8</v>
      </c>
      <c r="B16" t="s">
        <v>35</v>
      </c>
      <c r="C16" t="s">
        <v>32</v>
      </c>
      <c r="D16" t="s">
        <v>33</v>
      </c>
      <c r="E16">
        <v>50000</v>
      </c>
      <c r="F16" s="12">
        <v>153.32499999999999</v>
      </c>
      <c r="G16" s="13">
        <v>2.4199999999999999E-2</v>
      </c>
      <c r="H16" s="27"/>
      <c r="J16" s="13" t="s">
        <v>33</v>
      </c>
      <c r="K16" s="13">
        <v>6.5099999999999991E-2</v>
      </c>
    </row>
    <row r="17" spans="1:11" ht="12.75" customHeight="1" x14ac:dyDescent="0.2">
      <c r="A17">
        <v>9</v>
      </c>
      <c r="B17" t="s">
        <v>67</v>
      </c>
      <c r="C17" t="s">
        <v>65</v>
      </c>
      <c r="D17" t="s">
        <v>27</v>
      </c>
      <c r="E17">
        <v>85609</v>
      </c>
      <c r="F17" s="12">
        <v>148.488811</v>
      </c>
      <c r="G17" s="13">
        <v>2.35E-2</v>
      </c>
      <c r="H17" s="27"/>
      <c r="J17" s="13" t="s">
        <v>51</v>
      </c>
      <c r="K17" s="13">
        <v>6.0700000000000004E-2</v>
      </c>
    </row>
    <row r="18" spans="1:11" ht="12.75" customHeight="1" x14ac:dyDescent="0.2">
      <c r="A18">
        <v>10</v>
      </c>
      <c r="B18" t="s">
        <v>76</v>
      </c>
      <c r="C18" t="s">
        <v>74</v>
      </c>
      <c r="D18" t="s">
        <v>27</v>
      </c>
      <c r="E18">
        <v>2600</v>
      </c>
      <c r="F18" s="12">
        <v>148.3742</v>
      </c>
      <c r="G18" s="13">
        <v>2.3399999999999997E-2</v>
      </c>
      <c r="H18" s="27"/>
      <c r="J18" s="13" t="s">
        <v>60</v>
      </c>
      <c r="K18" s="13">
        <v>5.4800000000000001E-2</v>
      </c>
    </row>
    <row r="19" spans="1:11" ht="12.75" customHeight="1" x14ac:dyDescent="0.2">
      <c r="A19">
        <v>11</v>
      </c>
      <c r="B19" t="s">
        <v>228</v>
      </c>
      <c r="C19" t="s">
        <v>226</v>
      </c>
      <c r="D19" t="s">
        <v>217</v>
      </c>
      <c r="E19">
        <v>4000</v>
      </c>
      <c r="F19" s="12">
        <v>144.32</v>
      </c>
      <c r="G19" s="13">
        <v>2.2799999999999997E-2</v>
      </c>
      <c r="H19" s="27"/>
      <c r="J19" s="13" t="s">
        <v>34</v>
      </c>
      <c r="K19" s="13">
        <v>5.0700000000000002E-2</v>
      </c>
    </row>
    <row r="20" spans="1:11" ht="12.75" customHeight="1" x14ac:dyDescent="0.2">
      <c r="A20">
        <v>12</v>
      </c>
      <c r="B20" t="s">
        <v>99</v>
      </c>
      <c r="C20" t="s">
        <v>98</v>
      </c>
      <c r="D20" t="s">
        <v>30</v>
      </c>
      <c r="E20">
        <v>130000</v>
      </c>
      <c r="F20" s="12">
        <v>143.715</v>
      </c>
      <c r="G20" s="13">
        <v>2.2700000000000001E-2</v>
      </c>
      <c r="H20" s="27"/>
      <c r="J20" s="13" t="s">
        <v>27</v>
      </c>
      <c r="K20" s="13">
        <v>4.6900000000000004E-2</v>
      </c>
    </row>
    <row r="21" spans="1:11" ht="12.75" customHeight="1" x14ac:dyDescent="0.2">
      <c r="A21">
        <v>13</v>
      </c>
      <c r="B21" t="s">
        <v>510</v>
      </c>
      <c r="C21" t="s">
        <v>509</v>
      </c>
      <c r="D21" t="s">
        <v>15</v>
      </c>
      <c r="E21">
        <v>100000</v>
      </c>
      <c r="F21" s="12">
        <v>141.4</v>
      </c>
      <c r="G21" s="13">
        <v>2.23E-2</v>
      </c>
      <c r="H21" s="27"/>
      <c r="J21" s="13" t="s">
        <v>151</v>
      </c>
      <c r="K21" s="13">
        <v>3.78E-2</v>
      </c>
    </row>
    <row r="22" spans="1:11" ht="12.75" customHeight="1" x14ac:dyDescent="0.2">
      <c r="A22">
        <v>14</v>
      </c>
      <c r="B22" t="s">
        <v>512</v>
      </c>
      <c r="C22" t="s">
        <v>511</v>
      </c>
      <c r="D22" t="s">
        <v>43</v>
      </c>
      <c r="E22">
        <v>4000</v>
      </c>
      <c r="F22" s="12">
        <v>139.464</v>
      </c>
      <c r="G22" s="13">
        <v>2.2000000000000002E-2</v>
      </c>
      <c r="H22" s="27"/>
      <c r="J22" s="13" t="s">
        <v>217</v>
      </c>
      <c r="K22" s="13">
        <v>2.98E-2</v>
      </c>
    </row>
    <row r="23" spans="1:11" ht="12.75" customHeight="1" x14ac:dyDescent="0.2">
      <c r="A23">
        <v>15</v>
      </c>
      <c r="B23" t="s">
        <v>225</v>
      </c>
      <c r="C23" t="s">
        <v>224</v>
      </c>
      <c r="D23" t="s">
        <v>42</v>
      </c>
      <c r="E23">
        <v>30000</v>
      </c>
      <c r="F23" s="12">
        <v>138.76499999999999</v>
      </c>
      <c r="G23" s="13">
        <v>2.1899999999999999E-2</v>
      </c>
      <c r="H23" s="27"/>
      <c r="J23" s="13" t="s">
        <v>69</v>
      </c>
      <c r="K23" s="13">
        <v>2.4900000000000002E-2</v>
      </c>
    </row>
    <row r="24" spans="1:11" ht="12.75" customHeight="1" x14ac:dyDescent="0.2">
      <c r="A24">
        <v>16</v>
      </c>
      <c r="B24" t="s">
        <v>93</v>
      </c>
      <c r="C24" t="s">
        <v>92</v>
      </c>
      <c r="D24" t="s">
        <v>51</v>
      </c>
      <c r="E24">
        <v>25000</v>
      </c>
      <c r="F24" s="12">
        <v>138.01249999999999</v>
      </c>
      <c r="G24" s="13">
        <v>2.18E-2</v>
      </c>
      <c r="H24" s="27"/>
      <c r="J24" s="13" t="s">
        <v>423</v>
      </c>
      <c r="K24" s="13">
        <v>2.18E-2</v>
      </c>
    </row>
    <row r="25" spans="1:11" ht="12.75" customHeight="1" x14ac:dyDescent="0.2">
      <c r="A25">
        <v>17</v>
      </c>
      <c r="B25" t="s">
        <v>438</v>
      </c>
      <c r="C25" t="s">
        <v>437</v>
      </c>
      <c r="D25" t="s">
        <v>423</v>
      </c>
      <c r="E25">
        <v>200000</v>
      </c>
      <c r="F25" s="12">
        <v>137.9</v>
      </c>
      <c r="G25" s="13">
        <v>2.18E-2</v>
      </c>
      <c r="H25" s="27"/>
      <c r="J25" s="13" t="s">
        <v>55</v>
      </c>
      <c r="K25" s="13">
        <v>2.0499999999999997E-2</v>
      </c>
    </row>
    <row r="26" spans="1:11" ht="12.75" customHeight="1" x14ac:dyDescent="0.2">
      <c r="A26">
        <v>18</v>
      </c>
      <c r="B26" t="s">
        <v>220</v>
      </c>
      <c r="C26" t="s">
        <v>219</v>
      </c>
      <c r="D26" t="s">
        <v>151</v>
      </c>
      <c r="E26">
        <v>40000</v>
      </c>
      <c r="F26" s="12">
        <v>136.44</v>
      </c>
      <c r="G26" s="13">
        <v>2.1600000000000001E-2</v>
      </c>
      <c r="H26" s="27"/>
      <c r="J26" s="13" t="s">
        <v>12</v>
      </c>
      <c r="K26" s="13">
        <v>1.8600000000000002E-2</v>
      </c>
    </row>
    <row r="27" spans="1:11" ht="12.75" customHeight="1" x14ac:dyDescent="0.2">
      <c r="A27">
        <v>19</v>
      </c>
      <c r="B27" t="s">
        <v>514</v>
      </c>
      <c r="C27" t="s">
        <v>513</v>
      </c>
      <c r="D27" t="s">
        <v>42</v>
      </c>
      <c r="E27">
        <v>50000</v>
      </c>
      <c r="F27" s="12">
        <v>135.67500000000001</v>
      </c>
      <c r="G27" s="13">
        <v>2.1400000000000002E-2</v>
      </c>
      <c r="H27" s="27"/>
      <c r="J27" s="13" t="s">
        <v>37</v>
      </c>
      <c r="K27" s="13">
        <v>1.6899999999999998E-2</v>
      </c>
    </row>
    <row r="28" spans="1:11" ht="12.75" customHeight="1" x14ac:dyDescent="0.2">
      <c r="A28">
        <v>20</v>
      </c>
      <c r="B28" t="s">
        <v>91</v>
      </c>
      <c r="C28" t="s">
        <v>550</v>
      </c>
      <c r="D28" t="s">
        <v>55</v>
      </c>
      <c r="E28">
        <v>17500</v>
      </c>
      <c r="F28" s="12">
        <v>130.04249999999999</v>
      </c>
      <c r="G28" s="13">
        <v>2.0499999999999997E-2</v>
      </c>
      <c r="H28" s="27"/>
      <c r="J28" s="13" t="s">
        <v>66</v>
      </c>
      <c r="K28" s="13">
        <v>1.5800000000000002E-2</v>
      </c>
    </row>
    <row r="29" spans="1:11" ht="12.75" customHeight="1" x14ac:dyDescent="0.2">
      <c r="A29">
        <v>21</v>
      </c>
      <c r="B29" t="s">
        <v>448</v>
      </c>
      <c r="C29" t="s">
        <v>447</v>
      </c>
      <c r="D29" t="s">
        <v>22</v>
      </c>
      <c r="E29">
        <v>27500</v>
      </c>
      <c r="F29" s="12">
        <v>127.14624999999999</v>
      </c>
      <c r="G29" s="13">
        <v>2.0099999999999996E-2</v>
      </c>
      <c r="H29" s="27"/>
      <c r="J29" s="13" t="s">
        <v>54</v>
      </c>
      <c r="K29" s="13">
        <v>1.3000000000000001E-2</v>
      </c>
    </row>
    <row r="30" spans="1:11" ht="12.75" customHeight="1" x14ac:dyDescent="0.2">
      <c r="A30">
        <v>22</v>
      </c>
      <c r="B30" t="s">
        <v>516</v>
      </c>
      <c r="C30" t="s">
        <v>515</v>
      </c>
      <c r="D30" t="s">
        <v>15</v>
      </c>
      <c r="E30">
        <v>120000</v>
      </c>
      <c r="F30" s="12">
        <v>123.3</v>
      </c>
      <c r="G30" s="13">
        <v>1.95E-2</v>
      </c>
      <c r="H30" s="27"/>
      <c r="J30" s="13" t="s">
        <v>213</v>
      </c>
      <c r="K30" s="13">
        <v>6.5000000000000006E-3</v>
      </c>
    </row>
    <row r="31" spans="1:11" ht="12.75" customHeight="1" x14ac:dyDescent="0.2">
      <c r="A31">
        <v>23</v>
      </c>
      <c r="B31" t="s">
        <v>82</v>
      </c>
      <c r="C31" t="s">
        <v>81</v>
      </c>
      <c r="D31" t="s">
        <v>30</v>
      </c>
      <c r="E31">
        <v>3000</v>
      </c>
      <c r="F31" s="12">
        <v>122.97</v>
      </c>
      <c r="G31" s="13">
        <v>1.9400000000000001E-2</v>
      </c>
      <c r="H31" s="27"/>
      <c r="J31" s="13" t="s">
        <v>517</v>
      </c>
      <c r="K31" s="13">
        <v>5.7999999999999996E-3</v>
      </c>
    </row>
    <row r="32" spans="1:11" ht="12.75" customHeight="1" x14ac:dyDescent="0.2">
      <c r="A32">
        <v>24</v>
      </c>
      <c r="B32" t="s">
        <v>484</v>
      </c>
      <c r="C32" t="s">
        <v>483</v>
      </c>
      <c r="D32" t="s">
        <v>22</v>
      </c>
      <c r="E32">
        <v>8000</v>
      </c>
      <c r="F32" s="12">
        <v>122.5</v>
      </c>
      <c r="G32" s="13">
        <v>1.9400000000000001E-2</v>
      </c>
      <c r="H32" s="27"/>
      <c r="J32" s="13" t="s">
        <v>75</v>
      </c>
      <c r="K32" s="13">
        <v>2.6800000000000001E-2</v>
      </c>
    </row>
    <row r="33" spans="1:11" ht="12.75" customHeight="1" x14ac:dyDescent="0.2">
      <c r="A33">
        <v>25</v>
      </c>
      <c r="B33" t="s">
        <v>211</v>
      </c>
      <c r="C33" t="s">
        <v>210</v>
      </c>
      <c r="D33" t="s">
        <v>43</v>
      </c>
      <c r="E33">
        <v>10000</v>
      </c>
      <c r="F33" s="12">
        <v>120.47499999999999</v>
      </c>
      <c r="G33" s="13">
        <v>1.9E-2</v>
      </c>
      <c r="H33" s="27"/>
      <c r="J33" s="13"/>
      <c r="K33" s="13"/>
    </row>
    <row r="34" spans="1:11" ht="12.75" customHeight="1" x14ac:dyDescent="0.2">
      <c r="A34">
        <v>26</v>
      </c>
      <c r="B34" t="s">
        <v>127</v>
      </c>
      <c r="C34" t="s">
        <v>126</v>
      </c>
      <c r="D34" t="s">
        <v>12</v>
      </c>
      <c r="E34">
        <v>15000</v>
      </c>
      <c r="F34" s="12">
        <v>117.9975</v>
      </c>
      <c r="G34" s="13">
        <v>1.8600000000000002E-2</v>
      </c>
      <c r="H34" s="27"/>
    </row>
    <row r="35" spans="1:11" ht="12.75" customHeight="1" x14ac:dyDescent="0.2">
      <c r="A35">
        <v>27</v>
      </c>
      <c r="B35" t="s">
        <v>519</v>
      </c>
      <c r="C35" t="s">
        <v>518</v>
      </c>
      <c r="D35" t="s">
        <v>60</v>
      </c>
      <c r="E35">
        <v>43819</v>
      </c>
      <c r="F35" s="12">
        <v>107.641374</v>
      </c>
      <c r="G35" s="13">
        <v>1.7000000000000001E-2</v>
      </c>
      <c r="H35" s="27"/>
    </row>
    <row r="36" spans="1:11" ht="12.75" customHeight="1" x14ac:dyDescent="0.2">
      <c r="A36">
        <v>28</v>
      </c>
      <c r="B36" t="s">
        <v>261</v>
      </c>
      <c r="C36" t="s">
        <v>260</v>
      </c>
      <c r="D36" t="s">
        <v>34</v>
      </c>
      <c r="E36">
        <v>3000</v>
      </c>
      <c r="F36" s="12">
        <v>107.379</v>
      </c>
      <c r="G36" s="13">
        <v>1.7000000000000001E-2</v>
      </c>
      <c r="H36" s="27"/>
    </row>
    <row r="37" spans="1:11" ht="12.75" customHeight="1" x14ac:dyDescent="0.2">
      <c r="A37">
        <v>29</v>
      </c>
      <c r="B37" t="s">
        <v>222</v>
      </c>
      <c r="C37" t="s">
        <v>221</v>
      </c>
      <c r="D37" t="s">
        <v>37</v>
      </c>
      <c r="E37">
        <v>150000</v>
      </c>
      <c r="F37" s="12">
        <v>107.175</v>
      </c>
      <c r="G37" s="13">
        <v>1.6899999999999998E-2</v>
      </c>
      <c r="H37" s="27"/>
    </row>
    <row r="38" spans="1:11" ht="12.75" customHeight="1" x14ac:dyDescent="0.2">
      <c r="A38">
        <v>30</v>
      </c>
      <c r="B38" t="s">
        <v>95</v>
      </c>
      <c r="C38" t="s">
        <v>94</v>
      </c>
      <c r="D38" t="s">
        <v>34</v>
      </c>
      <c r="E38">
        <v>33838</v>
      </c>
      <c r="F38" s="12">
        <v>106.522024</v>
      </c>
      <c r="G38" s="13">
        <v>1.6799999999999999E-2</v>
      </c>
      <c r="H38" s="27"/>
    </row>
    <row r="39" spans="1:11" ht="12.75" customHeight="1" x14ac:dyDescent="0.2">
      <c r="A39">
        <v>31</v>
      </c>
      <c r="B39" t="s">
        <v>78</v>
      </c>
      <c r="C39" t="s">
        <v>77</v>
      </c>
      <c r="D39" t="s">
        <v>22</v>
      </c>
      <c r="E39">
        <v>25000</v>
      </c>
      <c r="F39" s="12">
        <v>104.75</v>
      </c>
      <c r="G39" s="13">
        <v>1.66E-2</v>
      </c>
      <c r="H39" s="27"/>
    </row>
    <row r="40" spans="1:11" ht="12.75" customHeight="1" x14ac:dyDescent="0.2">
      <c r="A40">
        <v>32</v>
      </c>
      <c r="B40" t="s">
        <v>520</v>
      </c>
      <c r="C40" t="s">
        <v>354</v>
      </c>
      <c r="D40" t="s">
        <v>151</v>
      </c>
      <c r="E40">
        <v>16000</v>
      </c>
      <c r="F40" s="12">
        <v>102.21599999999999</v>
      </c>
      <c r="G40" s="13">
        <v>1.6200000000000003E-2</v>
      </c>
      <c r="H40" s="27"/>
    </row>
    <row r="41" spans="1:11" ht="12.75" customHeight="1" x14ac:dyDescent="0.2">
      <c r="A41">
        <v>33</v>
      </c>
      <c r="B41" t="s">
        <v>103</v>
      </c>
      <c r="C41" t="s">
        <v>102</v>
      </c>
      <c r="D41" t="s">
        <v>42</v>
      </c>
      <c r="E41">
        <v>4000</v>
      </c>
      <c r="F41" s="12">
        <v>101.788</v>
      </c>
      <c r="G41" s="13">
        <v>1.61E-2</v>
      </c>
      <c r="H41" s="27"/>
    </row>
    <row r="42" spans="1:11" ht="12.75" customHeight="1" x14ac:dyDescent="0.2">
      <c r="A42">
        <v>34</v>
      </c>
      <c r="B42" t="s">
        <v>97</v>
      </c>
      <c r="C42" t="s">
        <v>96</v>
      </c>
      <c r="D42" t="s">
        <v>66</v>
      </c>
      <c r="E42">
        <v>90000</v>
      </c>
      <c r="F42" s="12">
        <v>100.035</v>
      </c>
      <c r="G42" s="13">
        <v>1.5800000000000002E-2</v>
      </c>
      <c r="H42" s="27"/>
    </row>
    <row r="43" spans="1:11" ht="12.75" customHeight="1" x14ac:dyDescent="0.2">
      <c r="A43">
        <v>35</v>
      </c>
      <c r="B43" t="s">
        <v>84</v>
      </c>
      <c r="C43" t="s">
        <v>83</v>
      </c>
      <c r="D43" t="s">
        <v>60</v>
      </c>
      <c r="E43">
        <v>30000</v>
      </c>
      <c r="F43" s="12">
        <v>97.125</v>
      </c>
      <c r="G43" s="13">
        <v>1.5300000000000001E-2</v>
      </c>
      <c r="H43" s="27"/>
    </row>
    <row r="44" spans="1:11" ht="12.75" customHeight="1" x14ac:dyDescent="0.2">
      <c r="A44">
        <v>36</v>
      </c>
      <c r="B44" t="s">
        <v>44</v>
      </c>
      <c r="C44" t="s">
        <v>41</v>
      </c>
      <c r="D44" t="s">
        <v>42</v>
      </c>
      <c r="E44">
        <v>45000</v>
      </c>
      <c r="F44" s="12">
        <v>95.692499999999995</v>
      </c>
      <c r="G44" s="13">
        <v>1.5100000000000001E-2</v>
      </c>
      <c r="H44" s="27"/>
    </row>
    <row r="45" spans="1:11" ht="12.75" customHeight="1" x14ac:dyDescent="0.2">
      <c r="A45">
        <v>37</v>
      </c>
      <c r="B45" t="s">
        <v>267</v>
      </c>
      <c r="C45" t="s">
        <v>266</v>
      </c>
      <c r="D45" t="s">
        <v>33</v>
      </c>
      <c r="E45">
        <v>23564</v>
      </c>
      <c r="F45" s="12">
        <v>93.372349999999997</v>
      </c>
      <c r="G45" s="13">
        <v>1.4800000000000001E-2</v>
      </c>
      <c r="H45" s="27"/>
    </row>
    <row r="46" spans="1:11" ht="12.75" customHeight="1" x14ac:dyDescent="0.2">
      <c r="A46">
        <v>38</v>
      </c>
      <c r="B46" t="s">
        <v>432</v>
      </c>
      <c r="C46" t="s">
        <v>431</v>
      </c>
      <c r="D46" t="s">
        <v>30</v>
      </c>
      <c r="E46">
        <v>24000</v>
      </c>
      <c r="F46" s="12">
        <v>92.424000000000007</v>
      </c>
      <c r="G46" s="13">
        <v>1.46E-2</v>
      </c>
      <c r="H46" s="27"/>
    </row>
    <row r="47" spans="1:11" ht="12.75" customHeight="1" x14ac:dyDescent="0.2">
      <c r="A47">
        <v>39</v>
      </c>
      <c r="B47" t="s">
        <v>101</v>
      </c>
      <c r="C47" t="s">
        <v>100</v>
      </c>
      <c r="D47" t="s">
        <v>51</v>
      </c>
      <c r="E47">
        <v>21000</v>
      </c>
      <c r="F47" s="12">
        <v>90.772499999999994</v>
      </c>
      <c r="G47" s="13">
        <v>1.43E-2</v>
      </c>
      <c r="H47" s="27"/>
    </row>
    <row r="48" spans="1:11" ht="12.75" customHeight="1" x14ac:dyDescent="0.2">
      <c r="A48">
        <v>40</v>
      </c>
      <c r="B48" t="s">
        <v>522</v>
      </c>
      <c r="C48" t="s">
        <v>521</v>
      </c>
      <c r="D48" t="s">
        <v>22</v>
      </c>
      <c r="E48">
        <v>12116</v>
      </c>
      <c r="F48" s="12">
        <v>82.570539999999994</v>
      </c>
      <c r="G48" s="13">
        <v>1.3000000000000001E-2</v>
      </c>
      <c r="H48" s="27"/>
    </row>
    <row r="49" spans="1:8" ht="12.75" customHeight="1" x14ac:dyDescent="0.2">
      <c r="A49">
        <v>41</v>
      </c>
      <c r="B49" t="s">
        <v>434</v>
      </c>
      <c r="C49" t="s">
        <v>433</v>
      </c>
      <c r="D49" t="s">
        <v>54</v>
      </c>
      <c r="E49">
        <v>100000</v>
      </c>
      <c r="F49" s="12">
        <v>82.35</v>
      </c>
      <c r="G49" s="13">
        <v>1.3000000000000001E-2</v>
      </c>
      <c r="H49" s="27"/>
    </row>
    <row r="50" spans="1:8" ht="12.75" customHeight="1" x14ac:dyDescent="0.2">
      <c r="A50">
        <v>42</v>
      </c>
      <c r="B50" t="s">
        <v>105</v>
      </c>
      <c r="C50" t="s">
        <v>104</v>
      </c>
      <c r="D50" t="s">
        <v>33</v>
      </c>
      <c r="E50">
        <v>33000</v>
      </c>
      <c r="F50" s="12">
        <v>81.460499999999996</v>
      </c>
      <c r="G50" s="13">
        <v>1.29E-2</v>
      </c>
      <c r="H50" s="27"/>
    </row>
    <row r="51" spans="1:8" ht="12.75" customHeight="1" x14ac:dyDescent="0.2">
      <c r="A51">
        <v>43</v>
      </c>
      <c r="B51" t="s">
        <v>524</v>
      </c>
      <c r="C51" t="s">
        <v>523</v>
      </c>
      <c r="D51" t="s">
        <v>42</v>
      </c>
      <c r="E51">
        <v>5500</v>
      </c>
      <c r="F51" s="12">
        <v>75.53425</v>
      </c>
      <c r="G51" s="13">
        <v>1.1899999999999999E-2</v>
      </c>
      <c r="H51" s="27"/>
    </row>
    <row r="52" spans="1:8" ht="12.75" customHeight="1" x14ac:dyDescent="0.2">
      <c r="A52">
        <v>44</v>
      </c>
      <c r="B52" t="s">
        <v>109</v>
      </c>
      <c r="C52" t="s">
        <v>108</v>
      </c>
      <c r="D52" t="s">
        <v>34</v>
      </c>
      <c r="E52">
        <v>10000</v>
      </c>
      <c r="F52" s="12">
        <v>73.209999999999994</v>
      </c>
      <c r="G52" s="13">
        <v>1.1599999999999999E-2</v>
      </c>
      <c r="H52" s="27"/>
    </row>
    <row r="53" spans="1:8" ht="12.75" customHeight="1" x14ac:dyDescent="0.2">
      <c r="A53">
        <v>45</v>
      </c>
      <c r="B53" t="s">
        <v>170</v>
      </c>
      <c r="C53" t="s">
        <v>169</v>
      </c>
      <c r="D53" t="s">
        <v>60</v>
      </c>
      <c r="E53">
        <v>20000</v>
      </c>
      <c r="F53" s="12">
        <v>72.040000000000006</v>
      </c>
      <c r="G53" s="13">
        <v>1.1399999999999999E-2</v>
      </c>
      <c r="H53" s="27"/>
    </row>
    <row r="54" spans="1:8" ht="12.75" customHeight="1" x14ac:dyDescent="0.2">
      <c r="A54">
        <v>46</v>
      </c>
      <c r="B54" t="s">
        <v>269</v>
      </c>
      <c r="C54" t="s">
        <v>268</v>
      </c>
      <c r="D54" t="s">
        <v>22</v>
      </c>
      <c r="E54">
        <v>15000</v>
      </c>
      <c r="F54" s="12">
        <v>70.47</v>
      </c>
      <c r="G54" s="13">
        <v>1.11E-2</v>
      </c>
      <c r="H54" s="27"/>
    </row>
    <row r="55" spans="1:8" ht="12.75" customHeight="1" x14ac:dyDescent="0.2">
      <c r="A55">
        <v>47</v>
      </c>
      <c r="B55" t="s">
        <v>526</v>
      </c>
      <c r="C55" t="s">
        <v>525</v>
      </c>
      <c r="D55" t="s">
        <v>60</v>
      </c>
      <c r="E55">
        <v>60000</v>
      </c>
      <c r="F55" s="12">
        <v>69.959999999999994</v>
      </c>
      <c r="G55" s="13">
        <v>1.11E-2</v>
      </c>
      <c r="H55" s="27"/>
    </row>
    <row r="56" spans="1:8" ht="12.75" customHeight="1" x14ac:dyDescent="0.2">
      <c r="A56">
        <v>48</v>
      </c>
      <c r="B56" t="s">
        <v>174</v>
      </c>
      <c r="C56" t="s">
        <v>173</v>
      </c>
      <c r="D56" t="s">
        <v>22</v>
      </c>
      <c r="E56">
        <v>1600</v>
      </c>
      <c r="F56" s="12">
        <v>67.464799999999997</v>
      </c>
      <c r="G56" s="13">
        <v>1.0700000000000001E-2</v>
      </c>
      <c r="H56" s="27"/>
    </row>
    <row r="57" spans="1:8" ht="12.75" customHeight="1" x14ac:dyDescent="0.2">
      <c r="A57">
        <v>49</v>
      </c>
      <c r="B57" t="s">
        <v>528</v>
      </c>
      <c r="C57" t="s">
        <v>527</v>
      </c>
      <c r="D57" t="s">
        <v>30</v>
      </c>
      <c r="E57">
        <v>50000</v>
      </c>
      <c r="F57" s="12">
        <v>64.974999999999994</v>
      </c>
      <c r="G57" s="13">
        <v>1.03E-2</v>
      </c>
      <c r="H57" s="27"/>
    </row>
    <row r="58" spans="1:8" ht="12.75" customHeight="1" x14ac:dyDescent="0.2">
      <c r="A58">
        <v>50</v>
      </c>
      <c r="B58" t="s">
        <v>530</v>
      </c>
      <c r="C58" t="s">
        <v>529</v>
      </c>
      <c r="D58" t="s">
        <v>33</v>
      </c>
      <c r="E58">
        <v>2000</v>
      </c>
      <c r="F58" s="12">
        <v>46.923000000000002</v>
      </c>
      <c r="G58" s="13">
        <v>7.4000000000000003E-3</v>
      </c>
      <c r="H58" s="27"/>
    </row>
    <row r="59" spans="1:8" ht="12.75" customHeight="1" x14ac:dyDescent="0.2">
      <c r="A59">
        <v>51</v>
      </c>
      <c r="B59" t="s">
        <v>532</v>
      </c>
      <c r="C59" t="s">
        <v>531</v>
      </c>
      <c r="D59" t="s">
        <v>217</v>
      </c>
      <c r="E59">
        <v>6500</v>
      </c>
      <c r="F59" s="12">
        <v>44.33325</v>
      </c>
      <c r="G59" s="13">
        <v>6.9999999999999993E-3</v>
      </c>
      <c r="H59" s="27"/>
    </row>
    <row r="60" spans="1:8" ht="12.75" customHeight="1" x14ac:dyDescent="0.2">
      <c r="A60">
        <v>52</v>
      </c>
      <c r="B60" t="s">
        <v>534</v>
      </c>
      <c r="C60" t="s">
        <v>533</v>
      </c>
      <c r="D60" t="s">
        <v>213</v>
      </c>
      <c r="E60">
        <v>15000</v>
      </c>
      <c r="F60" s="12">
        <v>41.362499999999997</v>
      </c>
      <c r="G60" s="13">
        <v>6.5000000000000006E-3</v>
      </c>
      <c r="H60" s="27"/>
    </row>
    <row r="61" spans="1:8" ht="12.75" customHeight="1" x14ac:dyDescent="0.2">
      <c r="A61">
        <v>53</v>
      </c>
      <c r="B61" t="s">
        <v>536</v>
      </c>
      <c r="C61" t="s">
        <v>535</v>
      </c>
      <c r="D61" t="s">
        <v>517</v>
      </c>
      <c r="E61">
        <v>34000</v>
      </c>
      <c r="F61" s="12">
        <v>36.89</v>
      </c>
      <c r="G61" s="13">
        <v>5.7999999999999996E-3</v>
      </c>
      <c r="H61" s="27"/>
    </row>
    <row r="62" spans="1:8" ht="12.75" customHeight="1" x14ac:dyDescent="0.2">
      <c r="A62">
        <v>54</v>
      </c>
      <c r="B62" t="s">
        <v>123</v>
      </c>
      <c r="C62" t="s">
        <v>122</v>
      </c>
      <c r="D62" t="s">
        <v>33</v>
      </c>
      <c r="E62">
        <v>9140</v>
      </c>
      <c r="F62" s="12">
        <v>36.537149999999997</v>
      </c>
      <c r="G62" s="13">
        <v>5.7999999999999996E-3</v>
      </c>
      <c r="H62" s="27"/>
    </row>
    <row r="63" spans="1:8" ht="12.75" customHeight="1" x14ac:dyDescent="0.2">
      <c r="A63">
        <v>55</v>
      </c>
      <c r="B63" t="s">
        <v>182</v>
      </c>
      <c r="C63" t="s">
        <v>181</v>
      </c>
      <c r="D63" t="s">
        <v>30</v>
      </c>
      <c r="E63">
        <v>20000</v>
      </c>
      <c r="F63" s="12">
        <v>32.24</v>
      </c>
      <c r="G63" s="13">
        <v>5.1000000000000004E-3</v>
      </c>
      <c r="H63" s="27"/>
    </row>
    <row r="64" spans="1:8" ht="12.75" customHeight="1" x14ac:dyDescent="0.2">
      <c r="A64">
        <v>56</v>
      </c>
      <c r="B64" t="s">
        <v>61</v>
      </c>
      <c r="C64" t="s">
        <v>59</v>
      </c>
      <c r="D64" t="s">
        <v>34</v>
      </c>
      <c r="E64">
        <v>5000</v>
      </c>
      <c r="F64" s="12">
        <v>26.4725</v>
      </c>
      <c r="G64" s="13">
        <v>4.1999999999999997E-3</v>
      </c>
      <c r="H64" s="27"/>
    </row>
    <row r="65" spans="1:9" ht="12.75" customHeight="1" x14ac:dyDescent="0.2">
      <c r="A65">
        <v>57</v>
      </c>
      <c r="B65" t="s">
        <v>263</v>
      </c>
      <c r="C65" t="s">
        <v>262</v>
      </c>
      <c r="D65" t="s">
        <v>34</v>
      </c>
      <c r="E65">
        <v>701</v>
      </c>
      <c r="F65" s="12">
        <v>7.2704219999999999</v>
      </c>
      <c r="G65" s="13">
        <v>1.1000000000000001E-3</v>
      </c>
      <c r="H65" s="27"/>
    </row>
    <row r="66" spans="1:9" ht="12.75" customHeight="1" x14ac:dyDescent="0.2">
      <c r="C66" s="16" t="s">
        <v>132</v>
      </c>
      <c r="D66" s="16"/>
      <c r="E66" s="16"/>
      <c r="F66" s="17">
        <f>SUM(F9:F65)</f>
        <v>6160.4732599999979</v>
      </c>
      <c r="G66" s="18">
        <f>SUM(G9:G65)</f>
        <v>0.97319999999999984</v>
      </c>
      <c r="H66" s="28"/>
      <c r="I66" s="29"/>
    </row>
    <row r="67" spans="1:9" ht="12.75" customHeight="1" x14ac:dyDescent="0.2">
      <c r="F67" s="12"/>
      <c r="G67" s="13"/>
      <c r="H67" s="27"/>
    </row>
    <row r="68" spans="1:9" ht="12.75" customHeight="1" x14ac:dyDescent="0.2">
      <c r="C68" s="14" t="s">
        <v>137</v>
      </c>
      <c r="F68" s="12">
        <v>252.405259</v>
      </c>
      <c r="G68" s="13">
        <v>3.9900000000000005E-2</v>
      </c>
      <c r="H68" s="27"/>
    </row>
    <row r="69" spans="1:9" ht="12.75" customHeight="1" x14ac:dyDescent="0.2">
      <c r="C69" s="16" t="s">
        <v>132</v>
      </c>
      <c r="D69" s="16"/>
      <c r="E69" s="16"/>
      <c r="F69" s="17">
        <f>SUM(F68:F68)</f>
        <v>252.405259</v>
      </c>
      <c r="G69" s="18">
        <f>SUM(G68:G68)</f>
        <v>3.9900000000000005E-2</v>
      </c>
      <c r="H69" s="28"/>
      <c r="I69" s="29"/>
    </row>
    <row r="70" spans="1:9" ht="12.75" customHeight="1" x14ac:dyDescent="0.2">
      <c r="F70" s="12"/>
      <c r="G70" s="13"/>
      <c r="H70" s="27"/>
    </row>
    <row r="71" spans="1:9" ht="12.75" customHeight="1" x14ac:dyDescent="0.2">
      <c r="C71" s="14" t="s">
        <v>138</v>
      </c>
      <c r="F71" s="12"/>
      <c r="G71" s="13"/>
      <c r="H71" s="27"/>
    </row>
    <row r="72" spans="1:9" ht="12.75" customHeight="1" x14ac:dyDescent="0.2">
      <c r="C72" s="14" t="s">
        <v>139</v>
      </c>
      <c r="F72" s="12">
        <v>-83.731346000000002</v>
      </c>
      <c r="G72" s="13">
        <v>-1.3100000000000001E-2</v>
      </c>
      <c r="H72" s="27"/>
    </row>
    <row r="73" spans="1:9" ht="12.75" customHeight="1" x14ac:dyDescent="0.2">
      <c r="C73" s="16" t="s">
        <v>132</v>
      </c>
      <c r="D73" s="16"/>
      <c r="E73" s="16"/>
      <c r="F73" s="17">
        <f>SUM(F72:F72)</f>
        <v>-83.731346000000002</v>
      </c>
      <c r="G73" s="18">
        <f>SUM(G72:G72)</f>
        <v>-1.3100000000000001E-2</v>
      </c>
      <c r="H73" s="28"/>
      <c r="I73" s="29"/>
    </row>
    <row r="74" spans="1:9" ht="12.75" customHeight="1" x14ac:dyDescent="0.2">
      <c r="C74" s="19" t="s">
        <v>140</v>
      </c>
      <c r="D74" s="19"/>
      <c r="E74" s="19"/>
      <c r="F74" s="20">
        <f>SUM(F66,F69,F73)</f>
        <v>6329.1471729999985</v>
      </c>
      <c r="G74" s="21">
        <f>SUM(G66,G69,G73)</f>
        <v>0.99999999999999989</v>
      </c>
      <c r="H74" s="30"/>
      <c r="I74" s="31"/>
    </row>
    <row r="75" spans="1:9" ht="12.75" customHeight="1" x14ac:dyDescent="0.2"/>
    <row r="76" spans="1:9" ht="12.75" customHeight="1" x14ac:dyDescent="0.2">
      <c r="C76" s="37"/>
    </row>
    <row r="77" spans="1:9" ht="12.75" customHeight="1" x14ac:dyDescent="0.2">
      <c r="C77" s="14"/>
    </row>
    <row r="78" spans="1:9" ht="12.75" customHeight="1" x14ac:dyDescent="0.2">
      <c r="C78" s="14"/>
    </row>
    <row r="79" spans="1:9" ht="12.75" customHeight="1" x14ac:dyDescent="0.2">
      <c r="C79" s="14"/>
    </row>
    <row r="80" spans="1:9" ht="12.75" customHeight="1" x14ac:dyDescent="0.2">
      <c r="C80" s="14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opLeftCell="A56" zoomScale="85" zoomScaleNormal="85" workbookViewId="0">
      <selection activeCell="C89" sqref="C89:D89"/>
    </sheetView>
  </sheetViews>
  <sheetFormatPr defaultColWidth="9.140625" defaultRowHeight="12.75" x14ac:dyDescent="0.2"/>
  <cols>
    <col min="1" max="1" width="7.5703125" customWidth="1"/>
    <col min="2" max="2" width="1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" style="24" customWidth="1"/>
  </cols>
  <sheetData>
    <row r="1" spans="1:12" ht="18.75" x14ac:dyDescent="0.2">
      <c r="A1" s="1"/>
      <c r="B1" s="1"/>
      <c r="C1" s="38" t="s">
        <v>142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25</v>
      </c>
      <c r="C9" t="s">
        <v>24</v>
      </c>
      <c r="D9" t="s">
        <v>15</v>
      </c>
      <c r="E9">
        <v>135000</v>
      </c>
      <c r="F9" s="12">
        <v>1418.2425000000001</v>
      </c>
      <c r="G9" s="13">
        <v>6.3399999999999998E-2</v>
      </c>
      <c r="H9" s="27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>
        <v>100000</v>
      </c>
      <c r="F10" s="12">
        <v>882.3</v>
      </c>
      <c r="G10" s="13">
        <v>3.9399999999999998E-2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28</v>
      </c>
      <c r="C11" t="s">
        <v>26</v>
      </c>
      <c r="D11" t="s">
        <v>15</v>
      </c>
      <c r="E11">
        <v>95000</v>
      </c>
      <c r="F11" s="12">
        <v>830.25250000000005</v>
      </c>
      <c r="G11" s="13">
        <v>3.7100000000000001E-2</v>
      </c>
      <c r="H11" s="27"/>
      <c r="J11" s="13" t="s">
        <v>15</v>
      </c>
      <c r="K11" s="13">
        <v>0.23559999999999998</v>
      </c>
    </row>
    <row r="12" spans="1:12" ht="12.75" customHeight="1" x14ac:dyDescent="0.2">
      <c r="A12">
        <v>4</v>
      </c>
      <c r="B12" t="s">
        <v>52</v>
      </c>
      <c r="C12" t="s">
        <v>50</v>
      </c>
      <c r="D12" t="s">
        <v>12</v>
      </c>
      <c r="E12">
        <v>40000</v>
      </c>
      <c r="F12" s="12">
        <v>809.26</v>
      </c>
      <c r="G12" s="13">
        <v>3.6200000000000003E-2</v>
      </c>
      <c r="H12" s="27"/>
      <c r="J12" s="13" t="s">
        <v>12</v>
      </c>
      <c r="K12" s="13">
        <v>0.1323</v>
      </c>
    </row>
    <row r="13" spans="1:12" ht="12.75" customHeight="1" x14ac:dyDescent="0.2">
      <c r="A13">
        <v>5</v>
      </c>
      <c r="B13" t="s">
        <v>20</v>
      </c>
      <c r="C13" t="s">
        <v>19</v>
      </c>
      <c r="D13" t="s">
        <v>15</v>
      </c>
      <c r="E13">
        <v>130000</v>
      </c>
      <c r="F13" s="12">
        <v>761.02</v>
      </c>
      <c r="G13" s="13">
        <v>3.4000000000000002E-2</v>
      </c>
      <c r="H13" s="27"/>
      <c r="J13" s="13" t="s">
        <v>22</v>
      </c>
      <c r="K13" s="13">
        <v>9.3399999999999997E-2</v>
      </c>
    </row>
    <row r="14" spans="1:12" ht="12.75" customHeight="1" x14ac:dyDescent="0.2">
      <c r="A14">
        <v>6</v>
      </c>
      <c r="B14" t="s">
        <v>13</v>
      </c>
      <c r="C14" t="s">
        <v>11</v>
      </c>
      <c r="D14" t="s">
        <v>12</v>
      </c>
      <c r="E14">
        <v>132000</v>
      </c>
      <c r="F14" s="12">
        <v>731.80799999999999</v>
      </c>
      <c r="G14" s="13">
        <v>3.27E-2</v>
      </c>
      <c r="H14" s="27"/>
      <c r="J14" s="13" t="s">
        <v>43</v>
      </c>
      <c r="K14" s="13">
        <v>8.2699999999999996E-2</v>
      </c>
    </row>
    <row r="15" spans="1:12" ht="12.75" customHeight="1" x14ac:dyDescent="0.2">
      <c r="A15">
        <v>7</v>
      </c>
      <c r="B15" t="s">
        <v>144</v>
      </c>
      <c r="C15" t="s">
        <v>143</v>
      </c>
      <c r="D15" t="s">
        <v>12</v>
      </c>
      <c r="E15">
        <v>28000</v>
      </c>
      <c r="F15" s="12">
        <v>730.88400000000001</v>
      </c>
      <c r="G15" s="13">
        <v>3.27E-2</v>
      </c>
      <c r="H15" s="27"/>
      <c r="J15" s="13" t="s">
        <v>27</v>
      </c>
      <c r="K15" s="13">
        <v>7.3399999999999993E-2</v>
      </c>
    </row>
    <row r="16" spans="1:12" ht="12.75" customHeight="1" x14ac:dyDescent="0.2">
      <c r="A16">
        <v>8</v>
      </c>
      <c r="B16" t="s">
        <v>146</v>
      </c>
      <c r="C16" t="s">
        <v>145</v>
      </c>
      <c r="D16" t="s">
        <v>43</v>
      </c>
      <c r="E16">
        <v>40000</v>
      </c>
      <c r="F16" s="12">
        <v>727.96</v>
      </c>
      <c r="G16" s="13">
        <v>3.2500000000000001E-2</v>
      </c>
      <c r="H16" s="27"/>
      <c r="J16" s="13" t="s">
        <v>42</v>
      </c>
      <c r="K16" s="13">
        <v>7.2499999999999995E-2</v>
      </c>
    </row>
    <row r="17" spans="1:11" ht="12.75" customHeight="1" x14ac:dyDescent="0.2">
      <c r="A17">
        <v>9</v>
      </c>
      <c r="B17" t="s">
        <v>148</v>
      </c>
      <c r="C17" t="s">
        <v>147</v>
      </c>
      <c r="D17" t="s">
        <v>27</v>
      </c>
      <c r="E17">
        <v>75000</v>
      </c>
      <c r="F17" s="12">
        <v>664.2</v>
      </c>
      <c r="G17" s="13">
        <v>2.9700000000000001E-2</v>
      </c>
      <c r="H17" s="27"/>
      <c r="J17" s="13" t="s">
        <v>37</v>
      </c>
      <c r="K17" s="13">
        <v>6.2199999999999998E-2</v>
      </c>
    </row>
    <row r="18" spans="1:11" ht="12.75" customHeight="1" x14ac:dyDescent="0.2">
      <c r="A18">
        <v>10</v>
      </c>
      <c r="B18" t="s">
        <v>56</v>
      </c>
      <c r="C18" t="s">
        <v>53</v>
      </c>
      <c r="D18" t="s">
        <v>54</v>
      </c>
      <c r="E18">
        <v>40000</v>
      </c>
      <c r="F18" s="12">
        <v>661.78</v>
      </c>
      <c r="G18" s="13">
        <v>2.9600000000000001E-2</v>
      </c>
      <c r="H18" s="27"/>
      <c r="J18" s="13" t="s">
        <v>48</v>
      </c>
      <c r="K18" s="13">
        <v>4.3299999999999998E-2</v>
      </c>
    </row>
    <row r="19" spans="1:11" ht="12.75" customHeight="1" x14ac:dyDescent="0.2">
      <c r="A19">
        <v>11</v>
      </c>
      <c r="B19" t="s">
        <v>70</v>
      </c>
      <c r="C19" t="s">
        <v>68</v>
      </c>
      <c r="D19" t="s">
        <v>43</v>
      </c>
      <c r="E19">
        <v>65000</v>
      </c>
      <c r="F19" s="12">
        <v>627.96500000000003</v>
      </c>
      <c r="G19" s="13">
        <v>2.81E-2</v>
      </c>
      <c r="H19" s="27"/>
      <c r="J19" s="13" t="s">
        <v>34</v>
      </c>
      <c r="K19" s="13">
        <v>3.9699999999999999E-2</v>
      </c>
    </row>
    <row r="20" spans="1:11" ht="12.75" customHeight="1" x14ac:dyDescent="0.2">
      <c r="A20">
        <v>12</v>
      </c>
      <c r="B20" t="s">
        <v>58</v>
      </c>
      <c r="C20" t="s">
        <v>57</v>
      </c>
      <c r="D20" t="s">
        <v>37</v>
      </c>
      <c r="E20">
        <v>16000</v>
      </c>
      <c r="F20" s="12">
        <v>605.71199999999999</v>
      </c>
      <c r="G20" s="13">
        <v>2.7099999999999999E-2</v>
      </c>
      <c r="H20" s="27"/>
      <c r="J20" s="13" t="s">
        <v>54</v>
      </c>
      <c r="K20" s="13">
        <v>2.9600000000000001E-2</v>
      </c>
    </row>
    <row r="21" spans="1:11" ht="12.75" customHeight="1" x14ac:dyDescent="0.2">
      <c r="A21">
        <v>13</v>
      </c>
      <c r="B21" t="s">
        <v>31</v>
      </c>
      <c r="C21" t="s">
        <v>29</v>
      </c>
      <c r="D21" t="s">
        <v>15</v>
      </c>
      <c r="E21">
        <v>185000</v>
      </c>
      <c r="F21" s="12">
        <v>586.91250000000002</v>
      </c>
      <c r="G21" s="13">
        <v>2.6200000000000001E-2</v>
      </c>
      <c r="H21" s="27"/>
      <c r="J21" s="13" t="s">
        <v>60</v>
      </c>
      <c r="K21" s="13">
        <v>2.8199999999999999E-2</v>
      </c>
    </row>
    <row r="22" spans="1:11" ht="12.75" customHeight="1" x14ac:dyDescent="0.2">
      <c r="A22">
        <v>14</v>
      </c>
      <c r="B22" t="s">
        <v>61</v>
      </c>
      <c r="C22" t="s">
        <v>59</v>
      </c>
      <c r="D22" t="s">
        <v>34</v>
      </c>
      <c r="E22">
        <v>108000</v>
      </c>
      <c r="F22" s="12">
        <v>571.80600000000004</v>
      </c>
      <c r="G22" s="13">
        <v>2.5600000000000001E-2</v>
      </c>
      <c r="H22" s="27"/>
      <c r="J22" s="13" t="s">
        <v>30</v>
      </c>
      <c r="K22" s="13">
        <v>2.3799999999999998E-2</v>
      </c>
    </row>
    <row r="23" spans="1:11" ht="12.75" customHeight="1" x14ac:dyDescent="0.2">
      <c r="A23">
        <v>15</v>
      </c>
      <c r="B23" t="s">
        <v>150</v>
      </c>
      <c r="C23" t="s">
        <v>149</v>
      </c>
      <c r="D23" t="s">
        <v>27</v>
      </c>
      <c r="E23">
        <v>2279</v>
      </c>
      <c r="F23" s="12">
        <v>539.41309200000001</v>
      </c>
      <c r="G23" s="13">
        <v>2.41E-2</v>
      </c>
      <c r="H23" s="27"/>
      <c r="J23" s="13" t="s">
        <v>63</v>
      </c>
      <c r="K23" s="13">
        <v>1.52E-2</v>
      </c>
    </row>
    <row r="24" spans="1:11" ht="12.75" customHeight="1" x14ac:dyDescent="0.2">
      <c r="A24">
        <v>16</v>
      </c>
      <c r="B24" t="s">
        <v>80</v>
      </c>
      <c r="C24" t="s">
        <v>79</v>
      </c>
      <c r="D24" t="s">
        <v>37</v>
      </c>
      <c r="E24">
        <v>110000</v>
      </c>
      <c r="F24" s="12">
        <v>529.81500000000005</v>
      </c>
      <c r="G24" s="13">
        <v>2.3700000000000002E-2</v>
      </c>
      <c r="H24" s="27"/>
      <c r="J24" s="13" t="s">
        <v>151</v>
      </c>
      <c r="K24" s="13">
        <v>1.52E-2</v>
      </c>
    </row>
    <row r="25" spans="1:11" ht="12.75" customHeight="1" x14ac:dyDescent="0.2">
      <c r="A25">
        <v>17</v>
      </c>
      <c r="B25" t="s">
        <v>78</v>
      </c>
      <c r="C25" t="s">
        <v>77</v>
      </c>
      <c r="D25" t="s">
        <v>22</v>
      </c>
      <c r="E25">
        <v>115000</v>
      </c>
      <c r="F25" s="12">
        <v>481.85</v>
      </c>
      <c r="G25" s="13">
        <v>2.1499999999999998E-2</v>
      </c>
      <c r="H25" s="27"/>
      <c r="J25" s="13" t="s">
        <v>152</v>
      </c>
      <c r="K25" s="13">
        <v>1.2500000000000001E-2</v>
      </c>
    </row>
    <row r="26" spans="1:11" ht="12.75" customHeight="1" x14ac:dyDescent="0.2">
      <c r="A26">
        <v>18</v>
      </c>
      <c r="B26" t="s">
        <v>154</v>
      </c>
      <c r="C26" t="s">
        <v>153</v>
      </c>
      <c r="D26" t="s">
        <v>48</v>
      </c>
      <c r="E26">
        <v>55000</v>
      </c>
      <c r="F26" s="12">
        <v>467.58249999999998</v>
      </c>
      <c r="G26" s="13">
        <v>2.0899999999999998E-2</v>
      </c>
      <c r="H26" s="27"/>
      <c r="J26" s="13" t="s">
        <v>51</v>
      </c>
      <c r="K26" s="13">
        <v>1.11E-2</v>
      </c>
    </row>
    <row r="27" spans="1:11" ht="12.75" customHeight="1" x14ac:dyDescent="0.2">
      <c r="A27">
        <v>19</v>
      </c>
      <c r="B27" t="s">
        <v>40</v>
      </c>
      <c r="C27" t="s">
        <v>39</v>
      </c>
      <c r="D27" t="s">
        <v>22</v>
      </c>
      <c r="E27">
        <v>300000</v>
      </c>
      <c r="F27" s="12">
        <v>463.65</v>
      </c>
      <c r="G27" s="13">
        <v>2.07E-2</v>
      </c>
      <c r="H27" s="27"/>
      <c r="J27" s="13" t="s">
        <v>33</v>
      </c>
      <c r="K27" s="13">
        <v>1.1000000000000001E-2</v>
      </c>
    </row>
    <row r="28" spans="1:11" ht="12.75" customHeight="1" x14ac:dyDescent="0.2">
      <c r="A28">
        <v>20</v>
      </c>
      <c r="B28" t="s">
        <v>46</v>
      </c>
      <c r="C28" t="s">
        <v>45</v>
      </c>
      <c r="D28" t="s">
        <v>15</v>
      </c>
      <c r="E28">
        <v>160000</v>
      </c>
      <c r="F28" s="12">
        <v>445.04</v>
      </c>
      <c r="G28" s="13">
        <v>1.9900000000000001E-2</v>
      </c>
      <c r="H28" s="27"/>
      <c r="J28" s="13" t="s">
        <v>155</v>
      </c>
      <c r="K28" s="13">
        <v>8.8999999999999999E-3</v>
      </c>
    </row>
    <row r="29" spans="1:11" ht="12.75" customHeight="1" x14ac:dyDescent="0.2">
      <c r="A29">
        <v>21</v>
      </c>
      <c r="B29" t="s">
        <v>88</v>
      </c>
      <c r="C29" t="s">
        <v>87</v>
      </c>
      <c r="D29" t="s">
        <v>27</v>
      </c>
      <c r="E29">
        <v>90000</v>
      </c>
      <c r="F29" s="12">
        <v>438.255</v>
      </c>
      <c r="G29" s="13">
        <v>1.9599999999999999E-2</v>
      </c>
      <c r="H29" s="27"/>
      <c r="J29" s="13" t="s">
        <v>156</v>
      </c>
      <c r="K29" s="13">
        <v>0</v>
      </c>
    </row>
    <row r="30" spans="1:11" ht="12.75" customHeight="1" x14ac:dyDescent="0.2">
      <c r="A30">
        <v>22</v>
      </c>
      <c r="B30" t="s">
        <v>121</v>
      </c>
      <c r="C30" t="s">
        <v>120</v>
      </c>
      <c r="D30" t="s">
        <v>12</v>
      </c>
      <c r="E30">
        <v>40000</v>
      </c>
      <c r="F30" s="12">
        <v>404.3</v>
      </c>
      <c r="G30" s="13">
        <v>1.8100000000000002E-2</v>
      </c>
      <c r="H30" s="27"/>
      <c r="J30" s="13" t="s">
        <v>157</v>
      </c>
      <c r="K30" s="13">
        <v>0</v>
      </c>
    </row>
    <row r="31" spans="1:11" ht="12.75" customHeight="1" x14ac:dyDescent="0.2">
      <c r="A31">
        <v>23</v>
      </c>
      <c r="B31" t="s">
        <v>90</v>
      </c>
      <c r="C31" t="s">
        <v>89</v>
      </c>
      <c r="D31" t="s">
        <v>43</v>
      </c>
      <c r="E31">
        <v>21000</v>
      </c>
      <c r="F31" s="12">
        <v>395.30399999999997</v>
      </c>
      <c r="G31" s="13">
        <v>1.77E-2</v>
      </c>
      <c r="H31" s="27"/>
      <c r="J31" s="13" t="s">
        <v>158</v>
      </c>
      <c r="K31" s="13">
        <v>0</v>
      </c>
    </row>
    <row r="32" spans="1:11" ht="12.75" customHeight="1" x14ac:dyDescent="0.2">
      <c r="A32">
        <v>24</v>
      </c>
      <c r="B32" t="s">
        <v>103</v>
      </c>
      <c r="C32" t="s">
        <v>102</v>
      </c>
      <c r="D32" t="s">
        <v>42</v>
      </c>
      <c r="E32">
        <v>14818</v>
      </c>
      <c r="F32" s="12">
        <v>377.073646</v>
      </c>
      <c r="G32" s="13">
        <v>1.6899999999999998E-2</v>
      </c>
      <c r="H32" s="27"/>
      <c r="J32" s="13" t="s">
        <v>159</v>
      </c>
      <c r="K32" s="13">
        <v>0</v>
      </c>
    </row>
    <row r="33" spans="1:11" ht="12.75" customHeight="1" x14ac:dyDescent="0.2">
      <c r="A33">
        <v>25</v>
      </c>
      <c r="B33" t="s">
        <v>73</v>
      </c>
      <c r="C33" t="s">
        <v>71</v>
      </c>
      <c r="D33" t="s">
        <v>22</v>
      </c>
      <c r="E33">
        <v>30000</v>
      </c>
      <c r="F33" s="12">
        <v>370.815</v>
      </c>
      <c r="G33" s="13">
        <v>1.66E-2</v>
      </c>
      <c r="H33" s="27"/>
      <c r="J33" s="13" t="s">
        <v>160</v>
      </c>
      <c r="K33" s="13">
        <v>0</v>
      </c>
    </row>
    <row r="34" spans="1:11" ht="12.75" customHeight="1" x14ac:dyDescent="0.2">
      <c r="A34">
        <v>26</v>
      </c>
      <c r="B34" t="s">
        <v>162</v>
      </c>
      <c r="C34" t="s">
        <v>161</v>
      </c>
      <c r="D34" t="s">
        <v>42</v>
      </c>
      <c r="E34">
        <v>17655</v>
      </c>
      <c r="F34" s="12">
        <v>353.77089000000001</v>
      </c>
      <c r="G34" s="13">
        <v>1.5800000000000002E-2</v>
      </c>
      <c r="H34" s="27"/>
      <c r="J34" s="13" t="s">
        <v>75</v>
      </c>
      <c r="K34" s="13">
        <v>9.3999999999999986E-3</v>
      </c>
    </row>
    <row r="35" spans="1:11" ht="12.75" customHeight="1" x14ac:dyDescent="0.2">
      <c r="A35">
        <v>27</v>
      </c>
      <c r="B35" t="s">
        <v>44</v>
      </c>
      <c r="C35" t="s">
        <v>41</v>
      </c>
      <c r="D35" t="s">
        <v>42</v>
      </c>
      <c r="E35">
        <v>165000</v>
      </c>
      <c r="F35" s="12">
        <v>350.8725</v>
      </c>
      <c r="G35" s="13">
        <v>1.5700000000000002E-2</v>
      </c>
      <c r="H35" s="27"/>
      <c r="J35" s="13"/>
      <c r="K35" s="13"/>
    </row>
    <row r="36" spans="1:11" ht="12.75" customHeight="1" x14ac:dyDescent="0.2">
      <c r="A36">
        <v>28</v>
      </c>
      <c r="B36" t="s">
        <v>164</v>
      </c>
      <c r="C36" t="s">
        <v>163</v>
      </c>
      <c r="D36" t="s">
        <v>15</v>
      </c>
      <c r="E36">
        <v>25000</v>
      </c>
      <c r="F36" s="12">
        <v>349.82499999999999</v>
      </c>
      <c r="G36" s="13">
        <v>1.5600000000000001E-2</v>
      </c>
      <c r="H36" s="27"/>
    </row>
    <row r="37" spans="1:11" ht="12.75" customHeight="1" x14ac:dyDescent="0.2">
      <c r="A37">
        <v>29</v>
      </c>
      <c r="B37" t="s">
        <v>166</v>
      </c>
      <c r="C37" t="s">
        <v>165</v>
      </c>
      <c r="D37" t="s">
        <v>63</v>
      </c>
      <c r="E37">
        <v>80000</v>
      </c>
      <c r="F37" s="12">
        <v>340.48</v>
      </c>
      <c r="G37" s="13">
        <v>1.52E-2</v>
      </c>
      <c r="H37" s="27"/>
    </row>
    <row r="38" spans="1:11" ht="12.75" customHeight="1" x14ac:dyDescent="0.2">
      <c r="A38">
        <v>30</v>
      </c>
      <c r="B38" t="s">
        <v>84</v>
      </c>
      <c r="C38" t="s">
        <v>83</v>
      </c>
      <c r="D38" t="s">
        <v>60</v>
      </c>
      <c r="E38">
        <v>100000</v>
      </c>
      <c r="F38" s="12">
        <v>323.75</v>
      </c>
      <c r="G38" s="13">
        <v>1.4499999999999999E-2</v>
      </c>
      <c r="H38" s="27"/>
    </row>
    <row r="39" spans="1:11" ht="12.75" customHeight="1" x14ac:dyDescent="0.2">
      <c r="A39">
        <v>31</v>
      </c>
      <c r="B39" t="s">
        <v>64</v>
      </c>
      <c r="C39" t="s">
        <v>62</v>
      </c>
      <c r="D39" t="s">
        <v>30</v>
      </c>
      <c r="E39">
        <v>35000</v>
      </c>
      <c r="F39" s="12">
        <v>321.42250000000001</v>
      </c>
      <c r="G39" s="13">
        <v>1.44E-2</v>
      </c>
      <c r="H39" s="27"/>
    </row>
    <row r="40" spans="1:11" ht="12.75" customHeight="1" x14ac:dyDescent="0.2">
      <c r="A40">
        <v>32</v>
      </c>
      <c r="B40" t="s">
        <v>95</v>
      </c>
      <c r="C40" t="s">
        <v>94</v>
      </c>
      <c r="D40" t="s">
        <v>34</v>
      </c>
      <c r="E40">
        <v>100000</v>
      </c>
      <c r="F40" s="12">
        <v>314.8</v>
      </c>
      <c r="G40" s="13">
        <v>1.41E-2</v>
      </c>
      <c r="H40" s="27"/>
    </row>
    <row r="41" spans="1:11" ht="12.75" customHeight="1" x14ac:dyDescent="0.2">
      <c r="A41">
        <v>33</v>
      </c>
      <c r="B41" t="s">
        <v>168</v>
      </c>
      <c r="C41" t="s">
        <v>167</v>
      </c>
      <c r="D41" t="s">
        <v>42</v>
      </c>
      <c r="E41">
        <v>5000</v>
      </c>
      <c r="F41" s="12">
        <v>308.29250000000002</v>
      </c>
      <c r="G41" s="13">
        <v>1.38E-2</v>
      </c>
      <c r="H41" s="27"/>
    </row>
    <row r="42" spans="1:11" ht="12.75" customHeight="1" x14ac:dyDescent="0.2">
      <c r="A42">
        <v>34</v>
      </c>
      <c r="B42" t="s">
        <v>115</v>
      </c>
      <c r="C42" t="s">
        <v>114</v>
      </c>
      <c r="D42" t="s">
        <v>48</v>
      </c>
      <c r="E42">
        <v>35000</v>
      </c>
      <c r="F42" s="12">
        <v>306.95</v>
      </c>
      <c r="G42" s="13">
        <v>1.37E-2</v>
      </c>
      <c r="H42" s="27"/>
    </row>
    <row r="43" spans="1:11" ht="12.75" customHeight="1" x14ac:dyDescent="0.2">
      <c r="A43">
        <v>35</v>
      </c>
      <c r="B43" t="s">
        <v>170</v>
      </c>
      <c r="C43" t="s">
        <v>169</v>
      </c>
      <c r="D43" t="s">
        <v>60</v>
      </c>
      <c r="E43">
        <v>80000</v>
      </c>
      <c r="F43" s="12">
        <v>288.16000000000003</v>
      </c>
      <c r="G43" s="13">
        <v>1.29E-2</v>
      </c>
      <c r="H43" s="27"/>
    </row>
    <row r="44" spans="1:11" ht="12.75" customHeight="1" x14ac:dyDescent="0.2">
      <c r="A44">
        <v>36</v>
      </c>
      <c r="B44" t="s">
        <v>107</v>
      </c>
      <c r="C44" t="s">
        <v>106</v>
      </c>
      <c r="D44" t="s">
        <v>12</v>
      </c>
      <c r="E44">
        <v>50000</v>
      </c>
      <c r="F44" s="12">
        <v>280.85000000000002</v>
      </c>
      <c r="G44" s="13">
        <v>1.26E-2</v>
      </c>
      <c r="H44" s="27"/>
    </row>
    <row r="45" spans="1:11" ht="12.75" customHeight="1" x14ac:dyDescent="0.2">
      <c r="A45">
        <v>37</v>
      </c>
      <c r="B45" t="s">
        <v>172</v>
      </c>
      <c r="C45" t="s">
        <v>171</v>
      </c>
      <c r="D45" t="s">
        <v>152</v>
      </c>
      <c r="E45">
        <v>85000</v>
      </c>
      <c r="F45" s="12">
        <v>280.3725</v>
      </c>
      <c r="G45" s="13">
        <v>1.2500000000000001E-2</v>
      </c>
      <c r="H45" s="27"/>
    </row>
    <row r="46" spans="1:11" ht="12.75" customHeight="1" x14ac:dyDescent="0.2">
      <c r="A46">
        <v>38</v>
      </c>
      <c r="B46" t="s">
        <v>38</v>
      </c>
      <c r="C46" t="s">
        <v>36</v>
      </c>
      <c r="D46" t="s">
        <v>22</v>
      </c>
      <c r="E46">
        <v>25000</v>
      </c>
      <c r="F46" s="12">
        <v>274.125</v>
      </c>
      <c r="G46" s="13">
        <v>1.23E-2</v>
      </c>
      <c r="H46" s="27"/>
    </row>
    <row r="47" spans="1:11" ht="12.75" customHeight="1" x14ac:dyDescent="0.2">
      <c r="A47">
        <v>39</v>
      </c>
      <c r="B47" t="s">
        <v>119</v>
      </c>
      <c r="C47" t="s">
        <v>118</v>
      </c>
      <c r="D47" t="s">
        <v>37</v>
      </c>
      <c r="E47">
        <v>1351</v>
      </c>
      <c r="F47" s="12">
        <v>255.29104000000001</v>
      </c>
      <c r="G47" s="13">
        <v>1.1399999999999999E-2</v>
      </c>
      <c r="H47" s="27"/>
    </row>
    <row r="48" spans="1:11" ht="12.75" customHeight="1" x14ac:dyDescent="0.2">
      <c r="A48">
        <v>40</v>
      </c>
      <c r="B48" t="s">
        <v>174</v>
      </c>
      <c r="C48" t="s">
        <v>173</v>
      </c>
      <c r="D48" t="s">
        <v>22</v>
      </c>
      <c r="E48">
        <v>6000</v>
      </c>
      <c r="F48" s="12">
        <v>252.99299999999999</v>
      </c>
      <c r="G48" s="13">
        <v>1.1299999999999999E-2</v>
      </c>
      <c r="H48" s="27"/>
    </row>
    <row r="49" spans="1:8" ht="12.75" customHeight="1" x14ac:dyDescent="0.2">
      <c r="A49">
        <v>41</v>
      </c>
      <c r="B49" t="s">
        <v>93</v>
      </c>
      <c r="C49" t="s">
        <v>92</v>
      </c>
      <c r="D49" t="s">
        <v>51</v>
      </c>
      <c r="E49">
        <v>45000</v>
      </c>
      <c r="F49" s="12">
        <v>248.42250000000001</v>
      </c>
      <c r="G49" s="13">
        <v>1.11E-2</v>
      </c>
      <c r="H49" s="27"/>
    </row>
    <row r="50" spans="1:8" ht="12.75" customHeight="1" x14ac:dyDescent="0.2">
      <c r="A50">
        <v>42</v>
      </c>
      <c r="B50" t="s">
        <v>176</v>
      </c>
      <c r="C50" t="s">
        <v>175</v>
      </c>
      <c r="D50" t="s">
        <v>22</v>
      </c>
      <c r="E50">
        <v>30000</v>
      </c>
      <c r="F50" s="12">
        <v>247.08</v>
      </c>
      <c r="G50" s="13">
        <v>1.1000000000000001E-2</v>
      </c>
      <c r="H50" s="27"/>
    </row>
    <row r="51" spans="1:8" ht="12.75" customHeight="1" x14ac:dyDescent="0.2">
      <c r="A51">
        <v>43</v>
      </c>
      <c r="B51" t="s">
        <v>105</v>
      </c>
      <c r="C51" t="s">
        <v>104</v>
      </c>
      <c r="D51" t="s">
        <v>33</v>
      </c>
      <c r="E51">
        <v>100000</v>
      </c>
      <c r="F51" s="12">
        <v>246.85</v>
      </c>
      <c r="G51" s="13">
        <v>1.1000000000000001E-2</v>
      </c>
      <c r="H51" s="27"/>
    </row>
    <row r="52" spans="1:8" ht="12.75" customHeight="1" x14ac:dyDescent="0.2">
      <c r="A52">
        <v>44</v>
      </c>
      <c r="B52" t="s">
        <v>178</v>
      </c>
      <c r="C52" t="s">
        <v>177</v>
      </c>
      <c r="D52" t="s">
        <v>151</v>
      </c>
      <c r="E52">
        <v>8000</v>
      </c>
      <c r="F52" s="12">
        <v>238.024</v>
      </c>
      <c r="G52" s="13">
        <v>1.06E-2</v>
      </c>
      <c r="H52" s="27"/>
    </row>
    <row r="53" spans="1:8" ht="12.75" customHeight="1" x14ac:dyDescent="0.2">
      <c r="A53">
        <v>45</v>
      </c>
      <c r="B53" t="s">
        <v>180</v>
      </c>
      <c r="C53" t="s">
        <v>179</v>
      </c>
      <c r="D53" t="s">
        <v>42</v>
      </c>
      <c r="E53">
        <v>85000</v>
      </c>
      <c r="F53" s="12">
        <v>229.3725</v>
      </c>
      <c r="G53" s="13">
        <v>1.03E-2</v>
      </c>
      <c r="H53" s="27"/>
    </row>
    <row r="54" spans="1:8" ht="12.75" customHeight="1" x14ac:dyDescent="0.2">
      <c r="A54">
        <v>46</v>
      </c>
      <c r="B54" t="s">
        <v>182</v>
      </c>
      <c r="C54" t="s">
        <v>181</v>
      </c>
      <c r="D54" t="s">
        <v>30</v>
      </c>
      <c r="E54">
        <v>130000</v>
      </c>
      <c r="F54" s="12">
        <v>209.56</v>
      </c>
      <c r="G54" s="13">
        <v>9.3999999999999986E-3</v>
      </c>
      <c r="H54" s="27"/>
    </row>
    <row r="55" spans="1:8" ht="12.75" customHeight="1" x14ac:dyDescent="0.2">
      <c r="A55">
        <v>47</v>
      </c>
      <c r="B55" t="s">
        <v>184</v>
      </c>
      <c r="C55" t="s">
        <v>183</v>
      </c>
      <c r="D55" t="s">
        <v>48</v>
      </c>
      <c r="E55">
        <v>40294</v>
      </c>
      <c r="F55" s="12">
        <v>194.196933</v>
      </c>
      <c r="G55" s="13">
        <v>8.6999999999999994E-3</v>
      </c>
      <c r="H55" s="27"/>
    </row>
    <row r="56" spans="1:8" ht="12.75" customHeight="1" x14ac:dyDescent="0.2">
      <c r="A56">
        <v>48</v>
      </c>
      <c r="B56" t="s">
        <v>186</v>
      </c>
      <c r="C56" t="s">
        <v>185</v>
      </c>
      <c r="D56" t="s">
        <v>151</v>
      </c>
      <c r="E56">
        <v>32000</v>
      </c>
      <c r="F56" s="12">
        <v>103.376</v>
      </c>
      <c r="G56" s="13">
        <v>4.5999999999999999E-3</v>
      </c>
      <c r="H56" s="27"/>
    </row>
    <row r="57" spans="1:8" ht="12.75" customHeight="1" x14ac:dyDescent="0.2">
      <c r="A57">
        <v>49</v>
      </c>
      <c r="B57" t="s">
        <v>188</v>
      </c>
      <c r="C57" t="s">
        <v>187</v>
      </c>
      <c r="D57" t="s">
        <v>43</v>
      </c>
      <c r="E57">
        <v>15000</v>
      </c>
      <c r="F57" s="12">
        <v>97.567499999999995</v>
      </c>
      <c r="G57" s="13">
        <v>4.4000000000000003E-3</v>
      </c>
      <c r="H57" s="27"/>
    </row>
    <row r="58" spans="1:8" ht="12.75" customHeight="1" x14ac:dyDescent="0.2">
      <c r="A58">
        <v>50</v>
      </c>
      <c r="B58" t="s">
        <v>190</v>
      </c>
      <c r="C58" t="s">
        <v>189</v>
      </c>
      <c r="D58" t="s">
        <v>159</v>
      </c>
      <c r="E58">
        <v>200000</v>
      </c>
      <c r="F58" s="12">
        <v>0.02</v>
      </c>
      <c r="G58" s="13">
        <v>0</v>
      </c>
      <c r="H58" s="27"/>
    </row>
    <row r="59" spans="1:8" ht="12.75" customHeight="1" x14ac:dyDescent="0.2">
      <c r="A59">
        <v>51</v>
      </c>
      <c r="B59" t="s">
        <v>192</v>
      </c>
      <c r="C59" t="s">
        <v>191</v>
      </c>
      <c r="D59" t="s">
        <v>156</v>
      </c>
      <c r="E59">
        <v>149000</v>
      </c>
      <c r="F59" s="12">
        <v>1.49E-2</v>
      </c>
      <c r="G59" s="13">
        <v>0</v>
      </c>
      <c r="H59" s="27"/>
    </row>
    <row r="60" spans="1:8" ht="12.75" customHeight="1" x14ac:dyDescent="0.2">
      <c r="A60">
        <v>52</v>
      </c>
      <c r="B60" t="s">
        <v>194</v>
      </c>
      <c r="C60" t="s">
        <v>193</v>
      </c>
      <c r="D60" t="s">
        <v>51</v>
      </c>
      <c r="E60">
        <v>70000</v>
      </c>
      <c r="F60" s="12">
        <v>7.0000000000000001E-3</v>
      </c>
      <c r="G60" s="13">
        <v>0</v>
      </c>
      <c r="H60" s="27"/>
    </row>
    <row r="61" spans="1:8" ht="12.75" customHeight="1" x14ac:dyDescent="0.2">
      <c r="A61">
        <v>53</v>
      </c>
      <c r="B61" t="s">
        <v>196</v>
      </c>
      <c r="C61" t="s">
        <v>195</v>
      </c>
      <c r="D61" t="s">
        <v>159</v>
      </c>
      <c r="E61">
        <v>25000</v>
      </c>
      <c r="F61" s="12">
        <v>2.5000000000000001E-3</v>
      </c>
      <c r="G61" s="13">
        <v>0</v>
      </c>
      <c r="H61" s="27"/>
    </row>
    <row r="62" spans="1:8" ht="12.75" customHeight="1" x14ac:dyDescent="0.2">
      <c r="A62">
        <v>54</v>
      </c>
      <c r="B62" t="s">
        <v>198</v>
      </c>
      <c r="C62" t="s">
        <v>197</v>
      </c>
      <c r="D62" t="s">
        <v>157</v>
      </c>
      <c r="E62">
        <v>25000</v>
      </c>
      <c r="F62" s="12">
        <v>2.5000000000000001E-3</v>
      </c>
      <c r="G62" s="13">
        <v>0</v>
      </c>
      <c r="H62" s="27"/>
    </row>
    <row r="63" spans="1:8" ht="12.75" customHeight="1" x14ac:dyDescent="0.2">
      <c r="A63">
        <v>55</v>
      </c>
      <c r="B63" t="s">
        <v>200</v>
      </c>
      <c r="C63" t="s">
        <v>199</v>
      </c>
      <c r="D63" t="s">
        <v>158</v>
      </c>
      <c r="E63">
        <v>14750</v>
      </c>
      <c r="F63" s="12">
        <v>1.475E-3</v>
      </c>
      <c r="G63" s="13">
        <v>0</v>
      </c>
      <c r="H63" s="27"/>
    </row>
    <row r="64" spans="1:8" ht="12.75" customHeight="1" x14ac:dyDescent="0.2">
      <c r="A64">
        <v>56</v>
      </c>
      <c r="B64" t="s">
        <v>202</v>
      </c>
      <c r="C64" t="s">
        <v>201</v>
      </c>
      <c r="D64" t="s">
        <v>159</v>
      </c>
      <c r="E64">
        <v>10000</v>
      </c>
      <c r="F64" s="12">
        <v>1E-3</v>
      </c>
      <c r="G64" s="13">
        <v>0</v>
      </c>
      <c r="H64" s="27"/>
    </row>
    <row r="65" spans="1:9" ht="12.75" customHeight="1" x14ac:dyDescent="0.2">
      <c r="A65">
        <v>57</v>
      </c>
      <c r="B65" t="s">
        <v>129</v>
      </c>
      <c r="C65" t="s">
        <v>128</v>
      </c>
      <c r="D65" t="s">
        <v>12</v>
      </c>
      <c r="E65">
        <v>8000</v>
      </c>
      <c r="F65" s="12">
        <v>8.0000000000000004E-4</v>
      </c>
      <c r="G65" s="13">
        <v>0</v>
      </c>
      <c r="H65" s="27"/>
    </row>
    <row r="66" spans="1:9" ht="12.75" customHeight="1" x14ac:dyDescent="0.2">
      <c r="A66">
        <v>58</v>
      </c>
      <c r="B66" t="s">
        <v>204</v>
      </c>
      <c r="C66" t="s">
        <v>203</v>
      </c>
      <c r="D66" t="s">
        <v>160</v>
      </c>
      <c r="E66">
        <v>6650</v>
      </c>
      <c r="F66" s="12">
        <v>6.6500000000000001E-4</v>
      </c>
      <c r="G66" s="13">
        <v>0</v>
      </c>
      <c r="H66" s="27"/>
    </row>
    <row r="67" spans="1:9" ht="12.75" customHeight="1" x14ac:dyDescent="0.2">
      <c r="C67" s="16" t="s">
        <v>132</v>
      </c>
      <c r="D67" s="16"/>
      <c r="E67" s="16"/>
      <c r="F67" s="17">
        <f>SUM(F9:F66)</f>
        <v>21939.655941000005</v>
      </c>
      <c r="G67" s="18">
        <f>SUM(G9:G66)</f>
        <v>0.98090000000000022</v>
      </c>
      <c r="H67" s="28"/>
      <c r="I67" s="29"/>
    </row>
    <row r="68" spans="1:9" ht="12.75" customHeight="1" x14ac:dyDescent="0.2">
      <c r="F68" s="12"/>
      <c r="G68" s="13"/>
      <c r="H68" s="27"/>
    </row>
    <row r="69" spans="1:9" ht="12.75" customHeight="1" x14ac:dyDescent="0.2">
      <c r="C69" s="14" t="s">
        <v>133</v>
      </c>
      <c r="F69" s="12"/>
      <c r="G69" s="13"/>
      <c r="H69" s="27"/>
    </row>
    <row r="70" spans="1:9" ht="12.75" customHeight="1" x14ac:dyDescent="0.2">
      <c r="C70" s="14" t="s">
        <v>10</v>
      </c>
      <c r="F70" s="12"/>
      <c r="G70" s="13"/>
      <c r="H70" s="27"/>
    </row>
    <row r="71" spans="1:9" ht="12.75" customHeight="1" x14ac:dyDescent="0.2">
      <c r="A71">
        <v>59</v>
      </c>
      <c r="B71" t="s">
        <v>135</v>
      </c>
      <c r="C71" t="s">
        <v>134</v>
      </c>
      <c r="D71" t="s">
        <v>60</v>
      </c>
      <c r="E71">
        <v>2310000</v>
      </c>
      <c r="F71" s="12">
        <v>18.48</v>
      </c>
      <c r="G71" s="13">
        <v>8.0000000000000004E-4</v>
      </c>
      <c r="H71" s="27"/>
    </row>
    <row r="72" spans="1:9" ht="12.75" customHeight="1" x14ac:dyDescent="0.2">
      <c r="C72" s="16" t="s">
        <v>132</v>
      </c>
      <c r="D72" s="16"/>
      <c r="E72" s="16"/>
      <c r="F72" s="17">
        <f>SUM(F71:F71)</f>
        <v>18.48</v>
      </c>
      <c r="G72" s="18">
        <f>SUM(G71:G71)</f>
        <v>8.0000000000000004E-4</v>
      </c>
      <c r="H72" s="28"/>
      <c r="I72" s="29"/>
    </row>
    <row r="73" spans="1:9" ht="12.75" customHeight="1" x14ac:dyDescent="0.2">
      <c r="F73" s="12"/>
      <c r="G73" s="13"/>
      <c r="H73" s="27"/>
    </row>
    <row r="74" spans="1:9" ht="12.75" customHeight="1" x14ac:dyDescent="0.2">
      <c r="C74" s="14" t="s">
        <v>136</v>
      </c>
      <c r="F74" s="12"/>
      <c r="G74" s="13"/>
      <c r="H74" s="27"/>
    </row>
    <row r="75" spans="1:9" ht="12.75" customHeight="1" x14ac:dyDescent="0.2">
      <c r="C75" s="14" t="s">
        <v>205</v>
      </c>
      <c r="F75" s="12"/>
      <c r="G75" s="13"/>
      <c r="H75" s="27"/>
    </row>
    <row r="76" spans="1:9" ht="12.75" customHeight="1" x14ac:dyDescent="0.2">
      <c r="A76">
        <v>60</v>
      </c>
      <c r="B76" t="s">
        <v>207</v>
      </c>
      <c r="C76" t="s">
        <v>206</v>
      </c>
      <c r="D76" t="s">
        <v>155</v>
      </c>
      <c r="E76">
        <v>20000000</v>
      </c>
      <c r="F76" s="12">
        <v>199.39840000000001</v>
      </c>
      <c r="G76" s="13">
        <v>8.8999999999999999E-3</v>
      </c>
      <c r="H76" s="27"/>
    </row>
    <row r="77" spans="1:9" ht="12.75" customHeight="1" x14ac:dyDescent="0.2">
      <c r="C77" s="16" t="s">
        <v>132</v>
      </c>
      <c r="D77" s="16"/>
      <c r="E77" s="16"/>
      <c r="F77" s="17">
        <f>SUM(F76:F76)</f>
        <v>199.39840000000001</v>
      </c>
      <c r="G77" s="18">
        <f>SUM(G76:G76)</f>
        <v>8.8999999999999999E-3</v>
      </c>
      <c r="H77" s="28"/>
      <c r="I77" s="29"/>
    </row>
    <row r="78" spans="1:9" ht="12.75" customHeight="1" x14ac:dyDescent="0.2">
      <c r="F78" s="12"/>
      <c r="G78" s="13"/>
      <c r="H78" s="27"/>
    </row>
    <row r="79" spans="1:9" ht="12.75" customHeight="1" x14ac:dyDescent="0.2">
      <c r="C79" s="14" t="s">
        <v>137</v>
      </c>
      <c r="F79" s="12">
        <v>177.90050600000001</v>
      </c>
      <c r="G79" s="13">
        <v>8.0000000000000002E-3</v>
      </c>
      <c r="H79" s="27"/>
    </row>
    <row r="80" spans="1:9" ht="12.75" customHeight="1" x14ac:dyDescent="0.2">
      <c r="C80" s="16" t="s">
        <v>132</v>
      </c>
      <c r="D80" s="16"/>
      <c r="E80" s="16"/>
      <c r="F80" s="17">
        <f>SUM(F79:F79)</f>
        <v>177.90050600000001</v>
      </c>
      <c r="G80" s="18">
        <f>SUM(G79:G79)</f>
        <v>8.0000000000000002E-3</v>
      </c>
      <c r="H80" s="28"/>
      <c r="I80" s="29"/>
    </row>
    <row r="81" spans="3:9" ht="12.75" customHeight="1" x14ac:dyDescent="0.2">
      <c r="F81" s="12"/>
      <c r="G81" s="13"/>
      <c r="H81" s="27"/>
    </row>
    <row r="82" spans="3:9" ht="12.75" customHeight="1" x14ac:dyDescent="0.2">
      <c r="C82" s="14" t="s">
        <v>138</v>
      </c>
      <c r="F82" s="12"/>
      <c r="G82" s="13"/>
      <c r="H82" s="27"/>
    </row>
    <row r="83" spans="3:9" ht="12.75" customHeight="1" x14ac:dyDescent="0.2">
      <c r="C83" s="14" t="s">
        <v>139</v>
      </c>
      <c r="F83" s="12">
        <v>35.577171</v>
      </c>
      <c r="G83" s="13">
        <v>1.4000000000000002E-3</v>
      </c>
      <c r="H83" s="27"/>
    </row>
    <row r="84" spans="3:9" ht="12.75" customHeight="1" x14ac:dyDescent="0.2">
      <c r="C84" s="16" t="s">
        <v>132</v>
      </c>
      <c r="D84" s="16"/>
      <c r="E84" s="16"/>
      <c r="F84" s="17">
        <f>SUM(F83:F83)</f>
        <v>35.577171</v>
      </c>
      <c r="G84" s="18">
        <f>SUM(G83:G83)</f>
        <v>1.4000000000000002E-3</v>
      </c>
      <c r="H84" s="28"/>
      <c r="I84" s="29"/>
    </row>
    <row r="85" spans="3:9" ht="12.75" customHeight="1" x14ac:dyDescent="0.2">
      <c r="C85" s="19" t="s">
        <v>140</v>
      </c>
      <c r="D85" s="19"/>
      <c r="E85" s="19"/>
      <c r="F85" s="20">
        <f>SUM(F67,F72,F77,F80,F84)</f>
        <v>22371.012018000005</v>
      </c>
      <c r="G85" s="21">
        <f>SUM(G67,G72,G77,G80,G84)</f>
        <v>1.0000000000000002</v>
      </c>
      <c r="H85" s="30"/>
      <c r="I85" s="31"/>
    </row>
    <row r="86" spans="3:9" ht="12.75" customHeight="1" x14ac:dyDescent="0.2"/>
    <row r="87" spans="3:9" ht="12.75" customHeight="1" x14ac:dyDescent="0.2">
      <c r="C87" s="34" t="s">
        <v>546</v>
      </c>
    </row>
    <row r="88" spans="3:9" ht="12.75" customHeight="1" x14ac:dyDescent="0.2">
      <c r="C88" s="14"/>
    </row>
    <row r="89" spans="3:9" ht="12.75" customHeight="1" x14ac:dyDescent="0.2">
      <c r="C89" s="14" t="s">
        <v>555</v>
      </c>
      <c r="D89" s="14">
        <v>239.52</v>
      </c>
    </row>
    <row r="90" spans="3:9" ht="12.75" customHeight="1" x14ac:dyDescent="0.2">
      <c r="C90" s="14"/>
    </row>
    <row r="91" spans="3:9" ht="12.75" customHeight="1" x14ac:dyDescent="0.2">
      <c r="C91" s="14"/>
    </row>
    <row r="92" spans="3:9" ht="12.75" customHeight="1" x14ac:dyDescent="0.2"/>
    <row r="93" spans="3:9" ht="12.75" customHeight="1" x14ac:dyDescent="0.2"/>
    <row r="94" spans="3:9" ht="12.75" customHeight="1" x14ac:dyDescent="0.2"/>
    <row r="95" spans="3:9" ht="12.75" customHeight="1" x14ac:dyDescent="0.2"/>
    <row r="96" spans="3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0" workbookViewId="0">
      <selection activeCell="C48" sqref="C48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16" customWidth="1"/>
    <col min="5" max="5" width="14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537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136</v>
      </c>
      <c r="F7" s="12"/>
      <c r="G7" s="13"/>
      <c r="H7" s="27"/>
    </row>
    <row r="8" spans="1:12" ht="12.75" customHeight="1" x14ac:dyDescent="0.2">
      <c r="C8" s="14" t="s">
        <v>324</v>
      </c>
      <c r="F8" s="12"/>
      <c r="G8" s="13"/>
      <c r="H8" s="27"/>
    </row>
    <row r="9" spans="1:12" ht="12.75" customHeight="1" x14ac:dyDescent="0.2">
      <c r="A9">
        <v>1</v>
      </c>
      <c r="B9" t="s">
        <v>343</v>
      </c>
      <c r="C9" t="s">
        <v>342</v>
      </c>
      <c r="D9" t="s">
        <v>314</v>
      </c>
      <c r="E9">
        <v>50000000</v>
      </c>
      <c r="F9" s="12">
        <v>492.19049999999999</v>
      </c>
      <c r="G9" s="13">
        <v>0.12609999999999999</v>
      </c>
      <c r="H9" s="27"/>
    </row>
    <row r="10" spans="1:12" ht="12.75" customHeight="1" x14ac:dyDescent="0.2">
      <c r="A10">
        <v>2</v>
      </c>
      <c r="B10" t="s">
        <v>385</v>
      </c>
      <c r="C10" t="s">
        <v>384</v>
      </c>
      <c r="D10" t="s">
        <v>376</v>
      </c>
      <c r="E10">
        <v>46000000</v>
      </c>
      <c r="F10" s="12">
        <v>433.00076000000001</v>
      </c>
      <c r="G10" s="13">
        <v>0.111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353</v>
      </c>
      <c r="C11" t="s">
        <v>352</v>
      </c>
      <c r="D11" t="s">
        <v>155</v>
      </c>
      <c r="E11">
        <v>40000000</v>
      </c>
      <c r="F11" s="12">
        <v>398.51799999999997</v>
      </c>
      <c r="G11" s="13">
        <v>0.10210000000000001</v>
      </c>
      <c r="H11" s="27"/>
      <c r="J11" s="13" t="s">
        <v>155</v>
      </c>
      <c r="K11" s="13">
        <v>0.2039</v>
      </c>
    </row>
    <row r="12" spans="1:12" ht="12.75" customHeight="1" x14ac:dyDescent="0.2">
      <c r="A12">
        <v>4</v>
      </c>
      <c r="B12" t="s">
        <v>383</v>
      </c>
      <c r="C12" t="s">
        <v>348</v>
      </c>
      <c r="D12" t="s">
        <v>155</v>
      </c>
      <c r="E12">
        <v>40000000</v>
      </c>
      <c r="F12" s="12">
        <v>397.22239999999999</v>
      </c>
      <c r="G12" s="13">
        <v>0.1018</v>
      </c>
      <c r="H12" s="27"/>
      <c r="J12" s="13" t="s">
        <v>374</v>
      </c>
      <c r="K12" s="13">
        <v>0.13439999999999999</v>
      </c>
    </row>
    <row r="13" spans="1:12" ht="12.75" customHeight="1" x14ac:dyDescent="0.2">
      <c r="A13">
        <v>5</v>
      </c>
      <c r="B13" t="s">
        <v>351</v>
      </c>
      <c r="C13" t="s">
        <v>266</v>
      </c>
      <c r="D13" t="s">
        <v>309</v>
      </c>
      <c r="E13">
        <v>15000000</v>
      </c>
      <c r="F13" s="12">
        <v>148.85984999999999</v>
      </c>
      <c r="G13" s="13">
        <v>3.8199999999999998E-2</v>
      </c>
      <c r="H13" s="27"/>
      <c r="J13" s="13" t="s">
        <v>314</v>
      </c>
      <c r="K13" s="13">
        <v>0.12609999999999999</v>
      </c>
    </row>
    <row r="14" spans="1:12" ht="12.75" customHeight="1" x14ac:dyDescent="0.2">
      <c r="C14" s="16" t="s">
        <v>132</v>
      </c>
      <c r="D14" s="16"/>
      <c r="E14" s="16"/>
      <c r="F14" s="17">
        <f>SUM(F9:F13)</f>
        <v>1869.7915100000002</v>
      </c>
      <c r="G14" s="18">
        <f>SUM(G9:G13)</f>
        <v>0.47920000000000001</v>
      </c>
      <c r="H14" s="28"/>
      <c r="I14" s="29"/>
      <c r="J14" s="13" t="s">
        <v>227</v>
      </c>
      <c r="K14" s="13">
        <v>0.12089999999999999</v>
      </c>
    </row>
    <row r="15" spans="1:12" ht="12.75" customHeight="1" x14ac:dyDescent="0.2">
      <c r="F15" s="12"/>
      <c r="G15" s="13"/>
      <c r="H15" s="27"/>
      <c r="J15" s="13" t="s">
        <v>215</v>
      </c>
      <c r="K15" s="13">
        <v>0.12039999999999999</v>
      </c>
    </row>
    <row r="16" spans="1:12" ht="12.75" customHeight="1" x14ac:dyDescent="0.2">
      <c r="C16" s="14" t="s">
        <v>240</v>
      </c>
      <c r="F16" s="12"/>
      <c r="G16" s="13"/>
      <c r="H16" s="27"/>
      <c r="J16" s="13" t="s">
        <v>376</v>
      </c>
      <c r="K16" s="13">
        <v>0.111</v>
      </c>
    </row>
    <row r="17" spans="1:11" ht="12.75" customHeight="1" x14ac:dyDescent="0.2">
      <c r="C17" s="14" t="s">
        <v>10</v>
      </c>
      <c r="F17" s="12"/>
      <c r="G17" s="13"/>
      <c r="H17" s="28"/>
      <c r="I17" s="29"/>
      <c r="J17" s="13" t="s">
        <v>259</v>
      </c>
      <c r="K17" s="13">
        <v>0.10339999999999999</v>
      </c>
    </row>
    <row r="18" spans="1:11" ht="12.75" customHeight="1" x14ac:dyDescent="0.2">
      <c r="A18">
        <v>6</v>
      </c>
      <c r="B18" t="s">
        <v>398</v>
      </c>
      <c r="C18" t="s">
        <v>397</v>
      </c>
      <c r="D18" t="s">
        <v>374</v>
      </c>
      <c r="E18">
        <v>53000000</v>
      </c>
      <c r="F18" s="12">
        <v>524.57492000000002</v>
      </c>
      <c r="G18" s="13">
        <v>0.13439999999999999</v>
      </c>
      <c r="H18" s="27"/>
      <c r="J18" s="13" t="s">
        <v>309</v>
      </c>
      <c r="K18" s="13">
        <v>3.8199999999999998E-2</v>
      </c>
    </row>
    <row r="19" spans="1:11" ht="12.75" customHeight="1" x14ac:dyDescent="0.2">
      <c r="A19">
        <v>7</v>
      </c>
      <c r="B19" t="s">
        <v>255</v>
      </c>
      <c r="C19" t="s">
        <v>254</v>
      </c>
      <c r="D19" t="s">
        <v>227</v>
      </c>
      <c r="E19">
        <v>47000000</v>
      </c>
      <c r="F19" s="12">
        <v>471.71550000000002</v>
      </c>
      <c r="G19" s="13">
        <v>0.12089999999999999</v>
      </c>
      <c r="H19" s="27"/>
      <c r="J19" s="13" t="s">
        <v>75</v>
      </c>
      <c r="K19" s="13">
        <v>4.1700000000000001E-2</v>
      </c>
    </row>
    <row r="20" spans="1:11" ht="12.75" customHeight="1" x14ac:dyDescent="0.2">
      <c r="A20">
        <v>8</v>
      </c>
      <c r="B20" t="s">
        <v>297</v>
      </c>
      <c r="C20" t="s">
        <v>246</v>
      </c>
      <c r="D20" t="s">
        <v>215</v>
      </c>
      <c r="E20">
        <v>40000000</v>
      </c>
      <c r="F20" s="12">
        <v>420.05279999999999</v>
      </c>
      <c r="G20" s="13">
        <v>0.10769999999999999</v>
      </c>
      <c r="H20" s="27"/>
      <c r="J20" s="13"/>
      <c r="K20" s="13"/>
    </row>
    <row r="21" spans="1:11" ht="12.75" customHeight="1" x14ac:dyDescent="0.2">
      <c r="A21">
        <v>9</v>
      </c>
      <c r="B21" t="s">
        <v>300</v>
      </c>
      <c r="C21" t="s">
        <v>275</v>
      </c>
      <c r="D21" t="s">
        <v>259</v>
      </c>
      <c r="E21">
        <v>40000000</v>
      </c>
      <c r="F21" s="12">
        <v>403.39319999999998</v>
      </c>
      <c r="G21" s="13">
        <v>0.10339999999999999</v>
      </c>
      <c r="H21" s="27"/>
    </row>
    <row r="22" spans="1:11" ht="12.75" customHeight="1" x14ac:dyDescent="0.2">
      <c r="A22">
        <v>10</v>
      </c>
      <c r="B22" t="s">
        <v>296</v>
      </c>
      <c r="C22" t="s">
        <v>295</v>
      </c>
      <c r="D22" t="s">
        <v>215</v>
      </c>
      <c r="E22">
        <v>5000000</v>
      </c>
      <c r="F22" s="12">
        <v>49.411999999999999</v>
      </c>
      <c r="G22" s="13">
        <v>1.2699999999999999E-2</v>
      </c>
      <c r="H22" s="27"/>
    </row>
    <row r="23" spans="1:11" ht="12.75" customHeight="1" x14ac:dyDescent="0.2">
      <c r="C23" s="16" t="s">
        <v>132</v>
      </c>
      <c r="D23" s="16"/>
      <c r="E23" s="16"/>
      <c r="F23" s="17">
        <f>SUM(F18:F22)</f>
        <v>1869.14842</v>
      </c>
      <c r="G23" s="18">
        <f>SUM(G18:G22)</f>
        <v>0.47909999999999997</v>
      </c>
      <c r="H23" s="27"/>
    </row>
    <row r="24" spans="1:11" ht="12.75" customHeight="1" x14ac:dyDescent="0.2">
      <c r="F24" s="12"/>
      <c r="G24" s="13"/>
      <c r="H24" s="27"/>
    </row>
    <row r="25" spans="1:11" ht="12.75" customHeight="1" x14ac:dyDescent="0.2">
      <c r="C25" s="14" t="s">
        <v>137</v>
      </c>
      <c r="F25" s="12">
        <v>98.584952999999999</v>
      </c>
      <c r="G25" s="13">
        <v>2.53E-2</v>
      </c>
      <c r="H25" s="27"/>
    </row>
    <row r="26" spans="1:11" ht="12.75" customHeight="1" x14ac:dyDescent="0.2">
      <c r="C26" s="16" t="s">
        <v>132</v>
      </c>
      <c r="D26" s="16"/>
      <c r="E26" s="16"/>
      <c r="F26" s="17">
        <f>SUM(F25:F25)</f>
        <v>98.584952999999999</v>
      </c>
      <c r="G26" s="18">
        <f>SUM(G25:G25)</f>
        <v>2.53E-2</v>
      </c>
      <c r="H26" s="28"/>
      <c r="I26" s="29"/>
    </row>
    <row r="27" spans="1:11" ht="12.75" customHeight="1" x14ac:dyDescent="0.2">
      <c r="F27" s="12"/>
      <c r="G27" s="13"/>
      <c r="H27" s="27"/>
    </row>
    <row r="28" spans="1:11" ht="12.75" customHeight="1" x14ac:dyDescent="0.2">
      <c r="C28" s="14" t="s">
        <v>138</v>
      </c>
      <c r="F28" s="12"/>
      <c r="G28" s="13"/>
      <c r="H28" s="27"/>
    </row>
    <row r="29" spans="1:11" ht="12.75" customHeight="1" x14ac:dyDescent="0.2">
      <c r="C29" s="14" t="s">
        <v>139</v>
      </c>
      <c r="F29" s="12">
        <v>64.390765000000002</v>
      </c>
      <c r="G29" s="13">
        <v>1.6399999999999998E-2</v>
      </c>
      <c r="H29" s="28"/>
      <c r="I29" s="29"/>
    </row>
    <row r="30" spans="1:11" ht="12.75" customHeight="1" x14ac:dyDescent="0.2">
      <c r="C30" s="16" t="s">
        <v>132</v>
      </c>
      <c r="D30" s="16"/>
      <c r="E30" s="16"/>
      <c r="F30" s="17">
        <f>SUM(F29:F29)</f>
        <v>64.390765000000002</v>
      </c>
      <c r="G30" s="18">
        <f>SUM(G29:G29)</f>
        <v>1.6399999999999998E-2</v>
      </c>
      <c r="H30" s="27"/>
    </row>
    <row r="31" spans="1:11" ht="12.75" customHeight="1" x14ac:dyDescent="0.2">
      <c r="C31" s="19" t="s">
        <v>140</v>
      </c>
      <c r="D31" s="19"/>
      <c r="E31" s="19"/>
      <c r="F31" s="20">
        <f>SUM(F14,F23,F26,F30)</f>
        <v>3901.9156480000006</v>
      </c>
      <c r="G31" s="21">
        <f>SUM(G14,G23,G26,G30)</f>
        <v>0.99999999999999989</v>
      </c>
      <c r="H31" s="27"/>
    </row>
    <row r="32" spans="1:11" ht="12.75" customHeight="1" x14ac:dyDescent="0.2">
      <c r="H32" s="27"/>
    </row>
    <row r="33" spans="3:12" ht="12.75" customHeight="1" x14ac:dyDescent="0.2">
      <c r="C33" s="35" t="s">
        <v>547</v>
      </c>
      <c r="H33" s="28"/>
      <c r="I33" s="29"/>
    </row>
    <row r="34" spans="3:12" ht="12.75" customHeight="1" x14ac:dyDescent="0.2">
      <c r="C34" s="35" t="s">
        <v>546</v>
      </c>
      <c r="H34" s="30"/>
      <c r="I34" s="31"/>
    </row>
    <row r="35" spans="3:12" ht="12.75" customHeight="1" x14ac:dyDescent="0.2">
      <c r="C35" s="14"/>
    </row>
    <row r="36" spans="3:12" ht="12.75" customHeight="1" x14ac:dyDescent="0.2">
      <c r="C36" s="14"/>
    </row>
    <row r="37" spans="3:12" ht="12.75" customHeight="1" x14ac:dyDescent="0.2">
      <c r="C37" s="39" t="s">
        <v>555</v>
      </c>
      <c r="D37" s="45">
        <v>24.67</v>
      </c>
      <c r="H37" s="27"/>
      <c r="L37"/>
    </row>
    <row r="38" spans="3:12" ht="12.75" customHeight="1" x14ac:dyDescent="0.2">
      <c r="C38" s="39" t="s">
        <v>552</v>
      </c>
      <c r="D38" s="39">
        <v>714.09</v>
      </c>
    </row>
    <row r="39" spans="3:12" ht="12.75" customHeight="1" x14ac:dyDescent="0.2">
      <c r="C39" s="39" t="s">
        <v>553</v>
      </c>
      <c r="D39" s="39">
        <v>1.4686999999999999</v>
      </c>
    </row>
    <row r="40" spans="3:12" ht="12.75" customHeight="1" x14ac:dyDescent="0.2">
      <c r="C40" s="40" t="s">
        <v>554</v>
      </c>
      <c r="D40" s="39">
        <v>11.03</v>
      </c>
    </row>
    <row r="41" spans="3:12" ht="12.75" customHeight="1" x14ac:dyDescent="0.2"/>
    <row r="42" spans="3:12" ht="12.75" customHeight="1" x14ac:dyDescent="0.2"/>
    <row r="43" spans="3:12" ht="12.75" customHeight="1" x14ac:dyDescent="0.2"/>
    <row r="44" spans="3:12" ht="12.75" customHeight="1" x14ac:dyDescent="0.2"/>
    <row r="45" spans="3:12" ht="12.75" customHeight="1" x14ac:dyDescent="0.2"/>
    <row r="46" spans="3:12" ht="12.75" customHeight="1" x14ac:dyDescent="0.2"/>
    <row r="47" spans="3:12" ht="12.75" customHeight="1" x14ac:dyDescent="0.2"/>
    <row r="48" spans="3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A33" sqref="A33:XFD33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24" customWidth="1"/>
  </cols>
  <sheetData>
    <row r="1" spans="1:12" ht="18.75" x14ac:dyDescent="0.2">
      <c r="A1" s="1"/>
      <c r="B1" s="1"/>
      <c r="C1" s="38" t="s">
        <v>538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539</v>
      </c>
      <c r="F7" s="12"/>
      <c r="G7" s="13"/>
      <c r="H7" s="27"/>
    </row>
    <row r="8" spans="1:12" ht="12.75" customHeight="1" x14ac:dyDescent="0.2">
      <c r="A8">
        <v>1</v>
      </c>
      <c r="B8" t="s">
        <v>542</v>
      </c>
      <c r="C8" t="s">
        <v>540</v>
      </c>
      <c r="D8" t="s">
        <v>541</v>
      </c>
      <c r="E8">
        <v>25000</v>
      </c>
      <c r="F8" s="12">
        <v>472.38749999999999</v>
      </c>
      <c r="G8" s="13">
        <v>0.16010000000000002</v>
      </c>
      <c r="H8" s="27"/>
    </row>
    <row r="9" spans="1:12" ht="12.75" customHeight="1" x14ac:dyDescent="0.2">
      <c r="C9" s="16" t="s">
        <v>132</v>
      </c>
      <c r="D9" s="16"/>
      <c r="E9" s="16"/>
      <c r="F9" s="17">
        <f>SUM(F8:F8)</f>
        <v>472.38749999999999</v>
      </c>
      <c r="G9" s="18">
        <f>SUM(G8:G8)</f>
        <v>0.16010000000000002</v>
      </c>
      <c r="H9" s="28"/>
      <c r="I9" s="29"/>
    </row>
    <row r="10" spans="1:12" ht="12.75" customHeight="1" x14ac:dyDescent="0.2">
      <c r="F10" s="12"/>
      <c r="G10" s="13"/>
      <c r="H10" s="27"/>
      <c r="J10" s="15" t="s">
        <v>16</v>
      </c>
      <c r="K10" s="15" t="s">
        <v>17</v>
      </c>
    </row>
    <row r="11" spans="1:12" ht="12.75" customHeight="1" x14ac:dyDescent="0.2">
      <c r="C11" s="14" t="s">
        <v>240</v>
      </c>
      <c r="F11" s="12"/>
      <c r="G11" s="13"/>
      <c r="H11" s="27"/>
      <c r="J11" s="13" t="s">
        <v>223</v>
      </c>
      <c r="K11" s="13">
        <v>0.28160000000000002</v>
      </c>
    </row>
    <row r="12" spans="1:12" ht="12.75" customHeight="1" x14ac:dyDescent="0.2">
      <c r="C12" s="14" t="s">
        <v>10</v>
      </c>
      <c r="F12" s="12"/>
      <c r="G12" s="13"/>
      <c r="H12" s="27"/>
      <c r="J12" s="13" t="s">
        <v>227</v>
      </c>
      <c r="K12" s="13">
        <v>0.24729999999999999</v>
      </c>
    </row>
    <row r="13" spans="1:12" ht="12.75" customHeight="1" x14ac:dyDescent="0.2">
      <c r="A13">
        <v>2</v>
      </c>
      <c r="B13" t="s">
        <v>248</v>
      </c>
      <c r="C13" t="s">
        <v>246</v>
      </c>
      <c r="D13" t="s">
        <v>223</v>
      </c>
      <c r="E13">
        <v>44000000</v>
      </c>
      <c r="F13" s="12">
        <v>450.54415999999998</v>
      </c>
      <c r="G13" s="13">
        <v>0.1527</v>
      </c>
      <c r="H13" s="28"/>
      <c r="I13" s="29"/>
      <c r="J13" s="13" t="s">
        <v>214</v>
      </c>
      <c r="K13" s="13">
        <v>0.23860000000000001</v>
      </c>
    </row>
    <row r="14" spans="1:12" ht="12.75" customHeight="1" x14ac:dyDescent="0.2">
      <c r="A14">
        <v>3</v>
      </c>
      <c r="B14" t="s">
        <v>274</v>
      </c>
      <c r="C14" t="s">
        <v>254</v>
      </c>
      <c r="D14" t="s">
        <v>227</v>
      </c>
      <c r="E14">
        <v>42000000</v>
      </c>
      <c r="F14" s="12">
        <v>427.89138000000003</v>
      </c>
      <c r="G14" s="13">
        <v>0.14499999999999999</v>
      </c>
      <c r="H14" s="27"/>
      <c r="J14" s="13" t="s">
        <v>209</v>
      </c>
      <c r="K14" s="13">
        <v>5.2000000000000005E-2</v>
      </c>
    </row>
    <row r="15" spans="1:12" ht="12.75" customHeight="1" x14ac:dyDescent="0.2">
      <c r="A15">
        <v>4</v>
      </c>
      <c r="B15" t="s">
        <v>245</v>
      </c>
      <c r="C15" t="s">
        <v>244</v>
      </c>
      <c r="D15" t="s">
        <v>214</v>
      </c>
      <c r="E15">
        <v>40000000</v>
      </c>
      <c r="F15" s="12">
        <v>401.69760000000002</v>
      </c>
      <c r="G15" s="13">
        <v>0.1361</v>
      </c>
      <c r="H15" s="27"/>
      <c r="J15" s="13" t="s">
        <v>541</v>
      </c>
      <c r="K15" s="13">
        <v>0.16010000000000002</v>
      </c>
    </row>
    <row r="16" spans="1:12" ht="12.75" customHeight="1" x14ac:dyDescent="0.2">
      <c r="A16">
        <v>5</v>
      </c>
      <c r="B16" t="s">
        <v>402</v>
      </c>
      <c r="C16" t="s">
        <v>275</v>
      </c>
      <c r="D16" t="s">
        <v>223</v>
      </c>
      <c r="E16">
        <v>37000000</v>
      </c>
      <c r="F16" s="12">
        <v>380.40329000000003</v>
      </c>
      <c r="G16" s="13">
        <v>0.12890000000000001</v>
      </c>
      <c r="H16" s="27"/>
      <c r="J16" s="13" t="s">
        <v>75</v>
      </c>
      <c r="K16" s="13">
        <v>2.0400000000000001E-2</v>
      </c>
    </row>
    <row r="17" spans="1:11" ht="12.75" customHeight="1" x14ac:dyDescent="0.2">
      <c r="A17">
        <v>6</v>
      </c>
      <c r="B17" t="s">
        <v>544</v>
      </c>
      <c r="C17" t="s">
        <v>543</v>
      </c>
      <c r="D17" t="s">
        <v>214</v>
      </c>
      <c r="E17">
        <v>30000000</v>
      </c>
      <c r="F17" s="12">
        <v>302.47019999999998</v>
      </c>
      <c r="G17" s="13">
        <v>0.10249999999999999</v>
      </c>
      <c r="H17" s="27"/>
      <c r="J17" s="13"/>
      <c r="K17" s="13"/>
    </row>
    <row r="18" spans="1:11" ht="12.75" customHeight="1" x14ac:dyDescent="0.2">
      <c r="A18">
        <v>7</v>
      </c>
      <c r="B18" t="s">
        <v>504</v>
      </c>
      <c r="C18" t="s">
        <v>503</v>
      </c>
      <c r="D18" t="s">
        <v>227</v>
      </c>
      <c r="E18">
        <v>30000000</v>
      </c>
      <c r="F18" s="12">
        <v>301.80119999999999</v>
      </c>
      <c r="G18" s="13">
        <v>0.1023</v>
      </c>
      <c r="H18" s="27"/>
    </row>
    <row r="19" spans="1:11" ht="12.75" customHeight="1" x14ac:dyDescent="0.2">
      <c r="A19">
        <v>8</v>
      </c>
      <c r="B19" t="s">
        <v>257</v>
      </c>
      <c r="C19" t="s">
        <v>256</v>
      </c>
      <c r="D19" t="s">
        <v>209</v>
      </c>
      <c r="E19">
        <v>15000000</v>
      </c>
      <c r="F19" s="12">
        <v>153.3792</v>
      </c>
      <c r="G19" s="13">
        <v>5.2000000000000005E-2</v>
      </c>
      <c r="H19" s="27"/>
    </row>
    <row r="20" spans="1:11" ht="12.75" customHeight="1" x14ac:dyDescent="0.2">
      <c r="C20" s="16" t="s">
        <v>132</v>
      </c>
      <c r="D20" s="16"/>
      <c r="E20" s="16"/>
      <c r="F20" s="17">
        <f>SUM(F13:F19)</f>
        <v>2418.1870299999996</v>
      </c>
      <c r="G20" s="18">
        <f>SUM(G13:G19)</f>
        <v>0.81950000000000012</v>
      </c>
      <c r="H20" s="27"/>
    </row>
    <row r="21" spans="1:11" ht="12.75" customHeight="1" x14ac:dyDescent="0.2">
      <c r="F21" s="12"/>
      <c r="G21" s="13"/>
      <c r="H21" s="27"/>
    </row>
    <row r="22" spans="1:11" ht="12.75" customHeight="1" x14ac:dyDescent="0.2">
      <c r="C22" s="14" t="s">
        <v>137</v>
      </c>
      <c r="F22" s="12">
        <v>30.855581000000001</v>
      </c>
      <c r="G22" s="13">
        <v>1.0500000000000001E-2</v>
      </c>
      <c r="H22" s="27"/>
    </row>
    <row r="23" spans="1:11" ht="12.75" customHeight="1" x14ac:dyDescent="0.2">
      <c r="C23" s="16" t="s">
        <v>132</v>
      </c>
      <c r="D23" s="16"/>
      <c r="E23" s="16"/>
      <c r="F23" s="17">
        <f>SUM(F22:F22)</f>
        <v>30.855581000000001</v>
      </c>
      <c r="G23" s="18">
        <f>SUM(G22:G22)</f>
        <v>1.0500000000000001E-2</v>
      </c>
      <c r="H23" s="27"/>
    </row>
    <row r="24" spans="1:11" ht="12.75" customHeight="1" x14ac:dyDescent="0.2">
      <c r="F24" s="12"/>
      <c r="G24" s="13"/>
      <c r="H24" s="28"/>
      <c r="I24" s="29"/>
    </row>
    <row r="25" spans="1:11" ht="12.75" customHeight="1" x14ac:dyDescent="0.2">
      <c r="C25" s="14" t="s">
        <v>138</v>
      </c>
      <c r="F25" s="12"/>
      <c r="G25" s="13"/>
      <c r="H25" s="27"/>
    </row>
    <row r="26" spans="1:11" ht="12.75" customHeight="1" x14ac:dyDescent="0.2">
      <c r="C26" s="14" t="s">
        <v>139</v>
      </c>
      <c r="F26" s="12">
        <v>29.298306</v>
      </c>
      <c r="G26" s="13">
        <v>9.8999999999999991E-3</v>
      </c>
      <c r="H26" s="27"/>
    </row>
    <row r="27" spans="1:11" ht="12.75" customHeight="1" x14ac:dyDescent="0.2">
      <c r="C27" s="16" t="s">
        <v>132</v>
      </c>
      <c r="D27" s="16"/>
      <c r="E27" s="16"/>
      <c r="F27" s="17">
        <f>SUM(F26:F26)</f>
        <v>29.298306</v>
      </c>
      <c r="G27" s="18">
        <f>SUM(G26:G26)</f>
        <v>9.8999999999999991E-3</v>
      </c>
      <c r="H27" s="28"/>
      <c r="I27" s="29"/>
    </row>
    <row r="28" spans="1:11" ht="12.75" customHeight="1" x14ac:dyDescent="0.2">
      <c r="C28" s="19" t="s">
        <v>140</v>
      </c>
      <c r="D28" s="19"/>
      <c r="E28" s="19"/>
      <c r="F28" s="20">
        <f>SUM(F9,F20,F23,F27)</f>
        <v>2950.7284169999994</v>
      </c>
      <c r="G28" s="21">
        <f>SUM(G9,G20,G23,G27)</f>
        <v>1</v>
      </c>
      <c r="H28" s="27"/>
    </row>
    <row r="29" spans="1:11" ht="12.75" customHeight="1" x14ac:dyDescent="0.2">
      <c r="H29" s="27"/>
    </row>
    <row r="30" spans="1:11" ht="12.75" customHeight="1" x14ac:dyDescent="0.2">
      <c r="C30" s="35" t="s">
        <v>547</v>
      </c>
      <c r="H30" s="27"/>
    </row>
    <row r="31" spans="1:11" ht="12.75" customHeight="1" x14ac:dyDescent="0.2">
      <c r="C31" s="35" t="s">
        <v>546</v>
      </c>
      <c r="H31" s="28"/>
      <c r="I31" s="29"/>
    </row>
    <row r="32" spans="1:11" ht="12.75" customHeight="1" x14ac:dyDescent="0.2">
      <c r="C32" s="14"/>
      <c r="H32" s="30"/>
      <c r="I32" s="31"/>
    </row>
    <row r="33" spans="3:12" ht="12.75" customHeight="1" x14ac:dyDescent="0.2">
      <c r="C33" s="14" t="s">
        <v>555</v>
      </c>
      <c r="D33" s="14">
        <v>2.6</v>
      </c>
      <c r="H33" s="27"/>
      <c r="L33"/>
    </row>
    <row r="34" spans="3:12" ht="12.75" customHeight="1" x14ac:dyDescent="0.2">
      <c r="C34" s="39" t="s">
        <v>552</v>
      </c>
      <c r="D34" s="39">
        <v>701.31</v>
      </c>
    </row>
    <row r="35" spans="3:12" ht="12.75" customHeight="1" x14ac:dyDescent="0.2">
      <c r="C35" s="39" t="s">
        <v>553</v>
      </c>
      <c r="D35" s="39">
        <v>1.6686000000000001</v>
      </c>
    </row>
    <row r="36" spans="3:12" ht="12.75" customHeight="1" x14ac:dyDescent="0.2">
      <c r="C36" s="40" t="s">
        <v>554</v>
      </c>
      <c r="D36" s="39">
        <v>9.5299999999999994</v>
      </c>
    </row>
    <row r="37" spans="3:12" ht="12.75" customHeight="1" x14ac:dyDescent="0.2"/>
    <row r="38" spans="3:12" ht="12.75" customHeight="1" x14ac:dyDescent="0.2"/>
    <row r="39" spans="3:12" ht="12.75" customHeight="1" x14ac:dyDescent="0.2"/>
    <row r="40" spans="3:12" ht="12.75" customHeight="1" x14ac:dyDescent="0.2"/>
    <row r="41" spans="3:12" ht="12.75" customHeight="1" x14ac:dyDescent="0.2"/>
    <row r="42" spans="3:12" ht="12.75" customHeight="1" x14ac:dyDescent="0.2"/>
    <row r="43" spans="3:12" ht="12.75" customHeight="1" x14ac:dyDescent="0.2"/>
    <row r="44" spans="3:12" ht="12.75" customHeight="1" x14ac:dyDescent="0.2"/>
    <row r="45" spans="3:12" ht="12.75" customHeight="1" x14ac:dyDescent="0.2"/>
    <row r="46" spans="3:12" ht="12.75" customHeight="1" x14ac:dyDescent="0.2"/>
    <row r="47" spans="3:12" ht="12.75" customHeight="1" x14ac:dyDescent="0.2"/>
    <row r="48" spans="3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73" zoomScale="85" zoomScaleNormal="85" workbookViewId="0">
      <selection activeCell="C93" sqref="C93:D93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33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8" t="s">
        <v>208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40000</v>
      </c>
      <c r="F9" s="12">
        <v>221.76</v>
      </c>
      <c r="G9" s="13">
        <v>3.1800000000000002E-2</v>
      </c>
      <c r="H9" s="27"/>
    </row>
    <row r="10" spans="1:12" ht="12.75" customHeight="1" x14ac:dyDescent="0.2">
      <c r="A10">
        <v>2</v>
      </c>
      <c r="B10" t="s">
        <v>20</v>
      </c>
      <c r="C10" t="s">
        <v>19</v>
      </c>
      <c r="D10" t="s">
        <v>15</v>
      </c>
      <c r="E10">
        <v>36000</v>
      </c>
      <c r="F10" s="12">
        <v>210.744</v>
      </c>
      <c r="G10" s="13">
        <v>3.0299999999999997E-2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25</v>
      </c>
      <c r="C11" t="s">
        <v>24</v>
      </c>
      <c r="D11" t="s">
        <v>15</v>
      </c>
      <c r="E11">
        <v>20000</v>
      </c>
      <c r="F11" s="12">
        <v>210.11</v>
      </c>
      <c r="G11" s="13">
        <v>3.0200000000000001E-2</v>
      </c>
      <c r="H11" s="27"/>
      <c r="J11" s="13" t="s">
        <v>15</v>
      </c>
      <c r="K11" s="13">
        <v>0.1825</v>
      </c>
    </row>
    <row r="12" spans="1:12" ht="12.75" customHeight="1" x14ac:dyDescent="0.2">
      <c r="A12">
        <v>4</v>
      </c>
      <c r="B12" t="s">
        <v>46</v>
      </c>
      <c r="C12" t="s">
        <v>45</v>
      </c>
      <c r="D12" t="s">
        <v>15</v>
      </c>
      <c r="E12">
        <v>75000</v>
      </c>
      <c r="F12" s="12">
        <v>208.61250000000001</v>
      </c>
      <c r="G12" s="13">
        <v>0.03</v>
      </c>
      <c r="H12" s="27"/>
      <c r="J12" s="13" t="s">
        <v>209</v>
      </c>
      <c r="K12" s="13">
        <v>0.13419999999999999</v>
      </c>
    </row>
    <row r="13" spans="1:12" ht="12.75" customHeight="1" x14ac:dyDescent="0.2">
      <c r="A13">
        <v>5</v>
      </c>
      <c r="B13" t="s">
        <v>211</v>
      </c>
      <c r="C13" t="s">
        <v>210</v>
      </c>
      <c r="D13" t="s">
        <v>43</v>
      </c>
      <c r="E13">
        <v>15000</v>
      </c>
      <c r="F13" s="12">
        <v>180.71250000000001</v>
      </c>
      <c r="G13" s="13">
        <v>2.6000000000000002E-2</v>
      </c>
      <c r="H13" s="27"/>
      <c r="J13" s="13" t="s">
        <v>12</v>
      </c>
      <c r="K13" s="13">
        <v>7.8100000000000003E-2</v>
      </c>
    </row>
    <row r="14" spans="1:12" ht="12.75" customHeight="1" x14ac:dyDescent="0.2">
      <c r="A14">
        <v>6</v>
      </c>
      <c r="B14" t="s">
        <v>38</v>
      </c>
      <c r="C14" t="s">
        <v>36</v>
      </c>
      <c r="D14" t="s">
        <v>22</v>
      </c>
      <c r="E14">
        <v>16000</v>
      </c>
      <c r="F14" s="12">
        <v>175.44</v>
      </c>
      <c r="G14" s="13">
        <v>2.52E-2</v>
      </c>
      <c r="H14" s="27"/>
      <c r="J14" s="13" t="s">
        <v>22</v>
      </c>
      <c r="K14" s="13">
        <v>7.6200000000000004E-2</v>
      </c>
    </row>
    <row r="15" spans="1:12" ht="12.75" customHeight="1" x14ac:dyDescent="0.2">
      <c r="A15">
        <v>7</v>
      </c>
      <c r="B15" t="s">
        <v>28</v>
      </c>
      <c r="C15" t="s">
        <v>26</v>
      </c>
      <c r="D15" t="s">
        <v>15</v>
      </c>
      <c r="E15">
        <v>20000</v>
      </c>
      <c r="F15" s="12">
        <v>174.79</v>
      </c>
      <c r="G15" s="13">
        <v>2.5099999999999997E-2</v>
      </c>
      <c r="H15" s="27"/>
      <c r="J15" s="13" t="s">
        <v>43</v>
      </c>
      <c r="K15" s="13">
        <v>5.7500000000000002E-2</v>
      </c>
    </row>
    <row r="16" spans="1:12" ht="12.75" customHeight="1" x14ac:dyDescent="0.2">
      <c r="A16">
        <v>8</v>
      </c>
      <c r="B16" t="s">
        <v>18</v>
      </c>
      <c r="C16" t="s">
        <v>14</v>
      </c>
      <c r="D16" t="s">
        <v>15</v>
      </c>
      <c r="E16">
        <v>19000</v>
      </c>
      <c r="F16" s="12">
        <v>167.637</v>
      </c>
      <c r="G16" s="13">
        <v>2.41E-2</v>
      </c>
      <c r="H16" s="27"/>
      <c r="J16" s="13" t="s">
        <v>42</v>
      </c>
      <c r="K16" s="13">
        <v>5.45E-2</v>
      </c>
    </row>
    <row r="17" spans="1:11" ht="12.75" customHeight="1" x14ac:dyDescent="0.2">
      <c r="A17">
        <v>9</v>
      </c>
      <c r="B17" t="s">
        <v>31</v>
      </c>
      <c r="C17" t="s">
        <v>29</v>
      </c>
      <c r="D17" t="s">
        <v>15</v>
      </c>
      <c r="E17">
        <v>50000</v>
      </c>
      <c r="F17" s="12">
        <v>158.625</v>
      </c>
      <c r="G17" s="13">
        <v>2.2799999999999997E-2</v>
      </c>
      <c r="H17" s="27"/>
      <c r="J17" s="13" t="s">
        <v>51</v>
      </c>
      <c r="K17" s="13">
        <v>3.7599999999999995E-2</v>
      </c>
    </row>
    <row r="18" spans="1:11" ht="12.75" customHeight="1" x14ac:dyDescent="0.2">
      <c r="A18">
        <v>10</v>
      </c>
      <c r="B18" t="s">
        <v>52</v>
      </c>
      <c r="C18" t="s">
        <v>50</v>
      </c>
      <c r="D18" t="s">
        <v>12</v>
      </c>
      <c r="E18">
        <v>7500</v>
      </c>
      <c r="F18" s="12">
        <v>151.73625000000001</v>
      </c>
      <c r="G18" s="13">
        <v>2.18E-2</v>
      </c>
      <c r="H18" s="27"/>
      <c r="J18" s="13" t="s">
        <v>37</v>
      </c>
      <c r="K18" s="13">
        <v>3.5400000000000001E-2</v>
      </c>
    </row>
    <row r="19" spans="1:11" ht="12.75" customHeight="1" x14ac:dyDescent="0.2">
      <c r="A19">
        <v>11</v>
      </c>
      <c r="B19" t="s">
        <v>23</v>
      </c>
      <c r="C19" t="s">
        <v>21</v>
      </c>
      <c r="D19" t="s">
        <v>15</v>
      </c>
      <c r="E19">
        <v>30000</v>
      </c>
      <c r="F19" s="12">
        <v>138.93</v>
      </c>
      <c r="G19" s="13">
        <v>0.02</v>
      </c>
      <c r="H19" s="27"/>
      <c r="J19" s="13" t="s">
        <v>33</v>
      </c>
      <c r="K19" s="13">
        <v>3.5200000000000002E-2</v>
      </c>
    </row>
    <row r="20" spans="1:11" ht="12.75" customHeight="1" x14ac:dyDescent="0.2">
      <c r="A20">
        <v>12</v>
      </c>
      <c r="B20" t="s">
        <v>180</v>
      </c>
      <c r="C20" t="s">
        <v>179</v>
      </c>
      <c r="D20" t="s">
        <v>42</v>
      </c>
      <c r="E20">
        <v>50000</v>
      </c>
      <c r="F20" s="12">
        <v>134.92500000000001</v>
      </c>
      <c r="G20" s="13">
        <v>1.9400000000000001E-2</v>
      </c>
      <c r="H20" s="27"/>
      <c r="J20" s="13" t="s">
        <v>27</v>
      </c>
      <c r="K20" s="13">
        <v>2.64E-2</v>
      </c>
    </row>
    <row r="21" spans="1:11" ht="12.75" customHeight="1" x14ac:dyDescent="0.2">
      <c r="A21">
        <v>13</v>
      </c>
      <c r="B21" t="s">
        <v>144</v>
      </c>
      <c r="C21" t="s">
        <v>143</v>
      </c>
      <c r="D21" t="s">
        <v>12</v>
      </c>
      <c r="E21">
        <v>5000</v>
      </c>
      <c r="F21" s="12">
        <v>130.51499999999999</v>
      </c>
      <c r="G21" s="13">
        <v>1.8700000000000001E-2</v>
      </c>
      <c r="H21" s="27"/>
      <c r="J21" s="13" t="s">
        <v>212</v>
      </c>
      <c r="K21" s="13">
        <v>2.2000000000000002E-2</v>
      </c>
    </row>
    <row r="22" spans="1:11" ht="12.75" customHeight="1" x14ac:dyDescent="0.2">
      <c r="A22">
        <v>14</v>
      </c>
      <c r="B22" t="s">
        <v>174</v>
      </c>
      <c r="C22" t="s">
        <v>173</v>
      </c>
      <c r="D22" t="s">
        <v>22</v>
      </c>
      <c r="E22">
        <v>3000</v>
      </c>
      <c r="F22" s="12">
        <v>126.4965</v>
      </c>
      <c r="G22" s="13">
        <v>1.8200000000000001E-2</v>
      </c>
      <c r="H22" s="27"/>
      <c r="J22" s="13" t="s">
        <v>34</v>
      </c>
      <c r="K22" s="13">
        <v>2.18E-2</v>
      </c>
    </row>
    <row r="23" spans="1:11" ht="12.75" customHeight="1" x14ac:dyDescent="0.2">
      <c r="A23">
        <v>15</v>
      </c>
      <c r="B23" t="s">
        <v>40</v>
      </c>
      <c r="C23" t="s">
        <v>39</v>
      </c>
      <c r="D23" t="s">
        <v>22</v>
      </c>
      <c r="E23">
        <v>80000</v>
      </c>
      <c r="F23" s="12">
        <v>123.64</v>
      </c>
      <c r="G23" s="13">
        <v>1.78E-2</v>
      </c>
      <c r="H23" s="27"/>
      <c r="J23" s="13" t="s">
        <v>60</v>
      </c>
      <c r="K23" s="13">
        <v>2.12E-2</v>
      </c>
    </row>
    <row r="24" spans="1:11" ht="12.75" customHeight="1" x14ac:dyDescent="0.2">
      <c r="A24">
        <v>16</v>
      </c>
      <c r="B24" t="s">
        <v>35</v>
      </c>
      <c r="C24" t="s">
        <v>32</v>
      </c>
      <c r="D24" t="s">
        <v>33</v>
      </c>
      <c r="E24">
        <v>40000</v>
      </c>
      <c r="F24" s="12">
        <v>122.66</v>
      </c>
      <c r="G24" s="13">
        <v>1.7600000000000001E-2</v>
      </c>
      <c r="H24" s="27"/>
      <c r="J24" s="13" t="s">
        <v>69</v>
      </c>
      <c r="K24" s="13">
        <v>1.7600000000000001E-2</v>
      </c>
    </row>
    <row r="25" spans="1:11" ht="12.75" customHeight="1" x14ac:dyDescent="0.2">
      <c r="A25">
        <v>17</v>
      </c>
      <c r="B25" t="s">
        <v>58</v>
      </c>
      <c r="C25" t="s">
        <v>57</v>
      </c>
      <c r="D25" t="s">
        <v>37</v>
      </c>
      <c r="E25">
        <v>3000</v>
      </c>
      <c r="F25" s="12">
        <v>113.571</v>
      </c>
      <c r="G25" s="13">
        <v>1.6299999999999999E-2</v>
      </c>
      <c r="H25" s="27"/>
      <c r="J25" s="13" t="s">
        <v>213</v>
      </c>
      <c r="K25" s="13">
        <v>1.52E-2</v>
      </c>
    </row>
    <row r="26" spans="1:11" ht="12.75" customHeight="1" x14ac:dyDescent="0.2">
      <c r="A26">
        <v>18</v>
      </c>
      <c r="B26" t="s">
        <v>90</v>
      </c>
      <c r="C26" t="s">
        <v>89</v>
      </c>
      <c r="D26" t="s">
        <v>43</v>
      </c>
      <c r="E26">
        <v>6000</v>
      </c>
      <c r="F26" s="12">
        <v>112.944</v>
      </c>
      <c r="G26" s="13">
        <v>1.6200000000000003E-2</v>
      </c>
      <c r="H26" s="27"/>
      <c r="J26" s="13" t="s">
        <v>151</v>
      </c>
      <c r="K26" s="13">
        <v>1.47E-2</v>
      </c>
    </row>
    <row r="27" spans="1:11" ht="12.75" customHeight="1" x14ac:dyDescent="0.2">
      <c r="A27">
        <v>19</v>
      </c>
      <c r="B27" t="s">
        <v>93</v>
      </c>
      <c r="C27" t="s">
        <v>92</v>
      </c>
      <c r="D27" t="s">
        <v>51</v>
      </c>
      <c r="E27">
        <v>20000</v>
      </c>
      <c r="F27" s="12">
        <v>110.41</v>
      </c>
      <c r="G27" s="13">
        <v>1.5900000000000001E-2</v>
      </c>
      <c r="H27" s="27"/>
      <c r="J27" s="13" t="s">
        <v>214</v>
      </c>
      <c r="K27" s="13">
        <v>1.44E-2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43</v>
      </c>
      <c r="E28">
        <v>11000</v>
      </c>
      <c r="F28" s="12">
        <v>106.271</v>
      </c>
      <c r="G28" s="13">
        <v>1.5300000000000001E-2</v>
      </c>
      <c r="H28" s="27"/>
      <c r="J28" s="13" t="s">
        <v>215</v>
      </c>
      <c r="K28" s="13">
        <v>1.3500000000000002E-2</v>
      </c>
    </row>
    <row r="29" spans="1:11" ht="12.75" customHeight="1" x14ac:dyDescent="0.2">
      <c r="A29">
        <v>21</v>
      </c>
      <c r="B29" t="s">
        <v>218</v>
      </c>
      <c r="C29" t="s">
        <v>216</v>
      </c>
      <c r="D29" t="s">
        <v>213</v>
      </c>
      <c r="E29">
        <v>14000</v>
      </c>
      <c r="F29" s="12">
        <v>106.05</v>
      </c>
      <c r="G29" s="13">
        <v>1.52E-2</v>
      </c>
      <c r="H29" s="27"/>
      <c r="J29" s="13" t="s">
        <v>217</v>
      </c>
      <c r="K29" s="13">
        <v>1.3000000000000001E-2</v>
      </c>
    </row>
    <row r="30" spans="1:11" ht="12.75" customHeight="1" x14ac:dyDescent="0.2">
      <c r="A30">
        <v>22</v>
      </c>
      <c r="B30" t="s">
        <v>78</v>
      </c>
      <c r="C30" t="s">
        <v>77</v>
      </c>
      <c r="D30" t="s">
        <v>22</v>
      </c>
      <c r="E30">
        <v>25000</v>
      </c>
      <c r="F30" s="12">
        <v>104.75</v>
      </c>
      <c r="G30" s="13">
        <v>1.4999999999999999E-2</v>
      </c>
      <c r="H30" s="27"/>
      <c r="J30" s="13" t="s">
        <v>54</v>
      </c>
      <c r="K30" s="13">
        <v>1.1899999999999999E-2</v>
      </c>
    </row>
    <row r="31" spans="1:11" ht="12.75" customHeight="1" x14ac:dyDescent="0.2">
      <c r="A31">
        <v>23</v>
      </c>
      <c r="B31" t="s">
        <v>220</v>
      </c>
      <c r="C31" t="s">
        <v>219</v>
      </c>
      <c r="D31" t="s">
        <v>151</v>
      </c>
      <c r="E31">
        <v>30000</v>
      </c>
      <c r="F31" s="12">
        <v>102.33</v>
      </c>
      <c r="G31" s="13">
        <v>1.47E-2</v>
      </c>
      <c r="H31" s="27"/>
      <c r="J31" s="13" t="s">
        <v>66</v>
      </c>
      <c r="K31" s="13">
        <v>1.04E-2</v>
      </c>
    </row>
    <row r="32" spans="1:11" ht="12.75" customHeight="1" x14ac:dyDescent="0.2">
      <c r="A32">
        <v>24</v>
      </c>
      <c r="B32" t="s">
        <v>222</v>
      </c>
      <c r="C32" t="s">
        <v>221</v>
      </c>
      <c r="D32" t="s">
        <v>37</v>
      </c>
      <c r="E32">
        <v>140000</v>
      </c>
      <c r="F32" s="12">
        <v>100.03</v>
      </c>
      <c r="G32" s="13">
        <v>1.44E-2</v>
      </c>
      <c r="H32" s="27"/>
      <c r="J32" s="13" t="s">
        <v>30</v>
      </c>
      <c r="K32" s="13">
        <v>9.4999999999999998E-3</v>
      </c>
    </row>
    <row r="33" spans="1:11" ht="12.75" customHeight="1" x14ac:dyDescent="0.2">
      <c r="A33">
        <v>25</v>
      </c>
      <c r="B33" t="s">
        <v>150</v>
      </c>
      <c r="C33" t="s">
        <v>149</v>
      </c>
      <c r="D33" t="s">
        <v>27</v>
      </c>
      <c r="E33">
        <v>400</v>
      </c>
      <c r="F33" s="12">
        <v>94.675399999999996</v>
      </c>
      <c r="G33" s="13">
        <v>1.3600000000000001E-2</v>
      </c>
      <c r="H33" s="27"/>
      <c r="J33" s="13" t="s">
        <v>223</v>
      </c>
      <c r="K33" s="13">
        <v>8.8000000000000005E-3</v>
      </c>
    </row>
    <row r="34" spans="1:11" ht="12.75" customHeight="1" x14ac:dyDescent="0.2">
      <c r="A34">
        <v>26</v>
      </c>
      <c r="B34" t="s">
        <v>225</v>
      </c>
      <c r="C34" t="s">
        <v>224</v>
      </c>
      <c r="D34" t="s">
        <v>42</v>
      </c>
      <c r="E34">
        <v>20000</v>
      </c>
      <c r="F34" s="12">
        <v>92.51</v>
      </c>
      <c r="G34" s="13">
        <v>1.3300000000000001E-2</v>
      </c>
      <c r="H34" s="27"/>
      <c r="J34" s="13" t="s">
        <v>63</v>
      </c>
      <c r="K34" s="13">
        <v>7.4999999999999997E-3</v>
      </c>
    </row>
    <row r="35" spans="1:11" ht="12.75" customHeight="1" x14ac:dyDescent="0.2">
      <c r="A35">
        <v>27</v>
      </c>
      <c r="B35" t="s">
        <v>113</v>
      </c>
      <c r="C35" t="s">
        <v>112</v>
      </c>
      <c r="D35" t="s">
        <v>69</v>
      </c>
      <c r="E35">
        <v>5000</v>
      </c>
      <c r="F35" s="12">
        <v>91.3</v>
      </c>
      <c r="G35" s="13">
        <v>1.3100000000000001E-2</v>
      </c>
      <c r="H35" s="27"/>
      <c r="J35" s="13" t="s">
        <v>155</v>
      </c>
      <c r="K35" s="13">
        <v>7.1999999999999998E-3</v>
      </c>
    </row>
    <row r="36" spans="1:11" ht="12.75" customHeight="1" x14ac:dyDescent="0.2">
      <c r="A36">
        <v>28</v>
      </c>
      <c r="B36" t="s">
        <v>228</v>
      </c>
      <c r="C36" t="s">
        <v>226</v>
      </c>
      <c r="D36" t="s">
        <v>217</v>
      </c>
      <c r="E36">
        <v>2500</v>
      </c>
      <c r="F36" s="12">
        <v>90.2</v>
      </c>
      <c r="G36" s="13">
        <v>1.3000000000000001E-2</v>
      </c>
      <c r="H36" s="27"/>
      <c r="J36" s="13" t="s">
        <v>227</v>
      </c>
      <c r="K36" s="13">
        <v>4.3E-3</v>
      </c>
    </row>
    <row r="37" spans="1:11" ht="12.75" customHeight="1" x14ac:dyDescent="0.2">
      <c r="A37">
        <v>29</v>
      </c>
      <c r="B37" t="s">
        <v>67</v>
      </c>
      <c r="C37" t="s">
        <v>65</v>
      </c>
      <c r="D37" t="s">
        <v>27</v>
      </c>
      <c r="E37">
        <v>51400</v>
      </c>
      <c r="F37" s="12">
        <v>89.153300000000002</v>
      </c>
      <c r="G37" s="13">
        <v>1.2800000000000001E-2</v>
      </c>
      <c r="H37" s="27"/>
      <c r="J37" s="13" t="s">
        <v>75</v>
      </c>
      <c r="K37" s="13">
        <v>6.9400000000000003E-2</v>
      </c>
    </row>
    <row r="38" spans="1:11" ht="12.75" customHeight="1" x14ac:dyDescent="0.2">
      <c r="A38">
        <v>30</v>
      </c>
      <c r="B38" t="s">
        <v>230</v>
      </c>
      <c r="C38" t="s">
        <v>229</v>
      </c>
      <c r="D38" t="s">
        <v>51</v>
      </c>
      <c r="E38">
        <v>2500</v>
      </c>
      <c r="F38" s="12">
        <v>86.605000000000004</v>
      </c>
      <c r="G38" s="13">
        <v>1.24E-2</v>
      </c>
      <c r="H38" s="27"/>
      <c r="J38" s="13"/>
      <c r="K38" s="13"/>
    </row>
    <row r="39" spans="1:11" ht="12.75" customHeight="1" x14ac:dyDescent="0.2">
      <c r="A39">
        <v>31</v>
      </c>
      <c r="B39" t="s">
        <v>56</v>
      </c>
      <c r="C39" t="s">
        <v>53</v>
      </c>
      <c r="D39" t="s">
        <v>54</v>
      </c>
      <c r="E39">
        <v>5000</v>
      </c>
      <c r="F39" s="12">
        <v>82.722499999999997</v>
      </c>
      <c r="G39" s="13">
        <v>1.1899999999999999E-2</v>
      </c>
      <c r="H39" s="27"/>
    </row>
    <row r="40" spans="1:11" ht="12.75" customHeight="1" x14ac:dyDescent="0.2">
      <c r="A40">
        <v>32</v>
      </c>
      <c r="B40" t="s">
        <v>95</v>
      </c>
      <c r="C40" t="s">
        <v>94</v>
      </c>
      <c r="D40" t="s">
        <v>34</v>
      </c>
      <c r="E40">
        <v>25000</v>
      </c>
      <c r="F40" s="12">
        <v>78.7</v>
      </c>
      <c r="G40" s="13">
        <v>1.1299999999999999E-2</v>
      </c>
      <c r="H40" s="27"/>
    </row>
    <row r="41" spans="1:11" ht="12.75" customHeight="1" x14ac:dyDescent="0.2">
      <c r="A41">
        <v>33</v>
      </c>
      <c r="B41" t="s">
        <v>162</v>
      </c>
      <c r="C41" t="s">
        <v>161</v>
      </c>
      <c r="D41" t="s">
        <v>42</v>
      </c>
      <c r="E41">
        <v>3842</v>
      </c>
      <c r="F41" s="12">
        <v>76.985996</v>
      </c>
      <c r="G41" s="13">
        <v>1.11E-2</v>
      </c>
      <c r="H41" s="27"/>
    </row>
    <row r="42" spans="1:11" ht="12.75" customHeight="1" x14ac:dyDescent="0.2">
      <c r="A42">
        <v>34</v>
      </c>
      <c r="B42" t="s">
        <v>105</v>
      </c>
      <c r="C42" t="s">
        <v>104</v>
      </c>
      <c r="D42" t="s">
        <v>33</v>
      </c>
      <c r="E42">
        <v>31000</v>
      </c>
      <c r="F42" s="12">
        <v>76.523499999999999</v>
      </c>
      <c r="G42" s="13">
        <v>1.1000000000000001E-2</v>
      </c>
      <c r="H42" s="27"/>
    </row>
    <row r="43" spans="1:11" ht="12.75" customHeight="1" x14ac:dyDescent="0.2">
      <c r="A43">
        <v>35</v>
      </c>
      <c r="B43" t="s">
        <v>170</v>
      </c>
      <c r="C43" t="s">
        <v>169</v>
      </c>
      <c r="D43" t="s">
        <v>60</v>
      </c>
      <c r="E43">
        <v>20766</v>
      </c>
      <c r="F43" s="12">
        <v>74.799132</v>
      </c>
      <c r="G43" s="13">
        <v>1.0700000000000001E-2</v>
      </c>
      <c r="H43" s="27"/>
    </row>
    <row r="44" spans="1:11" ht="12.75" customHeight="1" x14ac:dyDescent="0.2">
      <c r="A44">
        <v>36</v>
      </c>
      <c r="B44" t="s">
        <v>44</v>
      </c>
      <c r="C44" t="s">
        <v>41</v>
      </c>
      <c r="D44" t="s">
        <v>42</v>
      </c>
      <c r="E44">
        <v>35000</v>
      </c>
      <c r="F44" s="12">
        <v>74.427499999999995</v>
      </c>
      <c r="G44" s="13">
        <v>1.0700000000000001E-2</v>
      </c>
      <c r="H44" s="27"/>
    </row>
    <row r="45" spans="1:11" ht="12.75" customHeight="1" x14ac:dyDescent="0.2">
      <c r="A45">
        <v>37</v>
      </c>
      <c r="B45" t="s">
        <v>61</v>
      </c>
      <c r="C45" t="s">
        <v>59</v>
      </c>
      <c r="D45" t="s">
        <v>34</v>
      </c>
      <c r="E45">
        <v>13800</v>
      </c>
      <c r="F45" s="12">
        <v>73.064099999999996</v>
      </c>
      <c r="G45" s="13">
        <v>1.0500000000000001E-2</v>
      </c>
      <c r="H45" s="27"/>
    </row>
    <row r="46" spans="1:11" ht="12.75" customHeight="1" x14ac:dyDescent="0.2">
      <c r="A46">
        <v>38</v>
      </c>
      <c r="B46" t="s">
        <v>84</v>
      </c>
      <c r="C46" t="s">
        <v>83</v>
      </c>
      <c r="D46" t="s">
        <v>60</v>
      </c>
      <c r="E46">
        <v>22500</v>
      </c>
      <c r="F46" s="12">
        <v>72.84375</v>
      </c>
      <c r="G46" s="13">
        <v>1.0500000000000001E-2</v>
      </c>
      <c r="H46" s="27"/>
    </row>
    <row r="47" spans="1:11" ht="12.75" customHeight="1" x14ac:dyDescent="0.2">
      <c r="A47">
        <v>39</v>
      </c>
      <c r="B47" t="s">
        <v>97</v>
      </c>
      <c r="C47" t="s">
        <v>96</v>
      </c>
      <c r="D47" t="s">
        <v>66</v>
      </c>
      <c r="E47">
        <v>64925</v>
      </c>
      <c r="F47" s="12">
        <v>72.164137999999994</v>
      </c>
      <c r="G47" s="13">
        <v>1.04E-2</v>
      </c>
      <c r="H47" s="27"/>
    </row>
    <row r="48" spans="1:11" ht="12.75" customHeight="1" x14ac:dyDescent="0.2">
      <c r="A48">
        <v>40</v>
      </c>
      <c r="B48" t="s">
        <v>99</v>
      </c>
      <c r="C48" t="s">
        <v>98</v>
      </c>
      <c r="D48" t="s">
        <v>30</v>
      </c>
      <c r="E48">
        <v>60000</v>
      </c>
      <c r="F48" s="12">
        <v>66.33</v>
      </c>
      <c r="G48" s="13">
        <v>9.4999999999999998E-3</v>
      </c>
      <c r="H48" s="27"/>
    </row>
    <row r="49" spans="1:9" ht="12.75" customHeight="1" x14ac:dyDescent="0.2">
      <c r="A49">
        <v>41</v>
      </c>
      <c r="B49" t="s">
        <v>101</v>
      </c>
      <c r="C49" t="s">
        <v>100</v>
      </c>
      <c r="D49" t="s">
        <v>51</v>
      </c>
      <c r="E49">
        <v>15000</v>
      </c>
      <c r="F49" s="12">
        <v>64.837500000000006</v>
      </c>
      <c r="G49" s="13">
        <v>9.300000000000001E-3</v>
      </c>
      <c r="H49" s="27"/>
    </row>
    <row r="50" spans="1:9" ht="12.75" customHeight="1" x14ac:dyDescent="0.2">
      <c r="A50">
        <v>42</v>
      </c>
      <c r="B50" t="s">
        <v>86</v>
      </c>
      <c r="C50" t="s">
        <v>85</v>
      </c>
      <c r="D50" t="s">
        <v>63</v>
      </c>
      <c r="E50">
        <v>30000</v>
      </c>
      <c r="F50" s="12">
        <v>51.96</v>
      </c>
      <c r="G50" s="13">
        <v>7.4999999999999997E-3</v>
      </c>
      <c r="H50" s="27"/>
    </row>
    <row r="51" spans="1:9" ht="12.75" customHeight="1" x14ac:dyDescent="0.2">
      <c r="A51">
        <v>43</v>
      </c>
      <c r="B51" t="s">
        <v>123</v>
      </c>
      <c r="C51" t="s">
        <v>122</v>
      </c>
      <c r="D51" t="s">
        <v>33</v>
      </c>
      <c r="E51">
        <v>11577</v>
      </c>
      <c r="F51" s="12">
        <v>46.279057999999999</v>
      </c>
      <c r="G51" s="13">
        <v>6.6E-3</v>
      </c>
      <c r="H51" s="27"/>
    </row>
    <row r="52" spans="1:9" ht="12.75" customHeight="1" x14ac:dyDescent="0.2">
      <c r="A52">
        <v>44</v>
      </c>
      <c r="B52" t="s">
        <v>121</v>
      </c>
      <c r="C52" t="s">
        <v>120</v>
      </c>
      <c r="D52" t="s">
        <v>12</v>
      </c>
      <c r="E52">
        <v>4000</v>
      </c>
      <c r="F52" s="12">
        <v>40.43</v>
      </c>
      <c r="G52" s="13">
        <v>5.7999999999999996E-3</v>
      </c>
      <c r="H52" s="27"/>
    </row>
    <row r="53" spans="1:9" ht="12.75" customHeight="1" x14ac:dyDescent="0.2">
      <c r="A53">
        <v>45</v>
      </c>
      <c r="B53" t="s">
        <v>119</v>
      </c>
      <c r="C53" t="s">
        <v>118</v>
      </c>
      <c r="D53" t="s">
        <v>37</v>
      </c>
      <c r="E53">
        <v>175</v>
      </c>
      <c r="F53" s="12">
        <v>33.068787999999998</v>
      </c>
      <c r="G53" s="13">
        <v>4.6999999999999993E-3</v>
      </c>
      <c r="H53" s="27"/>
    </row>
    <row r="54" spans="1:9" ht="12.75" customHeight="1" x14ac:dyDescent="0.2">
      <c r="A54">
        <v>46</v>
      </c>
      <c r="B54" t="s">
        <v>232</v>
      </c>
      <c r="C54" t="s">
        <v>231</v>
      </c>
      <c r="D54" t="s">
        <v>69</v>
      </c>
      <c r="E54">
        <v>8762</v>
      </c>
      <c r="F54" s="12">
        <v>31.416150999999999</v>
      </c>
      <c r="G54" s="13">
        <v>4.5000000000000005E-3</v>
      </c>
      <c r="H54" s="27"/>
    </row>
    <row r="55" spans="1:9" ht="12.75" customHeight="1" x14ac:dyDescent="0.2">
      <c r="C55" s="16" t="s">
        <v>132</v>
      </c>
      <c r="D55" s="16"/>
      <c r="E55" s="16"/>
      <c r="F55" s="17">
        <f>SUM(F9:F54)</f>
        <v>5054.685563</v>
      </c>
      <c r="G55" s="18">
        <f>SUM(G9:G54)</f>
        <v>0.72619999999999973</v>
      </c>
      <c r="H55" s="28"/>
      <c r="I55" s="29"/>
    </row>
    <row r="56" spans="1:9" ht="12.75" customHeight="1" x14ac:dyDescent="0.2">
      <c r="F56" s="12"/>
      <c r="G56" s="13"/>
      <c r="H56" s="27"/>
    </row>
    <row r="57" spans="1:9" ht="12.75" customHeight="1" x14ac:dyDescent="0.2">
      <c r="C57" s="14" t="s">
        <v>136</v>
      </c>
      <c r="F57" s="12"/>
      <c r="G57" s="13"/>
      <c r="H57" s="27"/>
    </row>
    <row r="58" spans="1:9" ht="12.75" customHeight="1" x14ac:dyDescent="0.2">
      <c r="C58" s="14" t="s">
        <v>205</v>
      </c>
      <c r="F58" s="12"/>
      <c r="G58" s="13"/>
      <c r="H58" s="27"/>
    </row>
    <row r="59" spans="1:9" ht="12.75" customHeight="1" x14ac:dyDescent="0.2">
      <c r="A59">
        <v>47</v>
      </c>
      <c r="B59" t="s">
        <v>207</v>
      </c>
      <c r="C59" t="s">
        <v>206</v>
      </c>
      <c r="D59" t="s">
        <v>155</v>
      </c>
      <c r="E59">
        <v>5000000</v>
      </c>
      <c r="F59" s="12">
        <v>49.849600000000002</v>
      </c>
      <c r="G59" s="13">
        <v>7.1999999999999998E-3</v>
      </c>
      <c r="H59" s="27"/>
    </row>
    <row r="60" spans="1:9" ht="12.75" customHeight="1" x14ac:dyDescent="0.2">
      <c r="C60" s="16" t="s">
        <v>132</v>
      </c>
      <c r="D60" s="16"/>
      <c r="E60" s="16"/>
      <c r="F60" s="17">
        <f>SUM(F59:F59)</f>
        <v>49.849600000000002</v>
      </c>
      <c r="G60" s="18">
        <f>SUM(G59:G59)</f>
        <v>7.1999999999999998E-3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233</v>
      </c>
      <c r="F62" s="12"/>
      <c r="G62" s="13"/>
      <c r="H62" s="27"/>
    </row>
    <row r="63" spans="1:9" ht="12.75" customHeight="1" x14ac:dyDescent="0.2">
      <c r="A63">
        <v>48</v>
      </c>
      <c r="B63" t="s">
        <v>235</v>
      </c>
      <c r="C63" t="s">
        <v>234</v>
      </c>
      <c r="D63" t="s">
        <v>212</v>
      </c>
      <c r="E63">
        <v>13000000</v>
      </c>
      <c r="F63" s="12">
        <v>132.6</v>
      </c>
      <c r="G63" s="13">
        <v>1.9E-2</v>
      </c>
      <c r="H63" s="27"/>
    </row>
    <row r="64" spans="1:9" ht="12.75" customHeight="1" x14ac:dyDescent="0.2">
      <c r="A64">
        <v>49</v>
      </c>
      <c r="B64" t="s">
        <v>237</v>
      </c>
      <c r="C64" t="s">
        <v>236</v>
      </c>
      <c r="D64" t="s">
        <v>212</v>
      </c>
      <c r="E64">
        <v>1000000</v>
      </c>
      <c r="F64" s="12">
        <v>10.583</v>
      </c>
      <c r="G64" s="13">
        <v>1.5E-3</v>
      </c>
      <c r="H64" s="27"/>
    </row>
    <row r="65" spans="1:9" ht="12.75" customHeight="1" x14ac:dyDescent="0.2">
      <c r="A65">
        <v>50</v>
      </c>
      <c r="B65" t="s">
        <v>239</v>
      </c>
      <c r="C65" t="s">
        <v>238</v>
      </c>
      <c r="D65" t="s">
        <v>212</v>
      </c>
      <c r="E65">
        <v>1000000</v>
      </c>
      <c r="F65" s="12">
        <v>10.24</v>
      </c>
      <c r="G65" s="13">
        <v>1.5E-3</v>
      </c>
      <c r="H65" s="27"/>
    </row>
    <row r="66" spans="1:9" ht="12.75" customHeight="1" x14ac:dyDescent="0.2">
      <c r="C66" s="16" t="s">
        <v>132</v>
      </c>
      <c r="D66" s="16"/>
      <c r="E66" s="16"/>
      <c r="F66" s="17">
        <f>SUM(F63:F65)</f>
        <v>153.423</v>
      </c>
      <c r="G66" s="18">
        <f>SUM(G63:G65)</f>
        <v>2.2000000000000002E-2</v>
      </c>
      <c r="H66" s="28"/>
      <c r="I66" s="29"/>
    </row>
    <row r="67" spans="1:9" ht="12.75" customHeight="1" x14ac:dyDescent="0.2">
      <c r="F67" s="12"/>
      <c r="G67" s="13"/>
      <c r="H67" s="27"/>
    </row>
    <row r="68" spans="1:9" ht="12.75" customHeight="1" x14ac:dyDescent="0.2">
      <c r="C68" s="14" t="s">
        <v>240</v>
      </c>
      <c r="F68" s="12"/>
      <c r="G68" s="13"/>
      <c r="H68" s="27"/>
    </row>
    <row r="69" spans="1:9" ht="12.75" customHeight="1" x14ac:dyDescent="0.2">
      <c r="C69" s="14" t="s">
        <v>10</v>
      </c>
      <c r="F69" s="12"/>
      <c r="G69" s="13"/>
      <c r="H69" s="27"/>
    </row>
    <row r="70" spans="1:9" ht="12.75" customHeight="1" x14ac:dyDescent="0.2">
      <c r="A70">
        <v>51</v>
      </c>
      <c r="B70" t="s">
        <v>241</v>
      </c>
      <c r="C70" t="s">
        <v>39</v>
      </c>
      <c r="D70" t="s">
        <v>209</v>
      </c>
      <c r="E70">
        <v>50000000</v>
      </c>
      <c r="F70" s="12">
        <v>497.50549999999998</v>
      </c>
      <c r="G70" s="13">
        <v>7.1500000000000008E-2</v>
      </c>
      <c r="H70" s="27"/>
    </row>
    <row r="71" spans="1:9" ht="12.75" customHeight="1" x14ac:dyDescent="0.2">
      <c r="A71">
        <v>52</v>
      </c>
      <c r="B71" t="s">
        <v>243</v>
      </c>
      <c r="C71" t="s">
        <v>242</v>
      </c>
      <c r="D71" t="s">
        <v>209</v>
      </c>
      <c r="E71">
        <v>27000000</v>
      </c>
      <c r="F71" s="12">
        <v>272.49642</v>
      </c>
      <c r="G71" s="13">
        <v>3.9100000000000003E-2</v>
      </c>
      <c r="H71" s="27"/>
    </row>
    <row r="72" spans="1:9" ht="12.75" customHeight="1" x14ac:dyDescent="0.2">
      <c r="A72">
        <v>53</v>
      </c>
      <c r="B72" t="s">
        <v>245</v>
      </c>
      <c r="C72" t="s">
        <v>244</v>
      </c>
      <c r="D72" t="s">
        <v>214</v>
      </c>
      <c r="E72">
        <v>10000000</v>
      </c>
      <c r="F72" s="12">
        <v>100.42440000000001</v>
      </c>
      <c r="G72" s="13">
        <v>1.44E-2</v>
      </c>
      <c r="H72" s="27"/>
    </row>
    <row r="73" spans="1:9" ht="12.75" customHeight="1" x14ac:dyDescent="0.2">
      <c r="A73">
        <v>54</v>
      </c>
      <c r="B73" t="s">
        <v>247</v>
      </c>
      <c r="C73" t="s">
        <v>246</v>
      </c>
      <c r="D73" t="s">
        <v>215</v>
      </c>
      <c r="E73">
        <v>9000000</v>
      </c>
      <c r="F73" s="12">
        <v>93.682079999999999</v>
      </c>
      <c r="G73" s="13">
        <v>1.3500000000000002E-2</v>
      </c>
      <c r="H73" s="27"/>
    </row>
    <row r="74" spans="1:9" ht="12.75" customHeight="1" x14ac:dyDescent="0.2">
      <c r="A74">
        <v>55</v>
      </c>
      <c r="B74" t="s">
        <v>248</v>
      </c>
      <c r="C74" t="s">
        <v>246</v>
      </c>
      <c r="D74" t="s">
        <v>223</v>
      </c>
      <c r="E74">
        <v>6000000</v>
      </c>
      <c r="F74" s="12">
        <v>61.437840000000001</v>
      </c>
      <c r="G74" s="13">
        <v>8.8000000000000005E-3</v>
      </c>
      <c r="H74" s="27"/>
    </row>
    <row r="75" spans="1:9" ht="12.75" customHeight="1" x14ac:dyDescent="0.2">
      <c r="A75">
        <v>56</v>
      </c>
      <c r="B75" t="s">
        <v>250</v>
      </c>
      <c r="C75" t="s">
        <v>249</v>
      </c>
      <c r="D75" t="s">
        <v>209</v>
      </c>
      <c r="E75">
        <v>5000000</v>
      </c>
      <c r="F75" s="12">
        <v>50.861849999999997</v>
      </c>
      <c r="G75" s="13">
        <v>7.3000000000000001E-3</v>
      </c>
      <c r="H75" s="27"/>
    </row>
    <row r="76" spans="1:9" ht="12.75" customHeight="1" x14ac:dyDescent="0.2">
      <c r="A76">
        <v>57</v>
      </c>
      <c r="B76" t="s">
        <v>251</v>
      </c>
      <c r="C76" t="s">
        <v>242</v>
      </c>
      <c r="D76" t="s">
        <v>209</v>
      </c>
      <c r="E76">
        <v>5000000</v>
      </c>
      <c r="F76" s="12">
        <v>50.543750000000003</v>
      </c>
      <c r="G76" s="13">
        <v>7.3000000000000001E-3</v>
      </c>
      <c r="H76" s="27"/>
    </row>
    <row r="77" spans="1:9" ht="12.75" customHeight="1" x14ac:dyDescent="0.2">
      <c r="A77">
        <v>58</v>
      </c>
      <c r="B77" t="s">
        <v>253</v>
      </c>
      <c r="C77" t="s">
        <v>252</v>
      </c>
      <c r="D77" t="s">
        <v>209</v>
      </c>
      <c r="E77">
        <v>5000000</v>
      </c>
      <c r="F77" s="12">
        <v>50.405450000000002</v>
      </c>
      <c r="G77" s="13">
        <v>7.1999999999999998E-3</v>
      </c>
      <c r="H77" s="27"/>
    </row>
    <row r="78" spans="1:9" ht="12.75" customHeight="1" x14ac:dyDescent="0.2">
      <c r="A78">
        <v>59</v>
      </c>
      <c r="B78" t="s">
        <v>255</v>
      </c>
      <c r="C78" t="s">
        <v>254</v>
      </c>
      <c r="D78" t="s">
        <v>227</v>
      </c>
      <c r="E78">
        <v>3000000</v>
      </c>
      <c r="F78" s="12">
        <v>30.109500000000001</v>
      </c>
      <c r="G78" s="13">
        <v>4.3E-3</v>
      </c>
      <c r="H78" s="27"/>
    </row>
    <row r="79" spans="1:9" ht="12.75" customHeight="1" x14ac:dyDescent="0.2">
      <c r="A79">
        <v>60</v>
      </c>
      <c r="B79" t="s">
        <v>257</v>
      </c>
      <c r="C79" t="s">
        <v>256</v>
      </c>
      <c r="D79" t="s">
        <v>209</v>
      </c>
      <c r="E79">
        <v>1250000</v>
      </c>
      <c r="F79" s="12">
        <v>12.781599999999999</v>
      </c>
      <c r="G79" s="13">
        <v>1.8E-3</v>
      </c>
      <c r="H79" s="27"/>
    </row>
    <row r="80" spans="1:9" ht="12.75" customHeight="1" x14ac:dyDescent="0.2">
      <c r="C80" s="16" t="s">
        <v>132</v>
      </c>
      <c r="D80" s="16"/>
      <c r="E80" s="16"/>
      <c r="F80" s="17">
        <f>SUM(F70:F79)</f>
        <v>1220.24839</v>
      </c>
      <c r="G80" s="18">
        <f>SUM(G70:G79)</f>
        <v>0.17520000000000002</v>
      </c>
      <c r="H80" s="28"/>
      <c r="I80" s="29"/>
    </row>
    <row r="81" spans="3:9" ht="12.75" customHeight="1" x14ac:dyDescent="0.2">
      <c r="F81" s="12"/>
      <c r="G81" s="13"/>
      <c r="H81" s="27"/>
    </row>
    <row r="82" spans="3:9" ht="12.75" customHeight="1" x14ac:dyDescent="0.2">
      <c r="C82" s="14" t="s">
        <v>137</v>
      </c>
      <c r="F82" s="12">
        <v>282.12632000000002</v>
      </c>
      <c r="G82" s="13">
        <v>4.0500000000000001E-2</v>
      </c>
      <c r="H82" s="27"/>
    </row>
    <row r="83" spans="3:9" ht="12.75" customHeight="1" x14ac:dyDescent="0.2">
      <c r="C83" s="16" t="s">
        <v>132</v>
      </c>
      <c r="D83" s="16"/>
      <c r="E83" s="16"/>
      <c r="F83" s="17">
        <f>SUM(F82:F82)</f>
        <v>282.12632000000002</v>
      </c>
      <c r="G83" s="18">
        <f>SUM(G82:G82)</f>
        <v>4.0500000000000001E-2</v>
      </c>
      <c r="H83" s="28"/>
      <c r="I83" s="29"/>
    </row>
    <row r="84" spans="3:9" ht="12.75" customHeight="1" x14ac:dyDescent="0.2">
      <c r="F84" s="12"/>
      <c r="G84" s="13"/>
      <c r="H84" s="27"/>
    </row>
    <row r="85" spans="3:9" ht="12.75" customHeight="1" x14ac:dyDescent="0.2">
      <c r="C85" s="14" t="s">
        <v>138</v>
      </c>
      <c r="F85" s="12"/>
      <c r="G85" s="13"/>
      <c r="H85" s="27"/>
    </row>
    <row r="86" spans="3:9" ht="12.75" customHeight="1" x14ac:dyDescent="0.2">
      <c r="C86" s="14" t="s">
        <v>139</v>
      </c>
      <c r="F86" s="12">
        <v>202.34453300000001</v>
      </c>
      <c r="G86" s="13">
        <v>2.8900000000000002E-2</v>
      </c>
      <c r="H86" s="27"/>
    </row>
    <row r="87" spans="3:9" ht="12.75" customHeight="1" x14ac:dyDescent="0.2">
      <c r="C87" s="16" t="s">
        <v>132</v>
      </c>
      <c r="D87" s="16"/>
      <c r="E87" s="16"/>
      <c r="F87" s="17">
        <f>SUM(F86:F86)</f>
        <v>202.34453300000001</v>
      </c>
      <c r="G87" s="18">
        <f>SUM(G86:G86)</f>
        <v>2.8900000000000002E-2</v>
      </c>
      <c r="H87" s="28"/>
      <c r="I87" s="29"/>
    </row>
    <row r="88" spans="3:9" ht="12.75" customHeight="1" x14ac:dyDescent="0.2">
      <c r="C88" s="19" t="s">
        <v>140</v>
      </c>
      <c r="D88" s="19"/>
      <c r="E88" s="19"/>
      <c r="F88" s="20">
        <f>SUM(F55,F60,F66,F80,F83,F87)</f>
        <v>6962.6774059999998</v>
      </c>
      <c r="G88" s="21">
        <f>SUM(G55,G60,G66,G80,G83,G87)</f>
        <v>0.99999999999999978</v>
      </c>
      <c r="H88" s="30"/>
      <c r="I88" s="31"/>
    </row>
    <row r="89" spans="3:9" ht="12.75" customHeight="1" x14ac:dyDescent="0.2"/>
    <row r="90" spans="3:9" ht="12.75" customHeight="1" x14ac:dyDescent="0.2">
      <c r="C90" s="34" t="s">
        <v>547</v>
      </c>
    </row>
    <row r="91" spans="3:9" ht="12.75" customHeight="1" x14ac:dyDescent="0.2">
      <c r="C91" s="34" t="s">
        <v>546</v>
      </c>
    </row>
    <row r="92" spans="3:9" ht="12.75" customHeight="1" x14ac:dyDescent="0.2">
      <c r="C92" s="14"/>
    </row>
    <row r="93" spans="3:9" ht="12.75" customHeight="1" x14ac:dyDescent="0.2">
      <c r="C93" s="14" t="s">
        <v>555</v>
      </c>
      <c r="D93" s="14">
        <v>160</v>
      </c>
    </row>
    <row r="94" spans="3:9" ht="12.75" customHeight="1" x14ac:dyDescent="0.2">
      <c r="C94" s="14"/>
    </row>
    <row r="95" spans="3:9" ht="12.75" customHeight="1" x14ac:dyDescent="0.2"/>
    <row r="96" spans="3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46" zoomScale="85" zoomScaleNormal="85" workbookViewId="0">
      <selection activeCell="D80" sqref="D80"/>
    </sheetView>
  </sheetViews>
  <sheetFormatPr defaultColWidth="9.140625" defaultRowHeight="12.75" x14ac:dyDescent="0.2"/>
  <cols>
    <col min="1" max="1" width="7.5703125" customWidth="1"/>
    <col min="2" max="2" width="15" customWidth="1"/>
    <col min="3" max="3" width="80.85546875" customWidth="1"/>
    <col min="4" max="5" width="33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5" style="24" customWidth="1"/>
  </cols>
  <sheetData>
    <row r="1" spans="1:12" ht="18.75" x14ac:dyDescent="0.2">
      <c r="A1" s="1"/>
      <c r="B1" s="1"/>
      <c r="C1" s="38" t="s">
        <v>258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20</v>
      </c>
      <c r="C9" t="s">
        <v>19</v>
      </c>
      <c r="D9" t="s">
        <v>15</v>
      </c>
      <c r="E9">
        <v>4000</v>
      </c>
      <c r="F9" s="12">
        <v>23.416</v>
      </c>
      <c r="G9" s="13">
        <v>1.1599999999999999E-2</v>
      </c>
      <c r="H9" s="27"/>
    </row>
    <row r="10" spans="1:12" ht="12.75" customHeight="1" x14ac:dyDescent="0.2">
      <c r="A10">
        <v>2</v>
      </c>
      <c r="B10" t="s">
        <v>38</v>
      </c>
      <c r="C10" t="s">
        <v>36</v>
      </c>
      <c r="D10" t="s">
        <v>22</v>
      </c>
      <c r="E10">
        <v>2000</v>
      </c>
      <c r="F10" s="12">
        <v>21.93</v>
      </c>
      <c r="G10" s="13">
        <v>1.09E-2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23</v>
      </c>
      <c r="C11" t="s">
        <v>21</v>
      </c>
      <c r="D11" t="s">
        <v>15</v>
      </c>
      <c r="E11">
        <v>4500</v>
      </c>
      <c r="F11" s="12">
        <v>20.839500000000001</v>
      </c>
      <c r="G11" s="13">
        <v>1.04E-2</v>
      </c>
      <c r="H11" s="27"/>
      <c r="J11" s="13" t="s">
        <v>212</v>
      </c>
      <c r="K11" s="13">
        <v>0.23699999999999999</v>
      </c>
    </row>
    <row r="12" spans="1:12" ht="12.75" customHeight="1" x14ac:dyDescent="0.2">
      <c r="A12">
        <v>4</v>
      </c>
      <c r="B12" t="s">
        <v>107</v>
      </c>
      <c r="C12" t="s">
        <v>106</v>
      </c>
      <c r="D12" t="s">
        <v>12</v>
      </c>
      <c r="E12">
        <v>3000</v>
      </c>
      <c r="F12" s="12">
        <v>16.850999999999999</v>
      </c>
      <c r="G12" s="13">
        <v>8.3999999999999995E-3</v>
      </c>
      <c r="H12" s="27"/>
      <c r="J12" s="13" t="s">
        <v>209</v>
      </c>
      <c r="K12" s="13">
        <v>0.1862</v>
      </c>
    </row>
    <row r="13" spans="1:12" ht="12.75" customHeight="1" x14ac:dyDescent="0.2">
      <c r="A13">
        <v>5</v>
      </c>
      <c r="B13" t="s">
        <v>180</v>
      </c>
      <c r="C13" t="s">
        <v>179</v>
      </c>
      <c r="D13" t="s">
        <v>42</v>
      </c>
      <c r="E13">
        <v>5000</v>
      </c>
      <c r="F13" s="12">
        <v>13.4925</v>
      </c>
      <c r="G13" s="13">
        <v>6.7000000000000002E-3</v>
      </c>
      <c r="H13" s="27"/>
      <c r="J13" s="13" t="s">
        <v>227</v>
      </c>
      <c r="K13" s="13">
        <v>0.1014</v>
      </c>
    </row>
    <row r="14" spans="1:12" ht="12.75" customHeight="1" x14ac:dyDescent="0.2">
      <c r="A14">
        <v>6</v>
      </c>
      <c r="B14" t="s">
        <v>18</v>
      </c>
      <c r="C14" t="s">
        <v>14</v>
      </c>
      <c r="D14" t="s">
        <v>15</v>
      </c>
      <c r="E14">
        <v>1500</v>
      </c>
      <c r="F14" s="12">
        <v>13.234500000000001</v>
      </c>
      <c r="G14" s="13">
        <v>6.6E-3</v>
      </c>
      <c r="H14" s="27"/>
      <c r="J14" s="13" t="s">
        <v>215</v>
      </c>
      <c r="K14" s="13">
        <v>9.3200000000000005E-2</v>
      </c>
    </row>
    <row r="15" spans="1:12" ht="12.75" customHeight="1" x14ac:dyDescent="0.2">
      <c r="A15">
        <v>7</v>
      </c>
      <c r="B15" t="s">
        <v>28</v>
      </c>
      <c r="C15" t="s">
        <v>26</v>
      </c>
      <c r="D15" t="s">
        <v>15</v>
      </c>
      <c r="E15">
        <v>1500</v>
      </c>
      <c r="F15" s="12">
        <v>13.109249999999999</v>
      </c>
      <c r="G15" s="13">
        <v>6.5000000000000006E-3</v>
      </c>
      <c r="H15" s="27"/>
      <c r="J15" s="13" t="s">
        <v>155</v>
      </c>
      <c r="K15" s="13">
        <v>7.4400000000000008E-2</v>
      </c>
    </row>
    <row r="16" spans="1:12" ht="12.75" customHeight="1" x14ac:dyDescent="0.2">
      <c r="A16">
        <v>8</v>
      </c>
      <c r="B16" t="s">
        <v>31</v>
      </c>
      <c r="C16" t="s">
        <v>29</v>
      </c>
      <c r="D16" t="s">
        <v>15</v>
      </c>
      <c r="E16">
        <v>4000</v>
      </c>
      <c r="F16" s="12">
        <v>12.69</v>
      </c>
      <c r="G16" s="13">
        <v>6.3E-3</v>
      </c>
      <c r="H16" s="27"/>
      <c r="J16" s="13" t="s">
        <v>259</v>
      </c>
      <c r="K16" s="13">
        <v>6.4299999999999996E-2</v>
      </c>
    </row>
    <row r="17" spans="1:11" ht="12.75" customHeight="1" x14ac:dyDescent="0.2">
      <c r="A17">
        <v>9</v>
      </c>
      <c r="B17" t="s">
        <v>78</v>
      </c>
      <c r="C17" t="s">
        <v>77</v>
      </c>
      <c r="D17" t="s">
        <v>22</v>
      </c>
      <c r="E17">
        <v>3000</v>
      </c>
      <c r="F17" s="12">
        <v>12.57</v>
      </c>
      <c r="G17" s="13">
        <v>6.3E-3</v>
      </c>
      <c r="H17" s="27"/>
      <c r="J17" s="13" t="s">
        <v>15</v>
      </c>
      <c r="K17" s="13">
        <v>4.1399999999999999E-2</v>
      </c>
    </row>
    <row r="18" spans="1:11" ht="12.75" customHeight="1" x14ac:dyDescent="0.2">
      <c r="A18">
        <v>10</v>
      </c>
      <c r="B18" t="s">
        <v>76</v>
      </c>
      <c r="C18" t="s">
        <v>74</v>
      </c>
      <c r="D18" t="s">
        <v>27</v>
      </c>
      <c r="E18">
        <v>200</v>
      </c>
      <c r="F18" s="12">
        <v>11.413399999999999</v>
      </c>
      <c r="G18" s="13">
        <v>5.6999999999999993E-3</v>
      </c>
      <c r="H18" s="27"/>
      <c r="J18" s="13" t="s">
        <v>22</v>
      </c>
      <c r="K18" s="13">
        <v>2.3300000000000001E-2</v>
      </c>
    </row>
    <row r="19" spans="1:11" ht="12.75" customHeight="1" x14ac:dyDescent="0.2">
      <c r="A19">
        <v>11</v>
      </c>
      <c r="B19" t="s">
        <v>90</v>
      </c>
      <c r="C19" t="s">
        <v>89</v>
      </c>
      <c r="D19" t="s">
        <v>43</v>
      </c>
      <c r="E19">
        <v>600</v>
      </c>
      <c r="F19" s="12">
        <v>11.2944</v>
      </c>
      <c r="G19" s="13">
        <v>5.6000000000000008E-3</v>
      </c>
      <c r="H19" s="27"/>
      <c r="J19" s="13" t="s">
        <v>12</v>
      </c>
      <c r="K19" s="13">
        <v>1.6899999999999998E-2</v>
      </c>
    </row>
    <row r="20" spans="1:11" ht="12.75" customHeight="1" x14ac:dyDescent="0.2">
      <c r="A20">
        <v>12</v>
      </c>
      <c r="B20" t="s">
        <v>97</v>
      </c>
      <c r="C20" t="s">
        <v>96</v>
      </c>
      <c r="D20" t="s">
        <v>66</v>
      </c>
      <c r="E20">
        <v>10000</v>
      </c>
      <c r="F20" s="12">
        <v>11.115</v>
      </c>
      <c r="G20" s="13">
        <v>5.5000000000000005E-3</v>
      </c>
      <c r="H20" s="27"/>
      <c r="J20" s="13" t="s">
        <v>33</v>
      </c>
      <c r="K20" s="13">
        <v>1.3300000000000001E-2</v>
      </c>
    </row>
    <row r="21" spans="1:11" ht="12.75" customHeight="1" x14ac:dyDescent="0.2">
      <c r="A21">
        <v>13</v>
      </c>
      <c r="B21" t="s">
        <v>13</v>
      </c>
      <c r="C21" t="s">
        <v>11</v>
      </c>
      <c r="D21" t="s">
        <v>12</v>
      </c>
      <c r="E21">
        <v>2000</v>
      </c>
      <c r="F21" s="12">
        <v>11.087999999999999</v>
      </c>
      <c r="G21" s="13">
        <v>5.5000000000000005E-3</v>
      </c>
      <c r="H21" s="27"/>
      <c r="J21" s="13" t="s">
        <v>30</v>
      </c>
      <c r="K21" s="13">
        <v>1.32E-2</v>
      </c>
    </row>
    <row r="22" spans="1:11" ht="12.75" customHeight="1" x14ac:dyDescent="0.2">
      <c r="A22">
        <v>14</v>
      </c>
      <c r="B22" t="s">
        <v>99</v>
      </c>
      <c r="C22" t="s">
        <v>98</v>
      </c>
      <c r="D22" t="s">
        <v>30</v>
      </c>
      <c r="E22">
        <v>10000</v>
      </c>
      <c r="F22" s="12">
        <v>11.055</v>
      </c>
      <c r="G22" s="13">
        <v>5.5000000000000005E-3</v>
      </c>
      <c r="H22" s="27"/>
      <c r="J22" s="13" t="s">
        <v>43</v>
      </c>
      <c r="K22" s="13">
        <v>1.18E-2</v>
      </c>
    </row>
    <row r="23" spans="1:11" ht="12.75" customHeight="1" x14ac:dyDescent="0.2">
      <c r="A23">
        <v>15</v>
      </c>
      <c r="B23" t="s">
        <v>232</v>
      </c>
      <c r="C23" t="s">
        <v>231</v>
      </c>
      <c r="D23" t="s">
        <v>69</v>
      </c>
      <c r="E23">
        <v>3000</v>
      </c>
      <c r="F23" s="12">
        <v>10.756500000000001</v>
      </c>
      <c r="G23" s="13">
        <v>5.4000000000000003E-3</v>
      </c>
      <c r="H23" s="27"/>
      <c r="J23" s="13" t="s">
        <v>42</v>
      </c>
      <c r="K23" s="13">
        <v>1.1699999999999999E-2</v>
      </c>
    </row>
    <row r="24" spans="1:11" ht="12.75" customHeight="1" x14ac:dyDescent="0.2">
      <c r="A24">
        <v>16</v>
      </c>
      <c r="B24" t="s">
        <v>261</v>
      </c>
      <c r="C24" t="s">
        <v>260</v>
      </c>
      <c r="D24" t="s">
        <v>34</v>
      </c>
      <c r="E24">
        <v>300</v>
      </c>
      <c r="F24" s="12">
        <v>10.7379</v>
      </c>
      <c r="G24" s="13">
        <v>5.3E-3</v>
      </c>
      <c r="H24" s="27"/>
      <c r="J24" s="13" t="s">
        <v>34</v>
      </c>
      <c r="K24" s="13">
        <v>1.0500000000000001E-2</v>
      </c>
    </row>
    <row r="25" spans="1:11" ht="12.75" customHeight="1" x14ac:dyDescent="0.2">
      <c r="A25">
        <v>17</v>
      </c>
      <c r="B25" t="s">
        <v>263</v>
      </c>
      <c r="C25" t="s">
        <v>262</v>
      </c>
      <c r="D25" t="s">
        <v>34</v>
      </c>
      <c r="E25">
        <v>1000</v>
      </c>
      <c r="F25" s="12">
        <v>10.371499999999999</v>
      </c>
      <c r="G25" s="13">
        <v>5.1999999999999998E-3</v>
      </c>
      <c r="H25" s="27"/>
      <c r="J25" s="13" t="s">
        <v>27</v>
      </c>
      <c r="K25" s="13">
        <v>1.04E-2</v>
      </c>
    </row>
    <row r="26" spans="1:11" ht="12.75" customHeight="1" x14ac:dyDescent="0.2">
      <c r="A26">
        <v>18</v>
      </c>
      <c r="B26" t="s">
        <v>162</v>
      </c>
      <c r="C26" t="s">
        <v>161</v>
      </c>
      <c r="D26" t="s">
        <v>42</v>
      </c>
      <c r="E26">
        <v>500</v>
      </c>
      <c r="F26" s="12">
        <v>10.019</v>
      </c>
      <c r="G26" s="13">
        <v>5.0000000000000001E-3</v>
      </c>
      <c r="H26" s="27"/>
      <c r="J26" s="13" t="s">
        <v>69</v>
      </c>
      <c r="K26" s="13">
        <v>9.8999999999999991E-3</v>
      </c>
    </row>
    <row r="27" spans="1:11" ht="12.75" customHeight="1" x14ac:dyDescent="0.2">
      <c r="A27">
        <v>19</v>
      </c>
      <c r="B27" t="s">
        <v>84</v>
      </c>
      <c r="C27" t="s">
        <v>83</v>
      </c>
      <c r="D27" t="s">
        <v>60</v>
      </c>
      <c r="E27">
        <v>3000</v>
      </c>
      <c r="F27" s="12">
        <v>9.7125000000000004</v>
      </c>
      <c r="G27" s="13">
        <v>4.7999999999999996E-3</v>
      </c>
      <c r="H27" s="27"/>
      <c r="J27" s="13" t="s">
        <v>37</v>
      </c>
      <c r="K27" s="13">
        <v>8.6E-3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43</v>
      </c>
      <c r="E28">
        <v>1000</v>
      </c>
      <c r="F28" s="12">
        <v>9.6609999999999996</v>
      </c>
      <c r="G28" s="13">
        <v>4.7999999999999996E-3</v>
      </c>
      <c r="H28" s="27"/>
      <c r="J28" s="13" t="s">
        <v>51</v>
      </c>
      <c r="K28" s="13">
        <v>8.3999999999999995E-3</v>
      </c>
    </row>
    <row r="29" spans="1:11" ht="12.75" customHeight="1" x14ac:dyDescent="0.2">
      <c r="A29">
        <v>21</v>
      </c>
      <c r="B29" t="s">
        <v>150</v>
      </c>
      <c r="C29" t="s">
        <v>149</v>
      </c>
      <c r="D29" t="s">
        <v>27</v>
      </c>
      <c r="E29">
        <v>40</v>
      </c>
      <c r="F29" s="12">
        <v>9.4675399999999996</v>
      </c>
      <c r="G29" s="13">
        <v>4.6999999999999993E-3</v>
      </c>
      <c r="H29" s="27"/>
      <c r="J29" s="13" t="s">
        <v>66</v>
      </c>
      <c r="K29" s="13">
        <v>5.5000000000000005E-3</v>
      </c>
    </row>
    <row r="30" spans="1:11" ht="12.75" customHeight="1" x14ac:dyDescent="0.2">
      <c r="A30">
        <v>22</v>
      </c>
      <c r="B30" t="s">
        <v>58</v>
      </c>
      <c r="C30" t="s">
        <v>57</v>
      </c>
      <c r="D30" t="s">
        <v>37</v>
      </c>
      <c r="E30">
        <v>250</v>
      </c>
      <c r="F30" s="12">
        <v>9.4642499999999998</v>
      </c>
      <c r="G30" s="13">
        <v>4.6999999999999993E-3</v>
      </c>
      <c r="H30" s="27"/>
      <c r="J30" s="13" t="s">
        <v>60</v>
      </c>
      <c r="K30" s="13">
        <v>4.7999999999999996E-3</v>
      </c>
    </row>
    <row r="31" spans="1:11" ht="12.75" customHeight="1" x14ac:dyDescent="0.2">
      <c r="A31">
        <v>23</v>
      </c>
      <c r="B31" t="s">
        <v>35</v>
      </c>
      <c r="C31" t="s">
        <v>32</v>
      </c>
      <c r="D31" t="s">
        <v>33</v>
      </c>
      <c r="E31">
        <v>3000</v>
      </c>
      <c r="F31" s="12">
        <v>9.1995000000000005</v>
      </c>
      <c r="G31" s="13">
        <v>4.5999999999999999E-3</v>
      </c>
      <c r="H31" s="27"/>
      <c r="J31" s="13" t="s">
        <v>213</v>
      </c>
      <c r="K31" s="13">
        <v>3.8E-3</v>
      </c>
    </row>
    <row r="32" spans="1:11" ht="12.75" customHeight="1" x14ac:dyDescent="0.2">
      <c r="A32">
        <v>24</v>
      </c>
      <c r="B32" t="s">
        <v>64</v>
      </c>
      <c r="C32" t="s">
        <v>62</v>
      </c>
      <c r="D32" t="s">
        <v>30</v>
      </c>
      <c r="E32">
        <v>1000</v>
      </c>
      <c r="F32" s="12">
        <v>9.1835000000000004</v>
      </c>
      <c r="G32" s="13">
        <v>4.5999999999999999E-3</v>
      </c>
      <c r="H32" s="27"/>
      <c r="J32" s="13" t="s">
        <v>75</v>
      </c>
      <c r="K32" s="13">
        <v>0.05</v>
      </c>
    </row>
    <row r="33" spans="1:11" ht="12.75" customHeight="1" x14ac:dyDescent="0.2">
      <c r="A33">
        <v>25</v>
      </c>
      <c r="B33" t="s">
        <v>113</v>
      </c>
      <c r="C33" t="s">
        <v>112</v>
      </c>
      <c r="D33" t="s">
        <v>69</v>
      </c>
      <c r="E33">
        <v>500</v>
      </c>
      <c r="F33" s="12">
        <v>9.1300000000000008</v>
      </c>
      <c r="G33" s="13">
        <v>4.5000000000000005E-3</v>
      </c>
      <c r="H33" s="27"/>
      <c r="J33" s="13"/>
      <c r="K33" s="13"/>
    </row>
    <row r="34" spans="1:11" ht="12.75" customHeight="1" x14ac:dyDescent="0.2">
      <c r="A34">
        <v>26</v>
      </c>
      <c r="B34" t="s">
        <v>101</v>
      </c>
      <c r="C34" t="s">
        <v>100</v>
      </c>
      <c r="D34" t="s">
        <v>51</v>
      </c>
      <c r="E34">
        <v>2000</v>
      </c>
      <c r="F34" s="12">
        <v>8.6449999999999996</v>
      </c>
      <c r="G34" s="13">
        <v>4.3E-3</v>
      </c>
      <c r="H34" s="27"/>
    </row>
    <row r="35" spans="1:11" ht="12.75" customHeight="1" x14ac:dyDescent="0.2">
      <c r="A35">
        <v>27</v>
      </c>
      <c r="B35" t="s">
        <v>93</v>
      </c>
      <c r="C35" t="s">
        <v>92</v>
      </c>
      <c r="D35" t="s">
        <v>51</v>
      </c>
      <c r="E35">
        <v>1500</v>
      </c>
      <c r="F35" s="12">
        <v>8.2807499999999994</v>
      </c>
      <c r="G35" s="13">
        <v>4.0999999999999995E-3</v>
      </c>
      <c r="H35" s="27"/>
    </row>
    <row r="36" spans="1:11" ht="12.75" customHeight="1" x14ac:dyDescent="0.2">
      <c r="A36">
        <v>28</v>
      </c>
      <c r="B36" t="s">
        <v>80</v>
      </c>
      <c r="C36" t="s">
        <v>79</v>
      </c>
      <c r="D36" t="s">
        <v>37</v>
      </c>
      <c r="E36">
        <v>1640</v>
      </c>
      <c r="F36" s="12">
        <v>7.8990600000000004</v>
      </c>
      <c r="G36" s="13">
        <v>3.9000000000000003E-3</v>
      </c>
      <c r="H36" s="27"/>
    </row>
    <row r="37" spans="1:11" ht="12.75" customHeight="1" x14ac:dyDescent="0.2">
      <c r="A37">
        <v>29</v>
      </c>
      <c r="B37" t="s">
        <v>40</v>
      </c>
      <c r="C37" t="s">
        <v>39</v>
      </c>
      <c r="D37" t="s">
        <v>22</v>
      </c>
      <c r="E37">
        <v>5000</v>
      </c>
      <c r="F37" s="12">
        <v>7.7275</v>
      </c>
      <c r="G37" s="13">
        <v>3.8E-3</v>
      </c>
      <c r="H37" s="27"/>
    </row>
    <row r="38" spans="1:11" ht="12.75" customHeight="1" x14ac:dyDescent="0.2">
      <c r="A38">
        <v>30</v>
      </c>
      <c r="B38" t="s">
        <v>218</v>
      </c>
      <c r="C38" t="s">
        <v>216</v>
      </c>
      <c r="D38" t="s">
        <v>213</v>
      </c>
      <c r="E38">
        <v>1000</v>
      </c>
      <c r="F38" s="12">
        <v>7.5750000000000002</v>
      </c>
      <c r="G38" s="13">
        <v>3.8E-3</v>
      </c>
      <c r="H38" s="27"/>
    </row>
    <row r="39" spans="1:11" ht="12.75" customHeight="1" x14ac:dyDescent="0.2">
      <c r="A39">
        <v>31</v>
      </c>
      <c r="B39" t="s">
        <v>123</v>
      </c>
      <c r="C39" t="s">
        <v>122</v>
      </c>
      <c r="D39" t="s">
        <v>33</v>
      </c>
      <c r="E39">
        <v>1625</v>
      </c>
      <c r="F39" s="12">
        <v>6.4959379999999998</v>
      </c>
      <c r="G39" s="13">
        <v>3.2000000000000002E-3</v>
      </c>
      <c r="H39" s="27"/>
    </row>
    <row r="40" spans="1:11" ht="12.75" customHeight="1" x14ac:dyDescent="0.2">
      <c r="A40">
        <v>32</v>
      </c>
      <c r="B40" t="s">
        <v>265</v>
      </c>
      <c r="C40" t="s">
        <v>264</v>
      </c>
      <c r="D40" t="s">
        <v>30</v>
      </c>
      <c r="E40">
        <v>500</v>
      </c>
      <c r="F40" s="12">
        <v>6.1577500000000001</v>
      </c>
      <c r="G40" s="13">
        <v>3.0999999999999999E-3</v>
      </c>
      <c r="H40" s="27"/>
    </row>
    <row r="41" spans="1:11" ht="12.75" customHeight="1" x14ac:dyDescent="0.2">
      <c r="A41">
        <v>33</v>
      </c>
      <c r="B41" t="s">
        <v>52</v>
      </c>
      <c r="C41" t="s">
        <v>50</v>
      </c>
      <c r="D41" t="s">
        <v>12</v>
      </c>
      <c r="E41">
        <v>300</v>
      </c>
      <c r="F41" s="12">
        <v>6.0694499999999998</v>
      </c>
      <c r="G41" s="13">
        <v>3.0000000000000001E-3</v>
      </c>
      <c r="H41" s="27"/>
    </row>
    <row r="42" spans="1:11" ht="12.75" customHeight="1" x14ac:dyDescent="0.2">
      <c r="A42">
        <v>34</v>
      </c>
      <c r="B42" t="s">
        <v>267</v>
      </c>
      <c r="C42" t="s">
        <v>266</v>
      </c>
      <c r="D42" t="s">
        <v>33</v>
      </c>
      <c r="E42">
        <v>1500</v>
      </c>
      <c r="F42" s="12">
        <v>5.9437499999999996</v>
      </c>
      <c r="G42" s="13">
        <v>3.0000000000000001E-3</v>
      </c>
      <c r="H42" s="27"/>
    </row>
    <row r="43" spans="1:11" ht="12.75" customHeight="1" x14ac:dyDescent="0.2">
      <c r="A43">
        <v>35</v>
      </c>
      <c r="B43" t="s">
        <v>105</v>
      </c>
      <c r="C43" t="s">
        <v>104</v>
      </c>
      <c r="D43" t="s">
        <v>33</v>
      </c>
      <c r="E43">
        <v>2000</v>
      </c>
      <c r="F43" s="12">
        <v>4.9370000000000003</v>
      </c>
      <c r="G43" s="13">
        <v>2.5000000000000001E-3</v>
      </c>
      <c r="H43" s="27"/>
    </row>
    <row r="44" spans="1:11" ht="12.75" customHeight="1" x14ac:dyDescent="0.2">
      <c r="A44">
        <v>36</v>
      </c>
      <c r="B44" t="s">
        <v>269</v>
      </c>
      <c r="C44" t="s">
        <v>268</v>
      </c>
      <c r="D44" t="s">
        <v>22</v>
      </c>
      <c r="E44">
        <v>1000</v>
      </c>
      <c r="F44" s="12">
        <v>4.6980000000000004</v>
      </c>
      <c r="G44" s="13">
        <v>2.3E-3</v>
      </c>
      <c r="H44" s="27"/>
    </row>
    <row r="45" spans="1:11" ht="12.75" customHeight="1" x14ac:dyDescent="0.2">
      <c r="A45">
        <v>37</v>
      </c>
      <c r="B45" t="s">
        <v>271</v>
      </c>
      <c r="C45" t="s">
        <v>270</v>
      </c>
      <c r="D45" t="s">
        <v>43</v>
      </c>
      <c r="E45">
        <v>150</v>
      </c>
      <c r="F45" s="12">
        <v>2.7498749999999998</v>
      </c>
      <c r="G45" s="13">
        <v>1.4000000000000002E-3</v>
      </c>
      <c r="H45" s="27"/>
    </row>
    <row r="46" spans="1:11" ht="12.75" customHeight="1" x14ac:dyDescent="0.2">
      <c r="C46" s="16" t="s">
        <v>132</v>
      </c>
      <c r="D46" s="16"/>
      <c r="E46" s="16"/>
      <c r="F46" s="17">
        <f>SUM(F9:F45)</f>
        <v>388.98081300000001</v>
      </c>
      <c r="G46" s="18">
        <f>SUM(G9:G45)</f>
        <v>0.19350000000000001</v>
      </c>
      <c r="H46" s="28"/>
      <c r="I46" s="29"/>
    </row>
    <row r="47" spans="1:11" ht="12.75" customHeight="1" x14ac:dyDescent="0.2">
      <c r="F47" s="12"/>
      <c r="G47" s="13"/>
      <c r="H47" s="27"/>
    </row>
    <row r="48" spans="1:11" ht="12.75" customHeight="1" x14ac:dyDescent="0.2">
      <c r="C48" s="14" t="s">
        <v>136</v>
      </c>
      <c r="F48" s="12"/>
      <c r="G48" s="13"/>
      <c r="H48" s="27"/>
    </row>
    <row r="49" spans="1:9" ht="12.75" customHeight="1" x14ac:dyDescent="0.2">
      <c r="C49" s="14" t="s">
        <v>205</v>
      </c>
      <c r="F49" s="12"/>
      <c r="G49" s="13"/>
      <c r="H49" s="27"/>
    </row>
    <row r="50" spans="1:9" ht="12.75" customHeight="1" x14ac:dyDescent="0.2">
      <c r="A50">
        <v>38</v>
      </c>
      <c r="B50" t="s">
        <v>207</v>
      </c>
      <c r="C50" t="s">
        <v>206</v>
      </c>
      <c r="D50" t="s">
        <v>155</v>
      </c>
      <c r="E50">
        <v>15000000</v>
      </c>
      <c r="F50" s="12">
        <v>149.5488</v>
      </c>
      <c r="G50" s="13">
        <v>7.4400000000000008E-2</v>
      </c>
      <c r="H50" s="27"/>
    </row>
    <row r="51" spans="1:9" ht="12.75" customHeight="1" x14ac:dyDescent="0.2">
      <c r="C51" s="16" t="s">
        <v>132</v>
      </c>
      <c r="D51" s="16"/>
      <c r="E51" s="16"/>
      <c r="F51" s="17">
        <f>SUM(F50:F50)</f>
        <v>149.5488</v>
      </c>
      <c r="G51" s="18">
        <f>SUM(G50:G50)</f>
        <v>7.4400000000000008E-2</v>
      </c>
      <c r="H51" s="28"/>
      <c r="I51" s="29"/>
    </row>
    <row r="52" spans="1:9" ht="12.75" customHeight="1" x14ac:dyDescent="0.2">
      <c r="F52" s="12"/>
      <c r="G52" s="13"/>
      <c r="H52" s="27"/>
    </row>
    <row r="53" spans="1:9" ht="12.75" customHeight="1" x14ac:dyDescent="0.2">
      <c r="C53" s="14" t="s">
        <v>233</v>
      </c>
      <c r="F53" s="12"/>
      <c r="G53" s="13"/>
      <c r="H53" s="27"/>
    </row>
    <row r="54" spans="1:9" ht="12.75" customHeight="1" x14ac:dyDescent="0.2">
      <c r="A54">
        <v>39</v>
      </c>
      <c r="B54" t="s">
        <v>237</v>
      </c>
      <c r="C54" t="s">
        <v>236</v>
      </c>
      <c r="D54" t="s">
        <v>212</v>
      </c>
      <c r="E54">
        <v>30000000</v>
      </c>
      <c r="F54" s="12">
        <v>317.49</v>
      </c>
      <c r="G54" s="13">
        <v>0.15789999999999998</v>
      </c>
      <c r="H54" s="27"/>
    </row>
    <row r="55" spans="1:9" ht="12.75" customHeight="1" x14ac:dyDescent="0.2">
      <c r="A55">
        <v>40</v>
      </c>
      <c r="B55" t="s">
        <v>273</v>
      </c>
      <c r="C55" t="s">
        <v>272</v>
      </c>
      <c r="D55" t="s">
        <v>212</v>
      </c>
      <c r="E55">
        <v>10000000</v>
      </c>
      <c r="F55" s="12">
        <v>107.9071</v>
      </c>
      <c r="G55" s="13">
        <v>5.3699999999999998E-2</v>
      </c>
      <c r="H55" s="27"/>
    </row>
    <row r="56" spans="1:9" ht="12.75" customHeight="1" x14ac:dyDescent="0.2">
      <c r="A56">
        <v>41</v>
      </c>
      <c r="B56" t="s">
        <v>235</v>
      </c>
      <c r="C56" t="s">
        <v>234</v>
      </c>
      <c r="D56" t="s">
        <v>212</v>
      </c>
      <c r="E56">
        <v>5000000</v>
      </c>
      <c r="F56" s="12">
        <v>51</v>
      </c>
      <c r="G56" s="13">
        <v>2.5399999999999999E-2</v>
      </c>
      <c r="H56" s="27"/>
    </row>
    <row r="57" spans="1:9" ht="12.75" customHeight="1" x14ac:dyDescent="0.2">
      <c r="C57" s="16" t="s">
        <v>132</v>
      </c>
      <c r="D57" s="16"/>
      <c r="E57" s="16"/>
      <c r="F57" s="17">
        <f>SUM(F54:F56)</f>
        <v>476.39710000000002</v>
      </c>
      <c r="G57" s="18">
        <f>SUM(G54:G56)</f>
        <v>0.23699999999999999</v>
      </c>
      <c r="H57" s="28"/>
      <c r="I57" s="29"/>
    </row>
    <row r="58" spans="1:9" ht="12.75" customHeight="1" x14ac:dyDescent="0.2">
      <c r="F58" s="12"/>
      <c r="G58" s="13"/>
      <c r="H58" s="27"/>
    </row>
    <row r="59" spans="1:9" ht="12.75" customHeight="1" x14ac:dyDescent="0.2">
      <c r="C59" s="14" t="s">
        <v>240</v>
      </c>
      <c r="F59" s="12"/>
      <c r="G59" s="13"/>
      <c r="H59" s="27"/>
    </row>
    <row r="60" spans="1:9" ht="12.75" customHeight="1" x14ac:dyDescent="0.2">
      <c r="C60" s="14" t="s">
        <v>10</v>
      </c>
      <c r="F60" s="12"/>
      <c r="G60" s="13"/>
      <c r="H60" s="27"/>
    </row>
    <row r="61" spans="1:9" ht="12.75" customHeight="1" x14ac:dyDescent="0.2">
      <c r="A61">
        <v>42</v>
      </c>
      <c r="B61" t="s">
        <v>243</v>
      </c>
      <c r="C61" t="s">
        <v>242</v>
      </c>
      <c r="D61" t="s">
        <v>209</v>
      </c>
      <c r="E61">
        <v>22000000</v>
      </c>
      <c r="F61" s="12">
        <v>222.03412</v>
      </c>
      <c r="G61" s="13">
        <v>0.1105</v>
      </c>
      <c r="H61" s="27"/>
    </row>
    <row r="62" spans="1:9" ht="12.75" customHeight="1" x14ac:dyDescent="0.2">
      <c r="A62">
        <v>43</v>
      </c>
      <c r="B62" t="s">
        <v>274</v>
      </c>
      <c r="C62" t="s">
        <v>254</v>
      </c>
      <c r="D62" t="s">
        <v>227</v>
      </c>
      <c r="E62">
        <v>20000000</v>
      </c>
      <c r="F62" s="12">
        <v>203.7578</v>
      </c>
      <c r="G62" s="13">
        <v>0.1014</v>
      </c>
      <c r="H62" s="27"/>
    </row>
    <row r="63" spans="1:9" ht="12.75" customHeight="1" x14ac:dyDescent="0.2">
      <c r="A63">
        <v>44</v>
      </c>
      <c r="B63" t="s">
        <v>247</v>
      </c>
      <c r="C63" t="s">
        <v>246</v>
      </c>
      <c r="D63" t="s">
        <v>215</v>
      </c>
      <c r="E63">
        <v>18000000</v>
      </c>
      <c r="F63" s="12">
        <v>187.36416</v>
      </c>
      <c r="G63" s="13">
        <v>9.3200000000000005E-2</v>
      </c>
      <c r="H63" s="27"/>
    </row>
    <row r="64" spans="1:9" ht="12.75" customHeight="1" x14ac:dyDescent="0.2">
      <c r="A64">
        <v>45</v>
      </c>
      <c r="B64" t="s">
        <v>276</v>
      </c>
      <c r="C64" t="s">
        <v>275</v>
      </c>
      <c r="D64" t="s">
        <v>259</v>
      </c>
      <c r="E64">
        <v>12000000</v>
      </c>
      <c r="F64" s="12">
        <v>129.20892000000001</v>
      </c>
      <c r="G64" s="13">
        <v>6.4299999999999996E-2</v>
      </c>
      <c r="H64" s="27"/>
    </row>
    <row r="65" spans="1:9" ht="12.75" customHeight="1" x14ac:dyDescent="0.2">
      <c r="A65">
        <v>46</v>
      </c>
      <c r="B65" t="s">
        <v>277</v>
      </c>
      <c r="C65" t="s">
        <v>252</v>
      </c>
      <c r="D65" t="s">
        <v>209</v>
      </c>
      <c r="E65">
        <v>10000000</v>
      </c>
      <c r="F65" s="12">
        <v>101.51739999999999</v>
      </c>
      <c r="G65" s="13">
        <v>5.0499999999999996E-2</v>
      </c>
      <c r="H65" s="27"/>
    </row>
    <row r="66" spans="1:9" ht="12.75" customHeight="1" x14ac:dyDescent="0.2">
      <c r="A66">
        <v>47</v>
      </c>
      <c r="B66" t="s">
        <v>278</v>
      </c>
      <c r="C66" t="s">
        <v>256</v>
      </c>
      <c r="D66" t="s">
        <v>209</v>
      </c>
      <c r="E66">
        <v>5000000</v>
      </c>
      <c r="F66" s="12">
        <v>50.600650000000002</v>
      </c>
      <c r="G66" s="13">
        <v>2.52E-2</v>
      </c>
      <c r="H66" s="27"/>
    </row>
    <row r="67" spans="1:9" ht="12.75" customHeight="1" x14ac:dyDescent="0.2">
      <c r="C67" s="16" t="s">
        <v>132</v>
      </c>
      <c r="D67" s="16"/>
      <c r="E67" s="16"/>
      <c r="F67" s="17">
        <f>SUM(F61:F66)</f>
        <v>894.48304999999993</v>
      </c>
      <c r="G67" s="18">
        <f>SUM(G61:G66)</f>
        <v>0.44510000000000005</v>
      </c>
      <c r="H67" s="28"/>
      <c r="I67" s="29"/>
    </row>
    <row r="68" spans="1:9" ht="12.75" customHeight="1" x14ac:dyDescent="0.2">
      <c r="F68" s="12"/>
      <c r="G68" s="13"/>
      <c r="H68" s="27"/>
    </row>
    <row r="69" spans="1:9" ht="12.75" customHeight="1" x14ac:dyDescent="0.2">
      <c r="C69" s="14" t="s">
        <v>137</v>
      </c>
      <c r="F69" s="12">
        <v>39.710895000000001</v>
      </c>
      <c r="G69" s="13">
        <v>1.9799999999999998E-2</v>
      </c>
      <c r="H69" s="27"/>
    </row>
    <row r="70" spans="1:9" ht="12.75" customHeight="1" x14ac:dyDescent="0.2">
      <c r="C70" s="16" t="s">
        <v>132</v>
      </c>
      <c r="D70" s="16"/>
      <c r="E70" s="16"/>
      <c r="F70" s="17">
        <f>SUM(F69:F69)</f>
        <v>39.710895000000001</v>
      </c>
      <c r="G70" s="18">
        <f>SUM(G69:G69)</f>
        <v>1.9799999999999998E-2</v>
      </c>
      <c r="H70" s="28"/>
      <c r="I70" s="29"/>
    </row>
    <row r="71" spans="1:9" ht="12.75" customHeight="1" x14ac:dyDescent="0.2">
      <c r="F71" s="12"/>
      <c r="G71" s="13"/>
      <c r="H71" s="27"/>
    </row>
    <row r="72" spans="1:9" ht="12.75" customHeight="1" x14ac:dyDescent="0.2">
      <c r="C72" s="14" t="s">
        <v>138</v>
      </c>
      <c r="F72" s="12"/>
      <c r="G72" s="13"/>
      <c r="H72" s="27"/>
    </row>
    <row r="73" spans="1:9" ht="12.75" customHeight="1" x14ac:dyDescent="0.2">
      <c r="C73" s="14" t="s">
        <v>139</v>
      </c>
      <c r="F73" s="12">
        <v>60.991610999999999</v>
      </c>
      <c r="G73" s="13">
        <v>3.0200000000000001E-2</v>
      </c>
      <c r="H73" s="27"/>
    </row>
    <row r="74" spans="1:9" ht="12.75" customHeight="1" x14ac:dyDescent="0.2">
      <c r="C74" s="16" t="s">
        <v>132</v>
      </c>
      <c r="D74" s="16"/>
      <c r="E74" s="16"/>
      <c r="F74" s="17">
        <f>SUM(F73:F73)</f>
        <v>60.991610999999999</v>
      </c>
      <c r="G74" s="18">
        <f>SUM(G73:G73)</f>
        <v>3.0200000000000001E-2</v>
      </c>
      <c r="H74" s="28"/>
      <c r="I74" s="29"/>
    </row>
    <row r="75" spans="1:9" ht="12.75" customHeight="1" x14ac:dyDescent="0.2">
      <c r="C75" s="19" t="s">
        <v>140</v>
      </c>
      <c r="D75" s="19"/>
      <c r="E75" s="19"/>
      <c r="F75" s="20">
        <f>SUM(F46,F51,F57,F67,F70,F74)</f>
        <v>2010.112269</v>
      </c>
      <c r="G75" s="21">
        <f>SUM(G46,G51,G57,G67,G70,G74)</f>
        <v>1</v>
      </c>
      <c r="H75" s="30"/>
      <c r="I75" s="31"/>
    </row>
    <row r="76" spans="1:9" ht="12.75" customHeight="1" x14ac:dyDescent="0.2"/>
    <row r="77" spans="1:9" ht="12.75" customHeight="1" x14ac:dyDescent="0.2">
      <c r="C77" s="14" t="s">
        <v>547</v>
      </c>
    </row>
    <row r="78" spans="1:9" ht="12.75" customHeight="1" x14ac:dyDescent="0.2">
      <c r="C78" s="14" t="s">
        <v>546</v>
      </c>
    </row>
    <row r="79" spans="1:9" ht="12.75" customHeight="1" x14ac:dyDescent="0.2">
      <c r="C79" s="14"/>
    </row>
    <row r="80" spans="1:9" ht="12.75" customHeight="1" x14ac:dyDescent="0.2">
      <c r="C80" s="39" t="s">
        <v>555</v>
      </c>
      <c r="D80" s="45">
        <v>19.02</v>
      </c>
    </row>
    <row r="81" spans="3:4" ht="12.75" customHeight="1" x14ac:dyDescent="0.2">
      <c r="C81" s="39" t="s">
        <v>552</v>
      </c>
      <c r="D81" s="39">
        <v>1396.12</v>
      </c>
    </row>
    <row r="82" spans="3:4" ht="12.75" customHeight="1" x14ac:dyDescent="0.2">
      <c r="C82" s="39" t="s">
        <v>553</v>
      </c>
      <c r="D82" s="39">
        <v>2.4849000000000001</v>
      </c>
    </row>
    <row r="83" spans="3:4" ht="12.75" customHeight="1" x14ac:dyDescent="0.2">
      <c r="C83" s="40" t="s">
        <v>554</v>
      </c>
      <c r="D83" s="39">
        <v>8.2899999999999991</v>
      </c>
    </row>
    <row r="84" spans="3:4" ht="12.75" customHeight="1" x14ac:dyDescent="0.2"/>
    <row r="85" spans="3:4" ht="12.75" customHeight="1" x14ac:dyDescent="0.2"/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27" sqref="D27"/>
    </sheetView>
  </sheetViews>
  <sheetFormatPr defaultColWidth="9.140625" defaultRowHeight="12.75" x14ac:dyDescent="0.2"/>
  <cols>
    <col min="1" max="1" width="7.5703125" customWidth="1"/>
    <col min="2" max="2" width="13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3.85546875" style="24" customWidth="1"/>
  </cols>
  <sheetData>
    <row r="1" spans="1:12" ht="18.75" x14ac:dyDescent="0.2">
      <c r="A1" s="1"/>
      <c r="B1" s="1"/>
      <c r="C1" s="38" t="s">
        <v>279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233</v>
      </c>
      <c r="F7" s="12"/>
      <c r="G7" s="13"/>
      <c r="H7" s="27"/>
    </row>
    <row r="8" spans="1:12" ht="12.75" customHeight="1" x14ac:dyDescent="0.2">
      <c r="A8">
        <v>1</v>
      </c>
      <c r="B8" t="s">
        <v>237</v>
      </c>
      <c r="C8" t="s">
        <v>236</v>
      </c>
      <c r="D8" t="s">
        <v>212</v>
      </c>
      <c r="E8">
        <v>192000000</v>
      </c>
      <c r="F8" s="12">
        <v>2031.9359999999999</v>
      </c>
      <c r="G8" s="13">
        <v>0.33909999999999996</v>
      </c>
      <c r="H8" s="27"/>
    </row>
    <row r="9" spans="1:12" ht="12.75" customHeight="1" x14ac:dyDescent="0.2">
      <c r="A9">
        <v>2</v>
      </c>
      <c r="B9" t="s">
        <v>281</v>
      </c>
      <c r="C9" t="s">
        <v>280</v>
      </c>
      <c r="D9" t="s">
        <v>212</v>
      </c>
      <c r="E9">
        <v>118000000</v>
      </c>
      <c r="F9" s="12">
        <v>1204.4259999999999</v>
      </c>
      <c r="G9" s="13">
        <v>0.20100000000000001</v>
      </c>
      <c r="H9" s="28"/>
      <c r="I9" s="29"/>
    </row>
    <row r="10" spans="1:12" ht="12.75" customHeight="1" x14ac:dyDescent="0.2">
      <c r="A10">
        <v>3</v>
      </c>
      <c r="B10" t="s">
        <v>283</v>
      </c>
      <c r="C10" t="s">
        <v>282</v>
      </c>
      <c r="D10" t="s">
        <v>212</v>
      </c>
      <c r="E10">
        <v>75000000</v>
      </c>
      <c r="F10" s="12">
        <v>768.22500000000002</v>
      </c>
      <c r="G10" s="13">
        <v>0.12820000000000001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4</v>
      </c>
      <c r="B11" t="s">
        <v>273</v>
      </c>
      <c r="C11" t="s">
        <v>272</v>
      </c>
      <c r="D11" t="s">
        <v>212</v>
      </c>
      <c r="E11">
        <v>40000000</v>
      </c>
      <c r="F11" s="12">
        <v>431.6284</v>
      </c>
      <c r="G11" s="13">
        <v>7.2000000000000008E-2</v>
      </c>
      <c r="H11" s="27"/>
      <c r="J11" s="13" t="s">
        <v>212</v>
      </c>
      <c r="K11" s="13">
        <v>0.96160000000000001</v>
      </c>
    </row>
    <row r="12" spans="1:12" ht="12.75" customHeight="1" x14ac:dyDescent="0.2">
      <c r="A12">
        <v>5</v>
      </c>
      <c r="B12" t="s">
        <v>285</v>
      </c>
      <c r="C12" t="s">
        <v>284</v>
      </c>
      <c r="D12" t="s">
        <v>212</v>
      </c>
      <c r="E12">
        <v>35000000</v>
      </c>
      <c r="F12" s="12">
        <v>359.21514999999999</v>
      </c>
      <c r="G12" s="13">
        <v>5.9900000000000002E-2</v>
      </c>
      <c r="H12" s="27"/>
      <c r="J12" s="13" t="s">
        <v>75</v>
      </c>
      <c r="K12" s="13">
        <v>3.8399999999999997E-2</v>
      </c>
    </row>
    <row r="13" spans="1:12" ht="12.75" customHeight="1" x14ac:dyDescent="0.2">
      <c r="A13">
        <v>6</v>
      </c>
      <c r="B13" t="s">
        <v>235</v>
      </c>
      <c r="C13" t="s">
        <v>234</v>
      </c>
      <c r="D13" t="s">
        <v>212</v>
      </c>
      <c r="E13">
        <v>32000000</v>
      </c>
      <c r="F13" s="12">
        <v>326.39999999999998</v>
      </c>
      <c r="G13" s="13">
        <v>5.45E-2</v>
      </c>
      <c r="H13" s="27"/>
      <c r="J13" s="13"/>
      <c r="K13" s="13"/>
    </row>
    <row r="14" spans="1:12" ht="12.75" customHeight="1" x14ac:dyDescent="0.2">
      <c r="A14">
        <v>7</v>
      </c>
      <c r="B14" t="s">
        <v>287</v>
      </c>
      <c r="C14" t="s">
        <v>286</v>
      </c>
      <c r="D14" t="s">
        <v>212</v>
      </c>
      <c r="E14">
        <v>25000000</v>
      </c>
      <c r="F14" s="12">
        <v>268.303</v>
      </c>
      <c r="G14" s="13">
        <v>4.4800000000000006E-2</v>
      </c>
      <c r="H14" s="27"/>
    </row>
    <row r="15" spans="1:12" ht="12.75" customHeight="1" x14ac:dyDescent="0.2">
      <c r="A15">
        <v>8</v>
      </c>
      <c r="B15" t="s">
        <v>239</v>
      </c>
      <c r="C15" t="s">
        <v>238</v>
      </c>
      <c r="D15" t="s">
        <v>212</v>
      </c>
      <c r="E15">
        <v>24000000</v>
      </c>
      <c r="F15" s="12">
        <v>245.76</v>
      </c>
      <c r="G15" s="13">
        <v>4.0999999999999995E-2</v>
      </c>
      <c r="H15" s="27"/>
    </row>
    <row r="16" spans="1:12" ht="12.75" customHeight="1" x14ac:dyDescent="0.2">
      <c r="A16">
        <v>9</v>
      </c>
      <c r="B16" t="s">
        <v>289</v>
      </c>
      <c r="C16" t="s">
        <v>288</v>
      </c>
      <c r="D16" t="s">
        <v>212</v>
      </c>
      <c r="E16">
        <v>12000000</v>
      </c>
      <c r="F16" s="12">
        <v>126.6</v>
      </c>
      <c r="G16" s="13">
        <v>2.1099999999999997E-2</v>
      </c>
      <c r="H16" s="27"/>
    </row>
    <row r="17" spans="3:9" ht="12.75" customHeight="1" x14ac:dyDescent="0.2">
      <c r="C17" s="16" t="s">
        <v>132</v>
      </c>
      <c r="D17" s="16"/>
      <c r="E17" s="16"/>
      <c r="F17" s="17">
        <f>SUM(F8:F16)</f>
        <v>5762.4935500000001</v>
      </c>
      <c r="G17" s="18">
        <f>SUM(G8:G16)</f>
        <v>0.96160000000000001</v>
      </c>
      <c r="H17" s="27"/>
    </row>
    <row r="18" spans="3:9" ht="12.75" customHeight="1" x14ac:dyDescent="0.2">
      <c r="F18" s="12"/>
      <c r="G18" s="13"/>
      <c r="H18" s="27"/>
    </row>
    <row r="19" spans="3:9" ht="12.75" customHeight="1" x14ac:dyDescent="0.2">
      <c r="C19" s="14" t="s">
        <v>137</v>
      </c>
      <c r="F19" s="12">
        <v>89.942770999999993</v>
      </c>
      <c r="G19" s="13">
        <v>1.4999999999999999E-2</v>
      </c>
      <c r="H19" s="27"/>
    </row>
    <row r="20" spans="3:9" ht="12.75" customHeight="1" x14ac:dyDescent="0.2">
      <c r="C20" s="16" t="s">
        <v>132</v>
      </c>
      <c r="D20" s="16"/>
      <c r="E20" s="16"/>
      <c r="F20" s="17">
        <f>SUM(F19:F19)</f>
        <v>89.942770999999993</v>
      </c>
      <c r="G20" s="18">
        <f>SUM(G19:G19)</f>
        <v>1.4999999999999999E-2</v>
      </c>
      <c r="H20" s="27"/>
    </row>
    <row r="21" spans="3:9" ht="12.75" customHeight="1" x14ac:dyDescent="0.2">
      <c r="F21" s="12"/>
      <c r="G21" s="13"/>
      <c r="H21" s="28"/>
      <c r="I21" s="29"/>
    </row>
    <row r="22" spans="3:9" ht="12.75" customHeight="1" x14ac:dyDescent="0.2">
      <c r="C22" s="14" t="s">
        <v>138</v>
      </c>
      <c r="F22" s="12"/>
      <c r="G22" s="13"/>
      <c r="H22" s="27"/>
    </row>
    <row r="23" spans="3:9" ht="12.75" customHeight="1" x14ac:dyDescent="0.2">
      <c r="C23" s="14" t="s">
        <v>139</v>
      </c>
      <c r="F23" s="12">
        <v>139.53654399999999</v>
      </c>
      <c r="G23" s="13">
        <v>2.3399999999999997E-2</v>
      </c>
      <c r="H23" s="27"/>
    </row>
    <row r="24" spans="3:9" ht="12.75" customHeight="1" x14ac:dyDescent="0.2">
      <c r="C24" s="16" t="s">
        <v>132</v>
      </c>
      <c r="D24" s="16"/>
      <c r="E24" s="16"/>
      <c r="F24" s="17">
        <f>SUM(F23:F23)</f>
        <v>139.53654399999999</v>
      </c>
      <c r="G24" s="18">
        <f>SUM(G23:G23)</f>
        <v>2.3399999999999997E-2</v>
      </c>
      <c r="H24" s="28"/>
      <c r="I24" s="29"/>
    </row>
    <row r="25" spans="3:9" ht="12.75" customHeight="1" x14ac:dyDescent="0.2">
      <c r="C25" s="19" t="s">
        <v>140</v>
      </c>
      <c r="D25" s="19"/>
      <c r="E25" s="19"/>
      <c r="F25" s="20">
        <f>SUM(F17,F20,F24)</f>
        <v>5991.9728649999997</v>
      </c>
      <c r="G25" s="21">
        <f>SUM(G17,G20,G24)</f>
        <v>1</v>
      </c>
      <c r="H25" s="27"/>
    </row>
    <row r="26" spans="3:9" ht="12.75" customHeight="1" x14ac:dyDescent="0.2">
      <c r="H26" s="27"/>
    </row>
    <row r="27" spans="3:9" ht="12.75" customHeight="1" x14ac:dyDescent="0.2">
      <c r="C27" s="39" t="s">
        <v>555</v>
      </c>
      <c r="D27" s="45">
        <v>47.18</v>
      </c>
      <c r="H27" s="27"/>
    </row>
    <row r="28" spans="3:9" ht="12.75" customHeight="1" x14ac:dyDescent="0.2">
      <c r="C28" s="39" t="s">
        <v>552</v>
      </c>
      <c r="D28" s="39">
        <v>5068.42</v>
      </c>
      <c r="H28" s="28"/>
      <c r="I28" s="29"/>
    </row>
    <row r="29" spans="3:9" ht="12.75" customHeight="1" x14ac:dyDescent="0.2">
      <c r="C29" s="39" t="s">
        <v>553</v>
      </c>
      <c r="D29" s="39">
        <v>7.5842999999999998</v>
      </c>
      <c r="H29" s="30"/>
      <c r="I29" s="31"/>
    </row>
    <row r="30" spans="3:9" ht="12.75" customHeight="1" x14ac:dyDescent="0.2">
      <c r="C30" s="40" t="s">
        <v>554</v>
      </c>
      <c r="D30" s="39">
        <v>7.93</v>
      </c>
    </row>
    <row r="31" spans="3:9" ht="12.75" customHeight="1" x14ac:dyDescent="0.2">
      <c r="C31" s="14"/>
    </row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0" workbookViewId="0">
      <selection activeCell="A36" sqref="A36:XFD36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8" t="s">
        <v>290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233</v>
      </c>
      <c r="F7" s="12"/>
      <c r="G7" s="13"/>
      <c r="H7" s="27"/>
    </row>
    <row r="8" spans="1:12" ht="12.75" customHeight="1" x14ac:dyDescent="0.2">
      <c r="A8">
        <v>1</v>
      </c>
      <c r="B8" t="s">
        <v>237</v>
      </c>
      <c r="C8" t="s">
        <v>236</v>
      </c>
      <c r="D8" t="s">
        <v>212</v>
      </c>
      <c r="E8">
        <v>84000000</v>
      </c>
      <c r="F8" s="12">
        <v>888.97199999999998</v>
      </c>
      <c r="G8" s="13">
        <v>0.3785</v>
      </c>
      <c r="H8" s="27"/>
    </row>
    <row r="9" spans="1:12" ht="12.75" customHeight="1" x14ac:dyDescent="0.2">
      <c r="A9">
        <v>2</v>
      </c>
      <c r="B9" t="s">
        <v>285</v>
      </c>
      <c r="C9" t="s">
        <v>284</v>
      </c>
      <c r="D9" t="s">
        <v>212</v>
      </c>
      <c r="E9">
        <v>15000000</v>
      </c>
      <c r="F9" s="12">
        <v>153.94935000000001</v>
      </c>
      <c r="G9" s="13">
        <v>6.5500000000000003E-2</v>
      </c>
      <c r="H9" s="28"/>
      <c r="I9" s="29"/>
    </row>
    <row r="10" spans="1:12" ht="12.75" customHeight="1" x14ac:dyDescent="0.2">
      <c r="A10">
        <v>3</v>
      </c>
      <c r="B10" t="s">
        <v>289</v>
      </c>
      <c r="C10" t="s">
        <v>288</v>
      </c>
      <c r="D10" t="s">
        <v>212</v>
      </c>
      <c r="E10">
        <v>8000000</v>
      </c>
      <c r="F10" s="12">
        <v>84.4</v>
      </c>
      <c r="G10" s="13">
        <v>3.5900000000000001E-2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4</v>
      </c>
      <c r="B11" t="s">
        <v>292</v>
      </c>
      <c r="C11" t="s">
        <v>291</v>
      </c>
      <c r="D11" t="s">
        <v>212</v>
      </c>
      <c r="E11">
        <v>7560000</v>
      </c>
      <c r="F11" s="12">
        <v>81.133465999999999</v>
      </c>
      <c r="G11" s="13">
        <v>3.4500000000000003E-2</v>
      </c>
      <c r="H11" s="27"/>
      <c r="J11" s="13" t="s">
        <v>212</v>
      </c>
      <c r="K11" s="13">
        <v>0.56509999999999994</v>
      </c>
    </row>
    <row r="12" spans="1:12" ht="12.75" customHeight="1" x14ac:dyDescent="0.2">
      <c r="A12">
        <v>5</v>
      </c>
      <c r="B12" t="s">
        <v>294</v>
      </c>
      <c r="C12" t="s">
        <v>293</v>
      </c>
      <c r="D12" t="s">
        <v>212</v>
      </c>
      <c r="E12">
        <v>7100000</v>
      </c>
      <c r="F12" s="12">
        <v>72.685753000000005</v>
      </c>
      <c r="G12" s="13">
        <v>3.0899999999999997E-2</v>
      </c>
      <c r="H12" s="27"/>
      <c r="J12" s="13" t="s">
        <v>215</v>
      </c>
      <c r="K12" s="13">
        <v>0.31040000000000001</v>
      </c>
    </row>
    <row r="13" spans="1:12" ht="12.75" customHeight="1" x14ac:dyDescent="0.2">
      <c r="A13">
        <v>6</v>
      </c>
      <c r="B13" t="s">
        <v>287</v>
      </c>
      <c r="C13" t="s">
        <v>286</v>
      </c>
      <c r="D13" t="s">
        <v>212</v>
      </c>
      <c r="E13">
        <v>4330000</v>
      </c>
      <c r="F13" s="12">
        <v>46.470080000000003</v>
      </c>
      <c r="G13" s="13">
        <v>1.9799999999999998E-2</v>
      </c>
      <c r="H13" s="27"/>
      <c r="J13" s="13" t="s">
        <v>259</v>
      </c>
      <c r="K13" s="13">
        <v>5.21E-2</v>
      </c>
    </row>
    <row r="14" spans="1:12" ht="12.75" customHeight="1" x14ac:dyDescent="0.2">
      <c r="C14" s="16" t="s">
        <v>132</v>
      </c>
      <c r="D14" s="16"/>
      <c r="E14" s="16"/>
      <c r="F14" s="17">
        <f>SUM(F8:F13)</f>
        <v>1327.6106490000002</v>
      </c>
      <c r="G14" s="18">
        <f>SUM(G8:G13)</f>
        <v>0.56510000000000005</v>
      </c>
      <c r="H14" s="27"/>
      <c r="J14" s="13" t="s">
        <v>75</v>
      </c>
      <c r="K14" s="13">
        <v>7.2400000000000006E-2</v>
      </c>
    </row>
    <row r="15" spans="1:12" ht="12.75" customHeight="1" x14ac:dyDescent="0.2">
      <c r="F15" s="12"/>
      <c r="G15" s="13"/>
      <c r="H15" s="27"/>
      <c r="J15" s="13"/>
      <c r="K15" s="13"/>
    </row>
    <row r="16" spans="1:12" ht="12.75" customHeight="1" x14ac:dyDescent="0.2">
      <c r="C16" s="14" t="s">
        <v>240</v>
      </c>
      <c r="F16" s="12"/>
      <c r="G16" s="13"/>
      <c r="H16" s="27"/>
    </row>
    <row r="17" spans="1:9" ht="12.75" customHeight="1" x14ac:dyDescent="0.2">
      <c r="C17" s="14" t="s">
        <v>10</v>
      </c>
      <c r="F17" s="12"/>
      <c r="G17" s="13"/>
      <c r="H17" s="27"/>
    </row>
    <row r="18" spans="1:9" ht="12.75" customHeight="1" x14ac:dyDescent="0.2">
      <c r="A18">
        <v>7</v>
      </c>
      <c r="B18" t="s">
        <v>296</v>
      </c>
      <c r="C18" t="s">
        <v>295</v>
      </c>
      <c r="D18" t="s">
        <v>215</v>
      </c>
      <c r="E18">
        <v>30000000</v>
      </c>
      <c r="F18" s="12">
        <v>296.47199999999998</v>
      </c>
      <c r="G18" s="13">
        <v>0.12619999999999998</v>
      </c>
      <c r="H18" s="28"/>
      <c r="I18" s="29"/>
    </row>
    <row r="19" spans="1:9" ht="12.75" customHeight="1" x14ac:dyDescent="0.2">
      <c r="A19">
        <v>8</v>
      </c>
      <c r="B19" t="s">
        <v>297</v>
      </c>
      <c r="C19" t="s">
        <v>246</v>
      </c>
      <c r="D19" t="s">
        <v>215</v>
      </c>
      <c r="E19">
        <v>22500000</v>
      </c>
      <c r="F19" s="12">
        <v>236.27969999999999</v>
      </c>
      <c r="G19" s="13">
        <v>0.10060000000000001</v>
      </c>
      <c r="H19" s="27"/>
    </row>
    <row r="20" spans="1:9" ht="12.75" customHeight="1" x14ac:dyDescent="0.2">
      <c r="A20">
        <v>9</v>
      </c>
      <c r="B20" t="s">
        <v>299</v>
      </c>
      <c r="C20" t="s">
        <v>298</v>
      </c>
      <c r="D20" t="s">
        <v>215</v>
      </c>
      <c r="E20">
        <v>20000000</v>
      </c>
      <c r="F20" s="12">
        <v>196.37280000000001</v>
      </c>
      <c r="G20" s="13">
        <v>8.3599999999999994E-2</v>
      </c>
      <c r="H20" s="27"/>
    </row>
    <row r="21" spans="1:9" ht="12.75" customHeight="1" x14ac:dyDescent="0.2">
      <c r="A21">
        <v>10</v>
      </c>
      <c r="B21" t="s">
        <v>300</v>
      </c>
      <c r="C21" t="s">
        <v>275</v>
      </c>
      <c r="D21" t="s">
        <v>259</v>
      </c>
      <c r="E21">
        <v>10000000</v>
      </c>
      <c r="F21" s="12">
        <v>100.84829999999999</v>
      </c>
      <c r="G21" s="13">
        <v>4.2900000000000001E-2</v>
      </c>
      <c r="H21" s="27"/>
    </row>
    <row r="22" spans="1:9" ht="12.75" customHeight="1" x14ac:dyDescent="0.2">
      <c r="A22">
        <v>11</v>
      </c>
      <c r="B22" t="s">
        <v>301</v>
      </c>
      <c r="C22" t="s">
        <v>246</v>
      </c>
      <c r="D22" t="s">
        <v>259</v>
      </c>
      <c r="E22">
        <v>2000000</v>
      </c>
      <c r="F22" s="12">
        <v>21.516279999999998</v>
      </c>
      <c r="G22" s="13">
        <v>9.1999999999999998E-3</v>
      </c>
      <c r="H22" s="27"/>
    </row>
    <row r="23" spans="1:9" ht="12.75" customHeight="1" x14ac:dyDescent="0.2">
      <c r="C23" s="16" t="s">
        <v>132</v>
      </c>
      <c r="D23" s="16"/>
      <c r="E23" s="16"/>
      <c r="F23" s="17">
        <f>SUM(F18:F22)</f>
        <v>851.48908000000006</v>
      </c>
      <c r="G23" s="18">
        <f>SUM(G18:G22)</f>
        <v>0.36249999999999999</v>
      </c>
      <c r="H23" s="27"/>
    </row>
    <row r="24" spans="1:9" ht="12.75" customHeight="1" x14ac:dyDescent="0.2">
      <c r="F24" s="12"/>
      <c r="G24" s="13"/>
      <c r="H24" s="27"/>
    </row>
    <row r="25" spans="1:9" ht="12.75" customHeight="1" x14ac:dyDescent="0.2">
      <c r="C25" s="14" t="s">
        <v>137</v>
      </c>
      <c r="F25" s="12">
        <v>91.416073999999995</v>
      </c>
      <c r="G25" s="13">
        <v>3.8900000000000004E-2</v>
      </c>
      <c r="H25" s="27"/>
    </row>
    <row r="26" spans="1:9" ht="12.75" customHeight="1" x14ac:dyDescent="0.2">
      <c r="C26" s="16" t="s">
        <v>132</v>
      </c>
      <c r="D26" s="16"/>
      <c r="E26" s="16"/>
      <c r="F26" s="17">
        <f>SUM(F25:F25)</f>
        <v>91.416073999999995</v>
      </c>
      <c r="G26" s="18">
        <f>SUM(G25:G25)</f>
        <v>3.8900000000000004E-2</v>
      </c>
      <c r="H26" s="27"/>
    </row>
    <row r="27" spans="1:9" ht="12.75" customHeight="1" x14ac:dyDescent="0.2">
      <c r="F27" s="12"/>
      <c r="G27" s="13"/>
      <c r="H27" s="28"/>
      <c r="I27" s="29"/>
    </row>
    <row r="28" spans="1:9" ht="12.75" customHeight="1" x14ac:dyDescent="0.2">
      <c r="C28" s="14" t="s">
        <v>138</v>
      </c>
      <c r="F28" s="12"/>
      <c r="G28" s="13"/>
      <c r="H28" s="27"/>
    </row>
    <row r="29" spans="1:9" ht="12.75" customHeight="1" x14ac:dyDescent="0.2">
      <c r="C29" s="14" t="s">
        <v>139</v>
      </c>
      <c r="F29" s="12">
        <v>78.396811</v>
      </c>
      <c r="G29" s="13">
        <v>3.3500000000000002E-2</v>
      </c>
      <c r="H29" s="27"/>
    </row>
    <row r="30" spans="1:9" ht="12.75" customHeight="1" x14ac:dyDescent="0.2">
      <c r="C30" s="16" t="s">
        <v>132</v>
      </c>
      <c r="D30" s="16"/>
      <c r="E30" s="16"/>
      <c r="F30" s="17">
        <f>SUM(F29:F29)</f>
        <v>78.396811</v>
      </c>
      <c r="G30" s="18">
        <f>SUM(G29:G29)</f>
        <v>3.3500000000000002E-2</v>
      </c>
      <c r="H30" s="28"/>
      <c r="I30" s="29"/>
    </row>
    <row r="31" spans="1:9" ht="12.75" customHeight="1" x14ac:dyDescent="0.2">
      <c r="C31" s="19" t="s">
        <v>140</v>
      </c>
      <c r="D31" s="19"/>
      <c r="E31" s="19"/>
      <c r="F31" s="20">
        <f>SUM(F14,F23,F26,F30)</f>
        <v>2348.9126140000008</v>
      </c>
      <c r="G31" s="21">
        <f>SUM(G14,G23,G26,G30)</f>
        <v>1</v>
      </c>
      <c r="H31" s="27"/>
    </row>
    <row r="32" spans="1:9" ht="12.75" customHeight="1" x14ac:dyDescent="0.2">
      <c r="H32" s="27"/>
    </row>
    <row r="33" spans="3:12" ht="12.75" customHeight="1" x14ac:dyDescent="0.2">
      <c r="C33" s="34" t="s">
        <v>547</v>
      </c>
      <c r="H33" s="27"/>
    </row>
    <row r="34" spans="3:12" ht="12.75" customHeight="1" x14ac:dyDescent="0.2">
      <c r="C34" s="34" t="s">
        <v>546</v>
      </c>
      <c r="H34" s="28"/>
      <c r="I34" s="29"/>
    </row>
    <row r="35" spans="3:12" ht="12.75" customHeight="1" x14ac:dyDescent="0.2">
      <c r="C35" s="14"/>
      <c r="H35" s="30"/>
      <c r="I35" s="31"/>
    </row>
    <row r="36" spans="3:12" ht="12.75" customHeight="1" x14ac:dyDescent="0.2">
      <c r="C36" s="39" t="s">
        <v>555</v>
      </c>
      <c r="D36" s="45">
        <v>23.11</v>
      </c>
      <c r="H36" s="27"/>
      <c r="L36"/>
    </row>
    <row r="37" spans="3:12" ht="12.75" customHeight="1" x14ac:dyDescent="0.2">
      <c r="C37" s="39" t="s">
        <v>552</v>
      </c>
      <c r="D37" s="39">
        <v>3401.08</v>
      </c>
    </row>
    <row r="38" spans="3:12" ht="12.75" customHeight="1" x14ac:dyDescent="0.2">
      <c r="C38" s="39" t="s">
        <v>553</v>
      </c>
      <c r="D38" s="39">
        <v>6.3563000000000001</v>
      </c>
    </row>
    <row r="39" spans="3:12" ht="12.75" customHeight="1" x14ac:dyDescent="0.2">
      <c r="C39" s="40" t="s">
        <v>554</v>
      </c>
      <c r="D39" s="39">
        <v>9.02</v>
      </c>
    </row>
    <row r="40" spans="3:12" ht="12.75" customHeight="1" x14ac:dyDescent="0.2"/>
    <row r="41" spans="3:12" ht="12.75" customHeight="1" x14ac:dyDescent="0.2"/>
    <row r="42" spans="3:12" ht="12.75" customHeight="1" x14ac:dyDescent="0.2"/>
    <row r="43" spans="3:12" ht="12.75" customHeight="1" x14ac:dyDescent="0.2"/>
    <row r="44" spans="3:12" ht="12.75" customHeight="1" x14ac:dyDescent="0.2"/>
    <row r="45" spans="3:12" ht="12.75" customHeight="1" x14ac:dyDescent="0.2"/>
    <row r="46" spans="3:12" ht="12.75" customHeight="1" x14ac:dyDescent="0.2"/>
    <row r="47" spans="3:12" ht="12.75" customHeight="1" x14ac:dyDescent="0.2"/>
    <row r="48" spans="3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8" zoomScale="85" zoomScaleNormal="85" workbookViewId="0">
      <selection activeCell="D72" sqref="D72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8" t="s">
        <v>302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136</v>
      </c>
      <c r="F7" s="12"/>
      <c r="G7" s="13"/>
      <c r="H7" s="27"/>
    </row>
    <row r="8" spans="1:12" ht="12.75" customHeight="1" x14ac:dyDescent="0.2">
      <c r="C8" s="14" t="s">
        <v>205</v>
      </c>
      <c r="F8" s="12"/>
      <c r="G8" s="13"/>
      <c r="H8" s="27"/>
    </row>
    <row r="9" spans="1:12" ht="12.75" customHeight="1" x14ac:dyDescent="0.2">
      <c r="A9">
        <v>1</v>
      </c>
      <c r="B9" t="s">
        <v>304</v>
      </c>
      <c r="C9" t="s">
        <v>303</v>
      </c>
      <c r="D9" t="s">
        <v>155</v>
      </c>
      <c r="E9">
        <v>3750000000</v>
      </c>
      <c r="F9" s="12">
        <v>37065.412499999999</v>
      </c>
      <c r="G9" s="13">
        <v>6.6699999999999995E-2</v>
      </c>
      <c r="H9" s="27"/>
    </row>
    <row r="10" spans="1:12" ht="12.75" customHeight="1" x14ac:dyDescent="0.2">
      <c r="A10">
        <v>2</v>
      </c>
      <c r="B10" t="s">
        <v>305</v>
      </c>
      <c r="C10" t="s">
        <v>295</v>
      </c>
      <c r="D10" t="s">
        <v>155</v>
      </c>
      <c r="E10">
        <v>3000000000</v>
      </c>
      <c r="F10" s="12">
        <v>29974.74</v>
      </c>
      <c r="G10" s="13">
        <v>5.3899999999999997E-2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307</v>
      </c>
      <c r="C11" t="s">
        <v>306</v>
      </c>
      <c r="D11" t="s">
        <v>155</v>
      </c>
      <c r="E11">
        <v>2950000000</v>
      </c>
      <c r="F11" s="12">
        <v>29269.988499999999</v>
      </c>
      <c r="G11" s="13">
        <v>5.2699999999999997E-2</v>
      </c>
      <c r="H11" s="27"/>
      <c r="J11" s="13" t="s">
        <v>155</v>
      </c>
      <c r="K11" s="13">
        <v>0.63049999999999995</v>
      </c>
    </row>
    <row r="12" spans="1:12" ht="12.75" customHeight="1" x14ac:dyDescent="0.2">
      <c r="A12">
        <v>4</v>
      </c>
      <c r="B12" t="s">
        <v>310</v>
      </c>
      <c r="C12" t="s">
        <v>308</v>
      </c>
      <c r="D12" t="s">
        <v>155</v>
      </c>
      <c r="E12">
        <v>2000000000</v>
      </c>
      <c r="F12" s="12">
        <v>19987.04</v>
      </c>
      <c r="G12" s="13">
        <v>3.6000000000000004E-2</v>
      </c>
      <c r="H12" s="27"/>
      <c r="J12" s="13" t="s">
        <v>309</v>
      </c>
      <c r="K12" s="13">
        <v>0.11220000000000001</v>
      </c>
    </row>
    <row r="13" spans="1:12" ht="12.75" customHeight="1" x14ac:dyDescent="0.2">
      <c r="A13">
        <v>5</v>
      </c>
      <c r="B13" t="s">
        <v>312</v>
      </c>
      <c r="C13" t="s">
        <v>295</v>
      </c>
      <c r="D13" t="s">
        <v>155</v>
      </c>
      <c r="E13">
        <v>2000000000</v>
      </c>
      <c r="F13" s="12">
        <v>19857.419999999998</v>
      </c>
      <c r="G13" s="13">
        <v>3.5699999999999996E-2</v>
      </c>
      <c r="H13" s="27"/>
      <c r="J13" s="13" t="s">
        <v>311</v>
      </c>
      <c r="K13" s="13">
        <v>6.54E-2</v>
      </c>
    </row>
    <row r="14" spans="1:12" ht="12.75" customHeight="1" x14ac:dyDescent="0.2">
      <c r="A14">
        <v>6</v>
      </c>
      <c r="B14" t="s">
        <v>313</v>
      </c>
      <c r="C14" t="s">
        <v>295</v>
      </c>
      <c r="D14" t="s">
        <v>155</v>
      </c>
      <c r="E14">
        <v>2000000000</v>
      </c>
      <c r="F14" s="12">
        <v>19636.919999999998</v>
      </c>
      <c r="G14" s="13">
        <v>3.5299999999999998E-2</v>
      </c>
      <c r="H14" s="27"/>
      <c r="J14" s="13" t="s">
        <v>212</v>
      </c>
      <c r="K14" s="13">
        <v>3.95E-2</v>
      </c>
    </row>
    <row r="15" spans="1:12" ht="12.75" customHeight="1" x14ac:dyDescent="0.2">
      <c r="A15">
        <v>7</v>
      </c>
      <c r="B15" t="s">
        <v>315</v>
      </c>
      <c r="C15" t="s">
        <v>295</v>
      </c>
      <c r="D15" t="s">
        <v>155</v>
      </c>
      <c r="E15">
        <v>1615000000</v>
      </c>
      <c r="F15" s="12">
        <v>16146.592350000001</v>
      </c>
      <c r="G15" s="13">
        <v>2.9100000000000001E-2</v>
      </c>
      <c r="H15" s="27"/>
      <c r="J15" s="13" t="s">
        <v>314</v>
      </c>
      <c r="K15" s="13">
        <v>3.49E-2</v>
      </c>
    </row>
    <row r="16" spans="1:12" ht="12.75" customHeight="1" x14ac:dyDescent="0.2">
      <c r="A16">
        <v>8</v>
      </c>
      <c r="B16" t="s">
        <v>207</v>
      </c>
      <c r="C16" t="s">
        <v>206</v>
      </c>
      <c r="D16" t="s">
        <v>155</v>
      </c>
      <c r="E16">
        <v>1556000000</v>
      </c>
      <c r="F16" s="12">
        <v>15513.195519999999</v>
      </c>
      <c r="G16" s="13">
        <v>2.7900000000000001E-2</v>
      </c>
      <c r="H16" s="27"/>
      <c r="J16" s="13" t="s">
        <v>316</v>
      </c>
      <c r="K16" s="13">
        <v>8.8000000000000005E-3</v>
      </c>
    </row>
    <row r="17" spans="1:11" ht="12.75" customHeight="1" x14ac:dyDescent="0.2">
      <c r="A17">
        <v>9</v>
      </c>
      <c r="B17" t="s">
        <v>317</v>
      </c>
      <c r="C17" t="s">
        <v>19</v>
      </c>
      <c r="D17" t="s">
        <v>155</v>
      </c>
      <c r="E17">
        <v>1500000000</v>
      </c>
      <c r="F17" s="12">
        <v>14752.59</v>
      </c>
      <c r="G17" s="13">
        <v>2.6499999999999999E-2</v>
      </c>
      <c r="H17" s="27"/>
      <c r="J17" s="13" t="s">
        <v>75</v>
      </c>
      <c r="K17" s="13">
        <v>0.10869999999999999</v>
      </c>
    </row>
    <row r="18" spans="1:11" ht="12.75" customHeight="1" x14ac:dyDescent="0.2">
      <c r="A18">
        <v>10</v>
      </c>
      <c r="B18" t="s">
        <v>318</v>
      </c>
      <c r="C18" t="s">
        <v>306</v>
      </c>
      <c r="D18" t="s">
        <v>155</v>
      </c>
      <c r="E18">
        <v>1000000000</v>
      </c>
      <c r="F18" s="12">
        <v>9997.82</v>
      </c>
      <c r="G18" s="13">
        <v>1.8000000000000002E-2</v>
      </c>
      <c r="H18" s="27"/>
      <c r="J18" s="13"/>
      <c r="K18" s="13"/>
    </row>
    <row r="19" spans="1:11" ht="12.75" customHeight="1" x14ac:dyDescent="0.2">
      <c r="A19">
        <v>11</v>
      </c>
      <c r="B19" t="s">
        <v>319</v>
      </c>
      <c r="C19" t="s">
        <v>303</v>
      </c>
      <c r="D19" t="s">
        <v>155</v>
      </c>
      <c r="E19">
        <v>1000000000</v>
      </c>
      <c r="F19" s="12">
        <v>9980.7900000000009</v>
      </c>
      <c r="G19" s="13">
        <v>1.8000000000000002E-2</v>
      </c>
      <c r="H19" s="27"/>
    </row>
    <row r="20" spans="1:11" ht="12.75" customHeight="1" x14ac:dyDescent="0.2">
      <c r="A20">
        <v>12</v>
      </c>
      <c r="B20" t="s">
        <v>321</v>
      </c>
      <c r="C20" t="s">
        <v>320</v>
      </c>
      <c r="D20" t="s">
        <v>155</v>
      </c>
      <c r="E20">
        <v>1000000000</v>
      </c>
      <c r="F20" s="12">
        <v>9950.7900000000009</v>
      </c>
      <c r="G20" s="13">
        <v>1.7899999999999999E-2</v>
      </c>
      <c r="H20" s="27"/>
    </row>
    <row r="21" spans="1:11" ht="12.75" customHeight="1" x14ac:dyDescent="0.2">
      <c r="A21">
        <v>13</v>
      </c>
      <c r="B21" t="s">
        <v>322</v>
      </c>
      <c r="C21" t="s">
        <v>206</v>
      </c>
      <c r="D21" t="s">
        <v>155</v>
      </c>
      <c r="E21">
        <v>500000000</v>
      </c>
      <c r="F21" s="12">
        <v>4981.4650000000001</v>
      </c>
      <c r="G21" s="13">
        <v>9.0000000000000011E-3</v>
      </c>
      <c r="H21" s="27"/>
    </row>
    <row r="22" spans="1:11" ht="12.75" customHeight="1" x14ac:dyDescent="0.2">
      <c r="A22">
        <v>14</v>
      </c>
      <c r="B22" t="s">
        <v>323</v>
      </c>
      <c r="C22" t="s">
        <v>306</v>
      </c>
      <c r="D22" t="s">
        <v>155</v>
      </c>
      <c r="E22">
        <v>470000000</v>
      </c>
      <c r="F22" s="12">
        <v>4695.9862000000003</v>
      </c>
      <c r="G22" s="13">
        <v>8.5000000000000006E-3</v>
      </c>
      <c r="H22" s="27"/>
    </row>
    <row r="23" spans="1:11" ht="12.75" customHeight="1" x14ac:dyDescent="0.2">
      <c r="C23" s="16" t="s">
        <v>132</v>
      </c>
      <c r="D23" s="16"/>
      <c r="E23" s="16"/>
      <c r="F23" s="17">
        <f>SUM(F9:F22)</f>
        <v>241810.75007000004</v>
      </c>
      <c r="G23" s="18">
        <f>SUM(G9:G22)</f>
        <v>0.43520000000000009</v>
      </c>
      <c r="H23" s="28"/>
      <c r="I23" s="29"/>
    </row>
    <row r="24" spans="1:11" ht="12.75" customHeight="1" x14ac:dyDescent="0.2">
      <c r="F24" s="12"/>
      <c r="G24" s="13"/>
      <c r="H24" s="27"/>
    </row>
    <row r="25" spans="1:11" ht="12.75" customHeight="1" x14ac:dyDescent="0.2">
      <c r="C25" s="14" t="s">
        <v>324</v>
      </c>
      <c r="F25" s="12"/>
      <c r="G25" s="13"/>
      <c r="H25" s="27"/>
    </row>
    <row r="26" spans="1:11" ht="12.75" customHeight="1" x14ac:dyDescent="0.2">
      <c r="A26">
        <v>15</v>
      </c>
      <c r="B26" t="s">
        <v>326</v>
      </c>
      <c r="C26" t="s">
        <v>325</v>
      </c>
      <c r="D26" t="s">
        <v>309</v>
      </c>
      <c r="E26">
        <v>5000000000</v>
      </c>
      <c r="F26" s="12">
        <v>50000</v>
      </c>
      <c r="G26" s="13">
        <v>0.09</v>
      </c>
      <c r="H26" s="27"/>
    </row>
    <row r="27" spans="1:11" ht="12.75" customHeight="1" x14ac:dyDescent="0.2">
      <c r="A27">
        <v>16</v>
      </c>
      <c r="B27" t="s">
        <v>328</v>
      </c>
      <c r="C27" t="s">
        <v>327</v>
      </c>
      <c r="D27" t="s">
        <v>155</v>
      </c>
      <c r="E27">
        <v>1750000000</v>
      </c>
      <c r="F27" s="12">
        <v>17467.625</v>
      </c>
      <c r="G27" s="13">
        <v>3.1400000000000004E-2</v>
      </c>
      <c r="H27" s="27"/>
    </row>
    <row r="28" spans="1:11" ht="12.75" customHeight="1" x14ac:dyDescent="0.2">
      <c r="A28">
        <v>17</v>
      </c>
      <c r="B28" t="s">
        <v>329</v>
      </c>
      <c r="C28" t="s">
        <v>548</v>
      </c>
      <c r="D28" t="s">
        <v>155</v>
      </c>
      <c r="E28">
        <v>1750000000</v>
      </c>
      <c r="F28" s="12">
        <v>17467.625</v>
      </c>
      <c r="G28" s="13">
        <v>3.1400000000000004E-2</v>
      </c>
      <c r="H28" s="27"/>
    </row>
    <row r="29" spans="1:11" ht="12.75" customHeight="1" x14ac:dyDescent="0.2">
      <c r="A29">
        <v>18</v>
      </c>
      <c r="B29" t="s">
        <v>331</v>
      </c>
      <c r="C29" t="s">
        <v>330</v>
      </c>
      <c r="D29" t="s">
        <v>155</v>
      </c>
      <c r="E29">
        <v>1000000000</v>
      </c>
      <c r="F29" s="12">
        <v>9995.1</v>
      </c>
      <c r="G29" s="13">
        <v>1.8000000000000002E-2</v>
      </c>
      <c r="H29" s="27"/>
    </row>
    <row r="30" spans="1:11" ht="12.75" customHeight="1" x14ac:dyDescent="0.2">
      <c r="A30">
        <v>19</v>
      </c>
      <c r="B30" t="s">
        <v>333</v>
      </c>
      <c r="C30" t="s">
        <v>332</v>
      </c>
      <c r="D30" t="s">
        <v>155</v>
      </c>
      <c r="E30">
        <v>1000000000</v>
      </c>
      <c r="F30" s="12">
        <v>9991.4500000000007</v>
      </c>
      <c r="G30" s="13">
        <v>1.8000000000000002E-2</v>
      </c>
      <c r="H30" s="27"/>
    </row>
    <row r="31" spans="1:11" ht="12.75" customHeight="1" x14ac:dyDescent="0.2">
      <c r="A31">
        <v>20</v>
      </c>
      <c r="B31" t="s">
        <v>335</v>
      </c>
      <c r="C31" t="s">
        <v>334</v>
      </c>
      <c r="D31" t="s">
        <v>314</v>
      </c>
      <c r="E31">
        <v>1000000000</v>
      </c>
      <c r="F31" s="12">
        <v>9991.4</v>
      </c>
      <c r="G31" s="13">
        <v>1.8000000000000002E-2</v>
      </c>
      <c r="H31" s="27"/>
    </row>
    <row r="32" spans="1:11" ht="12.75" customHeight="1" x14ac:dyDescent="0.2">
      <c r="A32">
        <v>21</v>
      </c>
      <c r="B32" t="s">
        <v>337</v>
      </c>
      <c r="C32" t="s">
        <v>336</v>
      </c>
      <c r="D32" t="s">
        <v>155</v>
      </c>
      <c r="E32">
        <v>1000000000</v>
      </c>
      <c r="F32" s="12">
        <v>9982.91</v>
      </c>
      <c r="G32" s="13">
        <v>1.8000000000000002E-2</v>
      </c>
      <c r="H32" s="27"/>
    </row>
    <row r="33" spans="1:9" ht="12.75" customHeight="1" x14ac:dyDescent="0.2">
      <c r="A33">
        <v>22</v>
      </c>
      <c r="B33" t="s">
        <v>339</v>
      </c>
      <c r="C33" t="s">
        <v>338</v>
      </c>
      <c r="D33" t="s">
        <v>155</v>
      </c>
      <c r="E33">
        <v>1000000000</v>
      </c>
      <c r="F33" s="12">
        <v>9826.2800000000007</v>
      </c>
      <c r="G33" s="13">
        <v>1.77E-2</v>
      </c>
      <c r="H33" s="27"/>
    </row>
    <row r="34" spans="1:9" ht="12.75" customHeight="1" x14ac:dyDescent="0.2">
      <c r="A34">
        <v>23</v>
      </c>
      <c r="B34" t="s">
        <v>341</v>
      </c>
      <c r="C34" t="s">
        <v>340</v>
      </c>
      <c r="D34" t="s">
        <v>155</v>
      </c>
      <c r="E34">
        <v>1000000000</v>
      </c>
      <c r="F34" s="12">
        <v>9811.74</v>
      </c>
      <c r="G34" s="13">
        <v>1.77E-2</v>
      </c>
      <c r="H34" s="27"/>
    </row>
    <row r="35" spans="1:9" ht="12.75" customHeight="1" x14ac:dyDescent="0.2">
      <c r="A35">
        <v>24</v>
      </c>
      <c r="B35" t="s">
        <v>343</v>
      </c>
      <c r="C35" t="s">
        <v>342</v>
      </c>
      <c r="D35" t="s">
        <v>314</v>
      </c>
      <c r="E35">
        <v>700000000</v>
      </c>
      <c r="F35" s="12">
        <v>6890.6670000000004</v>
      </c>
      <c r="G35" s="13">
        <v>1.24E-2</v>
      </c>
      <c r="H35" s="27"/>
    </row>
    <row r="36" spans="1:9" ht="12.75" customHeight="1" x14ac:dyDescent="0.2">
      <c r="A36">
        <v>25</v>
      </c>
      <c r="B36" t="s">
        <v>345</v>
      </c>
      <c r="C36" t="s">
        <v>344</v>
      </c>
      <c r="D36" t="s">
        <v>155</v>
      </c>
      <c r="E36">
        <v>500000000</v>
      </c>
      <c r="F36" s="12">
        <v>4997.6450000000004</v>
      </c>
      <c r="G36" s="13">
        <v>9.0000000000000011E-3</v>
      </c>
      <c r="H36" s="27"/>
    </row>
    <row r="37" spans="1:9" ht="12.75" customHeight="1" x14ac:dyDescent="0.2">
      <c r="A37">
        <v>26</v>
      </c>
      <c r="B37" t="s">
        <v>346</v>
      </c>
      <c r="C37" t="s">
        <v>330</v>
      </c>
      <c r="D37" t="s">
        <v>155</v>
      </c>
      <c r="E37">
        <v>500000000</v>
      </c>
      <c r="F37" s="12">
        <v>4995.29</v>
      </c>
      <c r="G37" s="13">
        <v>9.0000000000000011E-3</v>
      </c>
      <c r="H37" s="27"/>
    </row>
    <row r="38" spans="1:9" ht="12.75" customHeight="1" x14ac:dyDescent="0.2">
      <c r="A38">
        <v>27</v>
      </c>
      <c r="B38" t="s">
        <v>347</v>
      </c>
      <c r="C38" t="s">
        <v>344</v>
      </c>
      <c r="D38" t="s">
        <v>155</v>
      </c>
      <c r="E38">
        <v>500000000</v>
      </c>
      <c r="F38" s="12">
        <v>4995.29</v>
      </c>
      <c r="G38" s="13">
        <v>9.0000000000000011E-3</v>
      </c>
      <c r="H38" s="27"/>
    </row>
    <row r="39" spans="1:9" ht="12.75" customHeight="1" x14ac:dyDescent="0.2">
      <c r="A39">
        <v>28</v>
      </c>
      <c r="B39" t="s">
        <v>349</v>
      </c>
      <c r="C39" t="s">
        <v>348</v>
      </c>
      <c r="D39" t="s">
        <v>155</v>
      </c>
      <c r="E39">
        <v>500000000</v>
      </c>
      <c r="F39" s="12">
        <v>4966.67</v>
      </c>
      <c r="G39" s="13">
        <v>8.8999999999999999E-3</v>
      </c>
      <c r="H39" s="27"/>
    </row>
    <row r="40" spans="1:9" ht="12.75" customHeight="1" x14ac:dyDescent="0.2">
      <c r="A40">
        <v>29</v>
      </c>
      <c r="B40" t="s">
        <v>350</v>
      </c>
      <c r="C40" t="s">
        <v>348</v>
      </c>
      <c r="D40" t="s">
        <v>316</v>
      </c>
      <c r="E40">
        <v>500000000</v>
      </c>
      <c r="F40" s="12">
        <v>4888.5150000000003</v>
      </c>
      <c r="G40" s="13">
        <v>8.8000000000000005E-3</v>
      </c>
      <c r="H40" s="27"/>
    </row>
    <row r="41" spans="1:9" ht="12.75" customHeight="1" x14ac:dyDescent="0.2">
      <c r="A41">
        <v>30</v>
      </c>
      <c r="B41" t="s">
        <v>351</v>
      </c>
      <c r="C41" t="s">
        <v>266</v>
      </c>
      <c r="D41" t="s">
        <v>309</v>
      </c>
      <c r="E41">
        <v>485000000</v>
      </c>
      <c r="F41" s="12">
        <v>4813.1351500000001</v>
      </c>
      <c r="G41" s="13">
        <v>8.6999999999999994E-3</v>
      </c>
      <c r="H41" s="27"/>
    </row>
    <row r="42" spans="1:9" ht="12.75" customHeight="1" x14ac:dyDescent="0.2">
      <c r="A42">
        <v>31</v>
      </c>
      <c r="B42" t="s">
        <v>353</v>
      </c>
      <c r="C42" t="s">
        <v>352</v>
      </c>
      <c r="D42" t="s">
        <v>155</v>
      </c>
      <c r="E42">
        <v>400000000</v>
      </c>
      <c r="F42" s="12">
        <v>3985.18</v>
      </c>
      <c r="G42" s="13">
        <v>7.1999999999999998E-3</v>
      </c>
      <c r="H42" s="27"/>
    </row>
    <row r="43" spans="1:9" ht="12.75" customHeight="1" x14ac:dyDescent="0.2">
      <c r="A43">
        <v>32</v>
      </c>
      <c r="B43" t="s">
        <v>355</v>
      </c>
      <c r="C43" t="s">
        <v>354</v>
      </c>
      <c r="D43" t="s">
        <v>309</v>
      </c>
      <c r="E43">
        <v>250000000</v>
      </c>
      <c r="F43" s="12">
        <v>2498.34</v>
      </c>
      <c r="G43" s="13">
        <v>4.5000000000000005E-3</v>
      </c>
      <c r="H43" s="27"/>
    </row>
    <row r="44" spans="1:9" ht="12.75" customHeight="1" x14ac:dyDescent="0.2">
      <c r="A44">
        <v>33</v>
      </c>
      <c r="B44" t="s">
        <v>356</v>
      </c>
      <c r="C44" t="s">
        <v>354</v>
      </c>
      <c r="D44" t="s">
        <v>309</v>
      </c>
      <c r="E44">
        <v>250000000</v>
      </c>
      <c r="F44" s="12">
        <v>2497.7874999999999</v>
      </c>
      <c r="G44" s="13">
        <v>4.5000000000000005E-3</v>
      </c>
      <c r="H44" s="27"/>
    </row>
    <row r="45" spans="1:9" ht="12.75" customHeight="1" x14ac:dyDescent="0.2">
      <c r="A45">
        <v>34</v>
      </c>
      <c r="B45" t="s">
        <v>357</v>
      </c>
      <c r="C45" t="s">
        <v>354</v>
      </c>
      <c r="D45" t="s">
        <v>309</v>
      </c>
      <c r="E45">
        <v>250000000</v>
      </c>
      <c r="F45" s="12">
        <v>2496.13</v>
      </c>
      <c r="G45" s="13">
        <v>4.5000000000000005E-3</v>
      </c>
      <c r="H45" s="27"/>
    </row>
    <row r="46" spans="1:9" ht="12.75" customHeight="1" x14ac:dyDescent="0.2">
      <c r="A46">
        <v>35</v>
      </c>
      <c r="B46" t="s">
        <v>359</v>
      </c>
      <c r="C46" t="s">
        <v>358</v>
      </c>
      <c r="D46" t="s">
        <v>314</v>
      </c>
      <c r="E46">
        <v>250000000</v>
      </c>
      <c r="F46" s="12">
        <v>2494.0549999999998</v>
      </c>
      <c r="G46" s="13">
        <v>4.5000000000000005E-3</v>
      </c>
      <c r="H46" s="27"/>
    </row>
    <row r="47" spans="1:9" ht="12.75" customHeight="1" x14ac:dyDescent="0.2">
      <c r="C47" s="16" t="s">
        <v>132</v>
      </c>
      <c r="D47" s="16"/>
      <c r="E47" s="16"/>
      <c r="F47" s="17">
        <f>SUM(F26:F46)</f>
        <v>195052.83465</v>
      </c>
      <c r="G47" s="18">
        <f>SUM(G26:G46)</f>
        <v>0.35120000000000007</v>
      </c>
      <c r="H47" s="28"/>
      <c r="I47" s="29"/>
    </row>
    <row r="48" spans="1:9" ht="12.75" customHeight="1" x14ac:dyDescent="0.2">
      <c r="F48" s="12"/>
      <c r="G48" s="13"/>
      <c r="H48" s="27"/>
    </row>
    <row r="49" spans="1:9" ht="12.75" customHeight="1" x14ac:dyDescent="0.2">
      <c r="C49" s="14" t="s">
        <v>360</v>
      </c>
      <c r="F49" s="12"/>
      <c r="G49" s="13"/>
      <c r="H49" s="27"/>
    </row>
    <row r="50" spans="1:9" ht="12.75" customHeight="1" x14ac:dyDescent="0.2">
      <c r="A50">
        <v>36</v>
      </c>
      <c r="B50" t="s">
        <v>362</v>
      </c>
      <c r="C50" t="s">
        <v>361</v>
      </c>
      <c r="D50" t="s">
        <v>212</v>
      </c>
      <c r="E50">
        <v>2234300000</v>
      </c>
      <c r="F50" s="12">
        <v>21968.866464999999</v>
      </c>
      <c r="G50" s="13">
        <v>3.95E-2</v>
      </c>
      <c r="H50" s="27"/>
    </row>
    <row r="51" spans="1:9" ht="12.75" customHeight="1" x14ac:dyDescent="0.2">
      <c r="C51" s="16" t="s">
        <v>132</v>
      </c>
      <c r="D51" s="16"/>
      <c r="E51" s="16"/>
      <c r="F51" s="17">
        <f>SUM(F50:F50)</f>
        <v>21968.866464999999</v>
      </c>
      <c r="G51" s="18">
        <f>SUM(G50:G50)</f>
        <v>3.95E-2</v>
      </c>
      <c r="H51" s="28"/>
      <c r="I51" s="29"/>
    </row>
    <row r="52" spans="1:9" ht="12.75" customHeight="1" x14ac:dyDescent="0.2">
      <c r="F52" s="12"/>
      <c r="G52" s="13"/>
      <c r="H52" s="27"/>
    </row>
    <row r="53" spans="1:9" ht="12.75" customHeight="1" x14ac:dyDescent="0.2">
      <c r="C53" s="14" t="s">
        <v>363</v>
      </c>
      <c r="F53" s="12"/>
      <c r="G53" s="13"/>
      <c r="H53" s="27"/>
    </row>
    <row r="54" spans="1:9" ht="12.75" customHeight="1" x14ac:dyDescent="0.2">
      <c r="A54">
        <v>37</v>
      </c>
      <c r="B54" t="s">
        <v>365</v>
      </c>
      <c r="C54" t="s">
        <v>364</v>
      </c>
      <c r="D54" t="s">
        <v>311</v>
      </c>
      <c r="E54">
        <v>1500000000</v>
      </c>
      <c r="F54" s="12">
        <v>15000</v>
      </c>
      <c r="G54" s="13">
        <v>2.7000000000000003E-2</v>
      </c>
      <c r="H54" s="27"/>
    </row>
    <row r="55" spans="1:9" ht="12.75" customHeight="1" x14ac:dyDescent="0.2">
      <c r="A55">
        <v>38</v>
      </c>
      <c r="B55" t="s">
        <v>366</v>
      </c>
      <c r="C55" t="s">
        <v>21</v>
      </c>
      <c r="D55" t="s">
        <v>311</v>
      </c>
      <c r="E55">
        <v>1135000000</v>
      </c>
      <c r="F55" s="12">
        <v>11350</v>
      </c>
      <c r="G55" s="13">
        <v>2.0400000000000001E-2</v>
      </c>
      <c r="H55" s="27"/>
    </row>
    <row r="56" spans="1:9" ht="12.75" customHeight="1" x14ac:dyDescent="0.2">
      <c r="A56">
        <v>39</v>
      </c>
      <c r="B56" t="s">
        <v>368</v>
      </c>
      <c r="C56" t="s">
        <v>367</v>
      </c>
      <c r="D56" t="s">
        <v>311</v>
      </c>
      <c r="E56">
        <v>1000000000</v>
      </c>
      <c r="F56" s="12">
        <v>10000</v>
      </c>
      <c r="G56" s="13">
        <v>1.8000000000000002E-2</v>
      </c>
      <c r="H56" s="27"/>
    </row>
    <row r="57" spans="1:9" ht="12.75" customHeight="1" x14ac:dyDescent="0.2">
      <c r="C57" s="16" t="s">
        <v>132</v>
      </c>
      <c r="D57" s="16"/>
      <c r="E57" s="16"/>
      <c r="F57" s="17">
        <f>SUM(F54:F56)</f>
        <v>36350</v>
      </c>
      <c r="G57" s="18">
        <f>SUM(G54:G56)</f>
        <v>6.5400000000000014E-2</v>
      </c>
      <c r="H57" s="28"/>
      <c r="I57" s="29"/>
    </row>
    <row r="58" spans="1:9" ht="12.75" customHeight="1" x14ac:dyDescent="0.2">
      <c r="F58" s="12"/>
      <c r="G58" s="13"/>
      <c r="H58" s="27"/>
    </row>
    <row r="59" spans="1:9" ht="12.75" customHeight="1" x14ac:dyDescent="0.2">
      <c r="C59" s="14" t="s">
        <v>137</v>
      </c>
      <c r="F59" s="12">
        <v>59785.671060000001</v>
      </c>
      <c r="G59" s="13">
        <v>0.1076</v>
      </c>
      <c r="H59" s="27"/>
    </row>
    <row r="60" spans="1:9" ht="12.75" customHeight="1" x14ac:dyDescent="0.2">
      <c r="C60" s="16" t="s">
        <v>132</v>
      </c>
      <c r="D60" s="16"/>
      <c r="E60" s="16"/>
      <c r="F60" s="17">
        <f>SUM(F59:F59)</f>
        <v>59785.671060000001</v>
      </c>
      <c r="G60" s="18">
        <f>SUM(G59:G59)</f>
        <v>0.1076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138</v>
      </c>
      <c r="F62" s="12"/>
      <c r="G62" s="13"/>
      <c r="H62" s="27"/>
    </row>
    <row r="63" spans="1:9" ht="12.75" customHeight="1" x14ac:dyDescent="0.2">
      <c r="C63" s="14" t="s">
        <v>139</v>
      </c>
      <c r="F63" s="12">
        <v>685.01294499999995</v>
      </c>
      <c r="G63" s="13">
        <v>1.1000000000000001E-3</v>
      </c>
      <c r="H63" s="27"/>
    </row>
    <row r="64" spans="1:9" ht="12.75" customHeight="1" x14ac:dyDescent="0.2">
      <c r="C64" s="16" t="s">
        <v>132</v>
      </c>
      <c r="D64" s="16"/>
      <c r="E64" s="16"/>
      <c r="F64" s="17">
        <f>SUM(F63:F63)</f>
        <v>685.01294499999995</v>
      </c>
      <c r="G64" s="18">
        <f>SUM(G63:G63)</f>
        <v>1.1000000000000001E-3</v>
      </c>
      <c r="H64" s="28"/>
      <c r="I64" s="29"/>
    </row>
    <row r="65" spans="3:12" ht="12.75" customHeight="1" x14ac:dyDescent="0.2">
      <c r="C65" s="19" t="s">
        <v>140</v>
      </c>
      <c r="D65" s="19"/>
      <c r="E65" s="19"/>
      <c r="F65" s="20">
        <f>SUM(F23,F47,F51,F57,F60,F64)</f>
        <v>555653.13518999994</v>
      </c>
      <c r="G65" s="21">
        <f>SUM(G23,G47,G51,G57,G60,G64)</f>
        <v>1.0000000000000002</v>
      </c>
      <c r="H65" s="30"/>
      <c r="I65" s="31"/>
    </row>
    <row r="66" spans="3:12" ht="12.75" customHeight="1" x14ac:dyDescent="0.2"/>
    <row r="67" spans="3:12" ht="12.75" customHeight="1" x14ac:dyDescent="0.2">
      <c r="C67" s="34" t="s">
        <v>547</v>
      </c>
    </row>
    <row r="68" spans="3:12" ht="12.75" customHeight="1" x14ac:dyDescent="0.2">
      <c r="C68" s="34" t="s">
        <v>546</v>
      </c>
    </row>
    <row r="69" spans="3:12" ht="12.75" customHeight="1" x14ac:dyDescent="0.2">
      <c r="C69" s="14"/>
    </row>
    <row r="70" spans="3:12" ht="12.75" customHeight="1" x14ac:dyDescent="0.2">
      <c r="C70" s="14"/>
    </row>
    <row r="71" spans="3:12" ht="12.75" customHeight="1" x14ac:dyDescent="0.2">
      <c r="C71" s="39" t="s">
        <v>555</v>
      </c>
      <c r="D71" s="14">
        <v>4715.22</v>
      </c>
      <c r="H71" s="27"/>
      <c r="L71"/>
    </row>
    <row r="72" spans="3:12" ht="12.75" customHeight="1" x14ac:dyDescent="0.2">
      <c r="C72" s="42" t="s">
        <v>552</v>
      </c>
      <c r="D72" s="39">
        <v>25.79</v>
      </c>
    </row>
    <row r="73" spans="3:12" ht="12.75" customHeight="1" x14ac:dyDescent="0.2">
      <c r="C73" s="42" t="s">
        <v>553</v>
      </c>
      <c r="D73" s="39">
        <v>6.9699999999999998E-2</v>
      </c>
    </row>
    <row r="74" spans="3:12" ht="12.75" customHeight="1" x14ac:dyDescent="0.2">
      <c r="C74" s="43" t="s">
        <v>554</v>
      </c>
      <c r="D74" s="39">
        <v>8.25</v>
      </c>
    </row>
    <row r="75" spans="3:12" ht="12.75" customHeight="1" x14ac:dyDescent="0.2">
      <c r="D75" s="33"/>
    </row>
    <row r="76" spans="3:12" ht="12.75" customHeight="1" x14ac:dyDescent="0.2"/>
    <row r="77" spans="3:12" ht="12.75" customHeight="1" x14ac:dyDescent="0.2"/>
    <row r="78" spans="3:12" ht="12.75" customHeight="1" x14ac:dyDescent="0.2"/>
    <row r="79" spans="3:12" ht="12.75" customHeight="1" x14ac:dyDescent="0.2"/>
    <row r="80" spans="3:1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51" zoomScale="85" zoomScaleNormal="85" workbookViewId="0">
      <selection activeCell="A79" sqref="A79:XFD79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8" t="s">
        <v>369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136</v>
      </c>
      <c r="F7" s="12"/>
      <c r="G7" s="13"/>
      <c r="H7" s="27"/>
    </row>
    <row r="8" spans="1:12" ht="12.75" customHeight="1" x14ac:dyDescent="0.2">
      <c r="C8" s="14" t="s">
        <v>205</v>
      </c>
      <c r="F8" s="12"/>
      <c r="G8" s="13"/>
      <c r="H8" s="27"/>
    </row>
    <row r="9" spans="1:12" ht="12.75" customHeight="1" x14ac:dyDescent="0.2">
      <c r="A9">
        <v>1</v>
      </c>
      <c r="B9" t="s">
        <v>371</v>
      </c>
      <c r="C9" t="s">
        <v>370</v>
      </c>
      <c r="D9" t="s">
        <v>155</v>
      </c>
      <c r="E9">
        <v>1000000000</v>
      </c>
      <c r="F9" s="12">
        <v>9391.2000000000007</v>
      </c>
      <c r="G9" s="13">
        <v>6.7099999999999993E-2</v>
      </c>
      <c r="H9" s="27"/>
    </row>
    <row r="10" spans="1:12" ht="12.75" customHeight="1" x14ac:dyDescent="0.2">
      <c r="A10">
        <v>2</v>
      </c>
      <c r="B10" t="s">
        <v>317</v>
      </c>
      <c r="C10" t="s">
        <v>19</v>
      </c>
      <c r="D10" t="s">
        <v>155</v>
      </c>
      <c r="E10">
        <v>500000000</v>
      </c>
      <c r="F10" s="12">
        <v>4917.53</v>
      </c>
      <c r="G10" s="13">
        <v>3.5099999999999999E-2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372</v>
      </c>
      <c r="C11" t="s">
        <v>295</v>
      </c>
      <c r="D11" t="s">
        <v>155</v>
      </c>
      <c r="E11">
        <v>470000000</v>
      </c>
      <c r="F11" s="12">
        <v>4509.1706000000004</v>
      </c>
      <c r="G11" s="13">
        <v>3.2199999999999999E-2</v>
      </c>
      <c r="H11" s="27"/>
      <c r="J11" s="13" t="s">
        <v>155</v>
      </c>
      <c r="K11" s="13">
        <v>0.41909999999999997</v>
      </c>
    </row>
    <row r="12" spans="1:12" ht="12.75" customHeight="1" x14ac:dyDescent="0.2">
      <c r="A12">
        <v>4</v>
      </c>
      <c r="B12" t="s">
        <v>207</v>
      </c>
      <c r="C12" t="s">
        <v>206</v>
      </c>
      <c r="D12" t="s">
        <v>155</v>
      </c>
      <c r="E12">
        <v>404000000</v>
      </c>
      <c r="F12" s="12">
        <v>4027.8476799999999</v>
      </c>
      <c r="G12" s="13">
        <v>2.8799999999999999E-2</v>
      </c>
      <c r="H12" s="27"/>
      <c r="J12" s="13" t="s">
        <v>75</v>
      </c>
      <c r="K12" s="13">
        <v>0.16370000000000001</v>
      </c>
    </row>
    <row r="13" spans="1:12" ht="12.75" customHeight="1" x14ac:dyDescent="0.2">
      <c r="A13">
        <v>5</v>
      </c>
      <c r="B13" t="s">
        <v>323</v>
      </c>
      <c r="C13" t="s">
        <v>306</v>
      </c>
      <c r="D13" t="s">
        <v>155</v>
      </c>
      <c r="E13">
        <v>280000000</v>
      </c>
      <c r="F13" s="12">
        <v>2797.6088</v>
      </c>
      <c r="G13" s="13">
        <v>0.02</v>
      </c>
      <c r="H13" s="27"/>
      <c r="J13" s="13" t="s">
        <v>209</v>
      </c>
      <c r="K13" s="13">
        <v>7.5399999999999995E-2</v>
      </c>
    </row>
    <row r="14" spans="1:12" ht="12.75" customHeight="1" x14ac:dyDescent="0.2">
      <c r="A14">
        <v>6</v>
      </c>
      <c r="B14" t="s">
        <v>375</v>
      </c>
      <c r="C14" t="s">
        <v>373</v>
      </c>
      <c r="D14" t="s">
        <v>155</v>
      </c>
      <c r="E14">
        <v>250000000</v>
      </c>
      <c r="F14" s="12">
        <v>2344.3874999999998</v>
      </c>
      <c r="G14" s="13">
        <v>1.67E-2</v>
      </c>
      <c r="H14" s="27"/>
      <c r="J14" s="13" t="s">
        <v>314</v>
      </c>
      <c r="K14" s="13">
        <v>6.7599999999999993E-2</v>
      </c>
      <c r="L14" s="36"/>
    </row>
    <row r="15" spans="1:12" ht="12.75" customHeight="1" x14ac:dyDescent="0.2">
      <c r="A15">
        <v>7</v>
      </c>
      <c r="B15" t="s">
        <v>315</v>
      </c>
      <c r="C15" t="s">
        <v>295</v>
      </c>
      <c r="D15" t="s">
        <v>155</v>
      </c>
      <c r="E15">
        <v>96000000</v>
      </c>
      <c r="F15" s="12">
        <v>959.79744000000005</v>
      </c>
      <c r="G15" s="13">
        <v>6.8999999999999999E-3</v>
      </c>
      <c r="H15" s="27"/>
      <c r="J15" s="13" t="s">
        <v>223</v>
      </c>
      <c r="K15" s="13">
        <v>6.0899999999999996E-2</v>
      </c>
    </row>
    <row r="16" spans="1:12" ht="12.75" customHeight="1" x14ac:dyDescent="0.2">
      <c r="C16" s="16" t="s">
        <v>132</v>
      </c>
      <c r="D16" s="16"/>
      <c r="E16" s="16"/>
      <c r="F16" s="17">
        <f>SUM(F9:F15)</f>
        <v>28947.542020000001</v>
      </c>
      <c r="G16" s="18">
        <f>SUM(G9:G15)</f>
        <v>0.20679999999999996</v>
      </c>
      <c r="H16" s="28"/>
      <c r="I16" s="29"/>
      <c r="J16" s="13" t="s">
        <v>376</v>
      </c>
      <c r="K16" s="13">
        <v>4.99E-2</v>
      </c>
    </row>
    <row r="17" spans="1:11" ht="12.75" customHeight="1" x14ac:dyDescent="0.2">
      <c r="F17" s="12"/>
      <c r="G17" s="13"/>
      <c r="H17" s="27"/>
      <c r="J17" s="13" t="s">
        <v>311</v>
      </c>
      <c r="K17" s="13">
        <v>0.04</v>
      </c>
    </row>
    <row r="18" spans="1:11" ht="12.75" customHeight="1" x14ac:dyDescent="0.2">
      <c r="C18" s="14" t="s">
        <v>324</v>
      </c>
      <c r="F18" s="12"/>
      <c r="G18" s="13"/>
      <c r="H18" s="27"/>
      <c r="J18" s="13" t="s">
        <v>549</v>
      </c>
      <c r="K18" s="13">
        <v>3.4700000000000002E-2</v>
      </c>
    </row>
    <row r="19" spans="1:11" ht="12.75" customHeight="1" x14ac:dyDescent="0.2">
      <c r="A19">
        <v>8</v>
      </c>
      <c r="B19" t="s">
        <v>345</v>
      </c>
      <c r="C19" t="s">
        <v>344</v>
      </c>
      <c r="D19" t="s">
        <v>155</v>
      </c>
      <c r="E19">
        <v>500000000</v>
      </c>
      <c r="F19" s="12">
        <v>4997.6450000000004</v>
      </c>
      <c r="G19" s="13">
        <v>3.5699999999999996E-2</v>
      </c>
      <c r="H19" s="27"/>
      <c r="J19" s="13" t="s">
        <v>374</v>
      </c>
      <c r="K19" s="13">
        <v>2.8100000000000007E-2</v>
      </c>
    </row>
    <row r="20" spans="1:11" ht="12.75" customHeight="1" x14ac:dyDescent="0.2">
      <c r="A20">
        <v>9</v>
      </c>
      <c r="B20" t="s">
        <v>377</v>
      </c>
      <c r="C20" t="s">
        <v>330</v>
      </c>
      <c r="D20" t="s">
        <v>155</v>
      </c>
      <c r="E20">
        <v>500000000</v>
      </c>
      <c r="F20" s="12">
        <v>4991.9549999999999</v>
      </c>
      <c r="G20" s="13">
        <v>3.5699999999999996E-2</v>
      </c>
      <c r="H20" s="27"/>
      <c r="J20" s="13" t="s">
        <v>227</v>
      </c>
      <c r="K20" s="13">
        <v>2.75E-2</v>
      </c>
    </row>
    <row r="21" spans="1:11" ht="12.75" customHeight="1" x14ac:dyDescent="0.2">
      <c r="A21">
        <v>10</v>
      </c>
      <c r="B21" t="s">
        <v>380</v>
      </c>
      <c r="C21" t="s">
        <v>378</v>
      </c>
      <c r="D21" t="s">
        <v>155</v>
      </c>
      <c r="E21">
        <v>520000000</v>
      </c>
      <c r="F21" s="12">
        <v>4967.3519999999999</v>
      </c>
      <c r="G21" s="13">
        <v>3.5499999999999997E-2</v>
      </c>
      <c r="H21" s="27"/>
      <c r="J21" s="13" t="s">
        <v>309</v>
      </c>
      <c r="K21" s="13">
        <v>1.6799999999999999E-2</v>
      </c>
    </row>
    <row r="22" spans="1:11" ht="12.75" customHeight="1" x14ac:dyDescent="0.2">
      <c r="A22">
        <v>11</v>
      </c>
      <c r="B22" t="s">
        <v>382</v>
      </c>
      <c r="C22" t="s">
        <v>381</v>
      </c>
      <c r="D22" t="s">
        <v>314</v>
      </c>
      <c r="E22">
        <v>500000000</v>
      </c>
      <c r="F22" s="12">
        <v>4687.3649999999998</v>
      </c>
      <c r="G22" s="13">
        <v>3.3500000000000002E-2</v>
      </c>
      <c r="H22" s="27"/>
      <c r="J22" s="13" t="s">
        <v>215</v>
      </c>
      <c r="K22" s="13">
        <v>9.7000000000000003E-3</v>
      </c>
    </row>
    <row r="23" spans="1:11" ht="12.75" customHeight="1" x14ac:dyDescent="0.2">
      <c r="A23">
        <v>12</v>
      </c>
      <c r="B23" t="s">
        <v>383</v>
      </c>
      <c r="C23" t="s">
        <v>348</v>
      </c>
      <c r="D23" t="s">
        <v>155</v>
      </c>
      <c r="E23">
        <v>460000000</v>
      </c>
      <c r="F23" s="12">
        <v>4568.0576000000001</v>
      </c>
      <c r="G23" s="13">
        <v>3.2599999999999997E-2</v>
      </c>
      <c r="H23" s="27"/>
      <c r="J23" s="13" t="s">
        <v>379</v>
      </c>
      <c r="K23" s="13">
        <v>3.5999999999999999E-3</v>
      </c>
    </row>
    <row r="24" spans="1:11" ht="12.75" customHeight="1" x14ac:dyDescent="0.2">
      <c r="A24">
        <v>13</v>
      </c>
      <c r="B24" t="s">
        <v>385</v>
      </c>
      <c r="C24" t="s">
        <v>384</v>
      </c>
      <c r="D24" t="s">
        <v>376</v>
      </c>
      <c r="E24">
        <v>454000000</v>
      </c>
      <c r="F24" s="12">
        <v>4273.5292399999998</v>
      </c>
      <c r="G24" s="13">
        <v>3.0499999999999999E-2</v>
      </c>
      <c r="H24" s="27"/>
      <c r="J24" s="13" t="s">
        <v>259</v>
      </c>
      <c r="K24" s="13">
        <v>3.0000000000000001E-3</v>
      </c>
    </row>
    <row r="25" spans="1:11" ht="12.75" customHeight="1" x14ac:dyDescent="0.2">
      <c r="A25">
        <v>14</v>
      </c>
      <c r="B25" t="s">
        <v>386</v>
      </c>
      <c r="C25" t="s">
        <v>384</v>
      </c>
      <c r="D25" t="s">
        <v>376</v>
      </c>
      <c r="E25">
        <v>300000000</v>
      </c>
      <c r="F25" s="12">
        <v>2721.3449999999998</v>
      </c>
      <c r="G25" s="13">
        <v>1.9400000000000001E-2</v>
      </c>
      <c r="H25" s="27"/>
      <c r="J25" s="13"/>
      <c r="K25" s="13"/>
    </row>
    <row r="26" spans="1:11" ht="12.75" customHeight="1" x14ac:dyDescent="0.2">
      <c r="A26">
        <v>15</v>
      </c>
      <c r="B26" t="s">
        <v>347</v>
      </c>
      <c r="C26" t="s">
        <v>344</v>
      </c>
      <c r="D26" t="s">
        <v>155</v>
      </c>
      <c r="E26">
        <v>250000000</v>
      </c>
      <c r="F26" s="12">
        <v>2497.645</v>
      </c>
      <c r="G26" s="13">
        <v>1.78E-2</v>
      </c>
      <c r="H26" s="27"/>
    </row>
    <row r="27" spans="1:11" ht="12.75" customHeight="1" x14ac:dyDescent="0.2">
      <c r="A27">
        <v>16</v>
      </c>
      <c r="B27" t="s">
        <v>346</v>
      </c>
      <c r="C27" t="s">
        <v>330</v>
      </c>
      <c r="D27" t="s">
        <v>155</v>
      </c>
      <c r="E27">
        <v>250000000</v>
      </c>
      <c r="F27" s="12">
        <v>2497.645</v>
      </c>
      <c r="G27" s="13">
        <v>1.78E-2</v>
      </c>
      <c r="H27" s="27"/>
    </row>
    <row r="28" spans="1:11" ht="12.75" customHeight="1" x14ac:dyDescent="0.2">
      <c r="A28">
        <v>17</v>
      </c>
      <c r="B28" t="s">
        <v>388</v>
      </c>
      <c r="C28" t="s">
        <v>387</v>
      </c>
      <c r="D28" t="s">
        <v>155</v>
      </c>
      <c r="E28">
        <v>250000000</v>
      </c>
      <c r="F28" s="12">
        <v>2405.7874999999999</v>
      </c>
      <c r="G28" s="13">
        <v>1.72E-2</v>
      </c>
      <c r="H28" s="27"/>
    </row>
    <row r="29" spans="1:11" ht="12.75" customHeight="1" x14ac:dyDescent="0.2">
      <c r="A29">
        <v>18</v>
      </c>
      <c r="B29" t="s">
        <v>389</v>
      </c>
      <c r="C29" t="s">
        <v>387</v>
      </c>
      <c r="D29" t="s">
        <v>155</v>
      </c>
      <c r="E29">
        <v>250000000</v>
      </c>
      <c r="F29" s="12">
        <v>2401.29</v>
      </c>
      <c r="G29" s="13">
        <v>1.72E-2</v>
      </c>
      <c r="H29" s="27"/>
    </row>
    <row r="30" spans="1:11" ht="12.75" customHeight="1" x14ac:dyDescent="0.2">
      <c r="A30">
        <v>19</v>
      </c>
      <c r="B30" t="s">
        <v>390</v>
      </c>
      <c r="C30" t="s">
        <v>71</v>
      </c>
      <c r="D30" t="s">
        <v>314</v>
      </c>
      <c r="E30">
        <v>250000000</v>
      </c>
      <c r="F30" s="12">
        <v>2391.9775</v>
      </c>
      <c r="G30" s="13">
        <v>1.7100000000000001E-2</v>
      </c>
      <c r="H30" s="27"/>
    </row>
    <row r="31" spans="1:11" ht="12.75" customHeight="1" x14ac:dyDescent="0.2">
      <c r="A31">
        <v>20</v>
      </c>
      <c r="B31" t="s">
        <v>391</v>
      </c>
      <c r="C31" t="s">
        <v>71</v>
      </c>
      <c r="D31" t="s">
        <v>314</v>
      </c>
      <c r="E31">
        <v>250000000</v>
      </c>
      <c r="F31" s="12">
        <v>2384.0925000000002</v>
      </c>
      <c r="G31" s="13">
        <v>1.7000000000000001E-2</v>
      </c>
      <c r="H31" s="27"/>
    </row>
    <row r="32" spans="1:11" ht="12.75" customHeight="1" x14ac:dyDescent="0.2">
      <c r="A32">
        <v>21</v>
      </c>
      <c r="B32" t="s">
        <v>393</v>
      </c>
      <c r="C32" t="s">
        <v>392</v>
      </c>
      <c r="D32" t="s">
        <v>309</v>
      </c>
      <c r="E32">
        <v>250000000</v>
      </c>
      <c r="F32" s="12">
        <v>2347.2575000000002</v>
      </c>
      <c r="G32" s="13">
        <v>1.6799999999999999E-2</v>
      </c>
      <c r="H32" s="27"/>
    </row>
    <row r="33" spans="1:9" ht="12.75" customHeight="1" x14ac:dyDescent="0.2">
      <c r="A33">
        <v>22</v>
      </c>
      <c r="B33" t="s">
        <v>353</v>
      </c>
      <c r="C33" t="s">
        <v>352</v>
      </c>
      <c r="D33" t="s">
        <v>155</v>
      </c>
      <c r="E33">
        <v>40000000</v>
      </c>
      <c r="F33" s="12">
        <v>398.51799999999997</v>
      </c>
      <c r="G33" s="13">
        <v>2.8000000000000004E-3</v>
      </c>
      <c r="H33" s="27"/>
    </row>
    <row r="34" spans="1:9" ht="12.75" customHeight="1" x14ac:dyDescent="0.2">
      <c r="C34" s="16" t="s">
        <v>132</v>
      </c>
      <c r="D34" s="16"/>
      <c r="E34" s="16"/>
      <c r="F34" s="17">
        <f>SUM(F19:F33)</f>
        <v>48531.461839999996</v>
      </c>
      <c r="G34" s="18">
        <f>SUM(G19:G33)</f>
        <v>0.34660000000000002</v>
      </c>
      <c r="H34" s="28"/>
      <c r="I34" s="29"/>
    </row>
    <row r="35" spans="1:9" ht="12.75" customHeight="1" x14ac:dyDescent="0.2">
      <c r="F35" s="12"/>
      <c r="G35" s="13"/>
      <c r="H35" s="27"/>
    </row>
    <row r="36" spans="1:9" ht="12.75" customHeight="1" x14ac:dyDescent="0.2">
      <c r="C36" s="14" t="s">
        <v>240</v>
      </c>
      <c r="F36" s="12"/>
      <c r="G36" s="13"/>
      <c r="H36" s="27"/>
    </row>
    <row r="37" spans="1:9" ht="12.75" customHeight="1" x14ac:dyDescent="0.2">
      <c r="C37" s="14" t="s">
        <v>10</v>
      </c>
      <c r="F37" s="12"/>
      <c r="G37" s="13"/>
      <c r="H37" s="27"/>
    </row>
    <row r="38" spans="1:9" ht="12.75" customHeight="1" x14ac:dyDescent="0.2">
      <c r="A38">
        <v>23</v>
      </c>
      <c r="B38" t="s">
        <v>394</v>
      </c>
      <c r="C38" t="s">
        <v>246</v>
      </c>
      <c r="D38" t="s">
        <v>223</v>
      </c>
      <c r="E38">
        <v>500000000</v>
      </c>
      <c r="F38" s="12">
        <v>5115.625</v>
      </c>
      <c r="G38" s="13">
        <v>3.6499999999999998E-2</v>
      </c>
      <c r="H38" s="27"/>
    </row>
    <row r="39" spans="1:9" ht="12.75" customHeight="1" x14ac:dyDescent="0.2">
      <c r="A39">
        <v>24</v>
      </c>
      <c r="B39" t="s">
        <v>396</v>
      </c>
      <c r="C39" t="s">
        <v>395</v>
      </c>
      <c r="D39" t="s">
        <v>549</v>
      </c>
      <c r="E39">
        <v>485000000</v>
      </c>
      <c r="F39" s="12">
        <v>4856.5523499999999</v>
      </c>
      <c r="G39" s="13">
        <v>3.4700000000000002E-2</v>
      </c>
      <c r="H39" s="27"/>
    </row>
    <row r="40" spans="1:9" ht="12.75" customHeight="1" x14ac:dyDescent="0.2">
      <c r="A40">
        <v>25</v>
      </c>
      <c r="B40" t="s">
        <v>398</v>
      </c>
      <c r="C40" t="s">
        <v>397</v>
      </c>
      <c r="D40" t="s">
        <v>374</v>
      </c>
      <c r="E40">
        <v>397000000</v>
      </c>
      <c r="F40" s="12">
        <v>3929.3630800000001</v>
      </c>
      <c r="G40" s="13">
        <v>2.81E-2</v>
      </c>
      <c r="H40" s="27"/>
    </row>
    <row r="41" spans="1:9" ht="12.75" customHeight="1" x14ac:dyDescent="0.2">
      <c r="A41">
        <v>26</v>
      </c>
      <c r="B41" t="s">
        <v>274</v>
      </c>
      <c r="C41" t="s">
        <v>254</v>
      </c>
      <c r="D41" t="s">
        <v>227</v>
      </c>
      <c r="E41">
        <v>378000000</v>
      </c>
      <c r="F41" s="12">
        <v>3851.0224199999998</v>
      </c>
      <c r="G41" s="13">
        <v>2.75E-2</v>
      </c>
      <c r="H41" s="27"/>
    </row>
    <row r="42" spans="1:9" ht="12.75" customHeight="1" x14ac:dyDescent="0.2">
      <c r="A42">
        <v>27</v>
      </c>
      <c r="B42" t="s">
        <v>399</v>
      </c>
      <c r="C42" t="s">
        <v>249</v>
      </c>
      <c r="D42" t="s">
        <v>209</v>
      </c>
      <c r="E42">
        <v>250000000</v>
      </c>
      <c r="F42" s="12">
        <v>2590.8825000000002</v>
      </c>
      <c r="G42" s="13">
        <v>1.8500000000000003E-2</v>
      </c>
      <c r="H42" s="27"/>
    </row>
    <row r="43" spans="1:9" ht="12.75" customHeight="1" x14ac:dyDescent="0.2">
      <c r="A43">
        <v>28</v>
      </c>
      <c r="B43" t="s">
        <v>400</v>
      </c>
      <c r="C43" t="s">
        <v>249</v>
      </c>
      <c r="D43" t="s">
        <v>209</v>
      </c>
      <c r="E43">
        <v>250000000</v>
      </c>
      <c r="F43" s="12">
        <v>2501.4749999999999</v>
      </c>
      <c r="G43" s="13">
        <v>1.7899999999999999E-2</v>
      </c>
      <c r="H43" s="27"/>
    </row>
    <row r="44" spans="1:9" ht="12.75" customHeight="1" x14ac:dyDescent="0.2">
      <c r="A44">
        <v>29</v>
      </c>
      <c r="B44" t="s">
        <v>401</v>
      </c>
      <c r="C44" t="s">
        <v>246</v>
      </c>
      <c r="D44" t="s">
        <v>223</v>
      </c>
      <c r="E44">
        <v>212000000</v>
      </c>
      <c r="F44" s="12">
        <v>2170.41572</v>
      </c>
      <c r="G44" s="13">
        <v>1.55E-2</v>
      </c>
      <c r="H44" s="27"/>
    </row>
    <row r="45" spans="1:9" ht="12.75" customHeight="1" x14ac:dyDescent="0.2">
      <c r="A45">
        <v>30</v>
      </c>
      <c r="B45" t="s">
        <v>247</v>
      </c>
      <c r="C45" t="s">
        <v>246</v>
      </c>
      <c r="D45" t="s">
        <v>215</v>
      </c>
      <c r="E45">
        <v>130000000</v>
      </c>
      <c r="F45" s="12">
        <v>1353.1856</v>
      </c>
      <c r="G45" s="13">
        <v>9.7000000000000003E-3</v>
      </c>
      <c r="H45" s="27"/>
    </row>
    <row r="46" spans="1:9" ht="12.75" customHeight="1" x14ac:dyDescent="0.2">
      <c r="A46">
        <v>31</v>
      </c>
      <c r="B46" t="s">
        <v>402</v>
      </c>
      <c r="C46" t="s">
        <v>275</v>
      </c>
      <c r="D46" t="s">
        <v>223</v>
      </c>
      <c r="E46">
        <v>121000000</v>
      </c>
      <c r="F46" s="12">
        <v>1244.0215700000001</v>
      </c>
      <c r="G46" s="13">
        <v>8.8999999999999999E-3</v>
      </c>
      <c r="H46" s="27"/>
    </row>
    <row r="47" spans="1:9" ht="12.75" customHeight="1" x14ac:dyDescent="0.2">
      <c r="A47">
        <v>32</v>
      </c>
      <c r="B47" t="s">
        <v>403</v>
      </c>
      <c r="C47" t="s">
        <v>242</v>
      </c>
      <c r="D47" t="s">
        <v>209</v>
      </c>
      <c r="E47">
        <v>100000000</v>
      </c>
      <c r="F47" s="12">
        <v>1009.038</v>
      </c>
      <c r="G47" s="13">
        <v>7.1999999999999998E-3</v>
      </c>
      <c r="H47" s="27"/>
    </row>
    <row r="48" spans="1:9" ht="12.75" customHeight="1" x14ac:dyDescent="0.2">
      <c r="A48">
        <v>33</v>
      </c>
      <c r="B48" t="s">
        <v>404</v>
      </c>
      <c r="C48" t="s">
        <v>249</v>
      </c>
      <c r="D48" t="s">
        <v>209</v>
      </c>
      <c r="E48">
        <v>100000000</v>
      </c>
      <c r="F48" s="12">
        <v>1001.879</v>
      </c>
      <c r="G48" s="13">
        <v>7.1999999999999998E-3</v>
      </c>
      <c r="H48" s="27"/>
    </row>
    <row r="49" spans="1:9" ht="12.75" customHeight="1" x14ac:dyDescent="0.2">
      <c r="A49">
        <v>34</v>
      </c>
      <c r="B49" t="s">
        <v>277</v>
      </c>
      <c r="C49" t="s">
        <v>252</v>
      </c>
      <c r="D49" t="s">
        <v>209</v>
      </c>
      <c r="E49">
        <v>65000000</v>
      </c>
      <c r="F49" s="12">
        <v>659.86310000000003</v>
      </c>
      <c r="G49" s="13">
        <v>4.6999999999999993E-3</v>
      </c>
      <c r="H49" s="27"/>
    </row>
    <row r="50" spans="1:9" ht="12.75" customHeight="1" x14ac:dyDescent="0.2">
      <c r="A50">
        <v>35</v>
      </c>
      <c r="B50" t="s">
        <v>257</v>
      </c>
      <c r="C50" t="s">
        <v>256</v>
      </c>
      <c r="D50" t="s">
        <v>209</v>
      </c>
      <c r="E50">
        <v>63750000</v>
      </c>
      <c r="F50" s="12">
        <v>651.86159999999995</v>
      </c>
      <c r="G50" s="13">
        <v>4.6999999999999993E-3</v>
      </c>
      <c r="H50" s="27"/>
    </row>
    <row r="51" spans="1:9" ht="12.75" customHeight="1" x14ac:dyDescent="0.2">
      <c r="A51">
        <v>36</v>
      </c>
      <c r="B51" t="s">
        <v>405</v>
      </c>
      <c r="C51" t="s">
        <v>252</v>
      </c>
      <c r="D51" t="s">
        <v>209</v>
      </c>
      <c r="E51">
        <v>50000000</v>
      </c>
      <c r="F51" s="12">
        <v>515.19799999999998</v>
      </c>
      <c r="G51" s="13">
        <v>3.7000000000000002E-3</v>
      </c>
      <c r="H51" s="27"/>
    </row>
    <row r="52" spans="1:9" ht="12.75" customHeight="1" x14ac:dyDescent="0.2">
      <c r="A52">
        <v>37</v>
      </c>
      <c r="B52" t="s">
        <v>407</v>
      </c>
      <c r="C52" t="s">
        <v>406</v>
      </c>
      <c r="D52" t="s">
        <v>379</v>
      </c>
      <c r="E52">
        <v>50000000</v>
      </c>
      <c r="F52" s="12">
        <v>501.36450000000002</v>
      </c>
      <c r="G52" s="13">
        <v>3.5999999999999999E-3</v>
      </c>
      <c r="H52" s="27"/>
    </row>
    <row r="53" spans="1:9" ht="12.75" customHeight="1" x14ac:dyDescent="0.2">
      <c r="A53">
        <v>38</v>
      </c>
      <c r="B53" t="s">
        <v>241</v>
      </c>
      <c r="C53" t="s">
        <v>39</v>
      </c>
      <c r="D53" t="s">
        <v>209</v>
      </c>
      <c r="E53">
        <v>50000000</v>
      </c>
      <c r="F53" s="12">
        <v>497.50549999999998</v>
      </c>
      <c r="G53" s="13">
        <v>3.5999999999999999E-3</v>
      </c>
      <c r="H53" s="27"/>
    </row>
    <row r="54" spans="1:9" ht="12.75" customHeight="1" x14ac:dyDescent="0.2">
      <c r="A54">
        <v>39</v>
      </c>
      <c r="B54" t="s">
        <v>278</v>
      </c>
      <c r="C54" t="s">
        <v>256</v>
      </c>
      <c r="D54" t="s">
        <v>209</v>
      </c>
      <c r="E54">
        <v>45000000</v>
      </c>
      <c r="F54" s="12">
        <v>455.40584999999999</v>
      </c>
      <c r="G54" s="13">
        <v>3.3E-3</v>
      </c>
      <c r="H54" s="27"/>
    </row>
    <row r="55" spans="1:9" ht="12.75" customHeight="1" x14ac:dyDescent="0.2">
      <c r="A55">
        <v>40</v>
      </c>
      <c r="B55" t="s">
        <v>408</v>
      </c>
      <c r="C55" t="s">
        <v>249</v>
      </c>
      <c r="D55" t="s">
        <v>209</v>
      </c>
      <c r="E55">
        <v>35000000</v>
      </c>
      <c r="F55" s="12">
        <v>355.95105000000001</v>
      </c>
      <c r="G55" s="13">
        <v>2.5000000000000001E-3</v>
      </c>
      <c r="H55" s="27"/>
    </row>
    <row r="56" spans="1:9" ht="12.75" customHeight="1" x14ac:dyDescent="0.2">
      <c r="A56">
        <v>41</v>
      </c>
      <c r="B56" t="s">
        <v>410</v>
      </c>
      <c r="C56" t="s">
        <v>409</v>
      </c>
      <c r="D56" t="s">
        <v>259</v>
      </c>
      <c r="E56">
        <v>25000000</v>
      </c>
      <c r="F56" s="12">
        <v>304.95400000000001</v>
      </c>
      <c r="G56" s="13">
        <v>2.2000000000000001E-3</v>
      </c>
      <c r="H56" s="27"/>
    </row>
    <row r="57" spans="1:9" ht="12.75" customHeight="1" x14ac:dyDescent="0.2">
      <c r="A57">
        <v>42</v>
      </c>
      <c r="B57" t="s">
        <v>412</v>
      </c>
      <c r="C57" t="s">
        <v>411</v>
      </c>
      <c r="D57" t="s">
        <v>209</v>
      </c>
      <c r="E57">
        <v>26000000</v>
      </c>
      <c r="F57" s="12">
        <v>262.37743999999998</v>
      </c>
      <c r="G57" s="13">
        <v>1.9E-3</v>
      </c>
      <c r="H57" s="27"/>
    </row>
    <row r="58" spans="1:9" ht="12.75" customHeight="1" x14ac:dyDescent="0.2">
      <c r="A58">
        <v>43</v>
      </c>
      <c r="B58" t="s">
        <v>301</v>
      </c>
      <c r="C58" t="s">
        <v>246</v>
      </c>
      <c r="D58" t="s">
        <v>259</v>
      </c>
      <c r="E58">
        <v>10000000</v>
      </c>
      <c r="F58" s="12">
        <v>107.5814</v>
      </c>
      <c r="G58" s="13">
        <v>8.0000000000000004E-4</v>
      </c>
      <c r="H58" s="27"/>
    </row>
    <row r="59" spans="1:9" ht="12.75" customHeight="1" x14ac:dyDescent="0.2">
      <c r="A59">
        <v>44</v>
      </c>
      <c r="B59" t="s">
        <v>414</v>
      </c>
      <c r="C59" t="s">
        <v>413</v>
      </c>
      <c r="D59" t="s">
        <v>209</v>
      </c>
      <c r="E59">
        <v>3000000</v>
      </c>
      <c r="F59" s="12">
        <v>30.058260000000001</v>
      </c>
      <c r="G59" s="13">
        <v>2.0000000000000001E-4</v>
      </c>
      <c r="H59" s="27"/>
    </row>
    <row r="60" spans="1:9" ht="12.75" customHeight="1" x14ac:dyDescent="0.2">
      <c r="C60" s="16" t="s">
        <v>132</v>
      </c>
      <c r="D60" s="16"/>
      <c r="E60" s="16"/>
      <c r="F60" s="17">
        <f>SUM(F38:F59)</f>
        <v>33965.58094</v>
      </c>
      <c r="G60" s="18">
        <f>SUM(G38:G59)</f>
        <v>0.2429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363</v>
      </c>
      <c r="F62" s="12"/>
      <c r="G62" s="13"/>
      <c r="H62" s="27"/>
    </row>
    <row r="63" spans="1:9" ht="12.75" customHeight="1" x14ac:dyDescent="0.2">
      <c r="A63">
        <v>45</v>
      </c>
      <c r="B63" t="s">
        <v>416</v>
      </c>
      <c r="C63" t="s">
        <v>415</v>
      </c>
      <c r="D63" t="s">
        <v>311</v>
      </c>
      <c r="E63">
        <v>380000000</v>
      </c>
      <c r="F63" s="12">
        <v>3800</v>
      </c>
      <c r="G63" s="13">
        <v>2.7099999999999999E-2</v>
      </c>
      <c r="H63" s="27"/>
    </row>
    <row r="64" spans="1:9" ht="12.75" customHeight="1" x14ac:dyDescent="0.2">
      <c r="A64">
        <v>46</v>
      </c>
      <c r="B64" t="s">
        <v>418</v>
      </c>
      <c r="C64" t="s">
        <v>417</v>
      </c>
      <c r="D64" t="s">
        <v>311</v>
      </c>
      <c r="E64">
        <v>180000000</v>
      </c>
      <c r="F64" s="12">
        <v>1800</v>
      </c>
      <c r="G64" s="13">
        <v>1.29E-2</v>
      </c>
      <c r="H64" s="27"/>
    </row>
    <row r="65" spans="3:12" ht="12.75" customHeight="1" x14ac:dyDescent="0.2">
      <c r="C65" s="16" t="s">
        <v>132</v>
      </c>
      <c r="D65" s="16"/>
      <c r="E65" s="16"/>
      <c r="F65" s="17">
        <f>SUM(F63:F64)</f>
        <v>5600</v>
      </c>
      <c r="G65" s="18">
        <f>SUM(G63:G64)</f>
        <v>0.04</v>
      </c>
      <c r="H65" s="28"/>
      <c r="I65" s="29"/>
    </row>
    <row r="66" spans="3:12" ht="12.75" customHeight="1" x14ac:dyDescent="0.2">
      <c r="F66" s="12"/>
      <c r="G66" s="13"/>
      <c r="H66" s="27"/>
    </row>
    <row r="67" spans="3:12" ht="12.75" customHeight="1" x14ac:dyDescent="0.2">
      <c r="C67" s="14" t="s">
        <v>137</v>
      </c>
      <c r="F67" s="12">
        <v>21493.609365</v>
      </c>
      <c r="G67" s="13">
        <v>0.1535</v>
      </c>
      <c r="H67" s="27"/>
    </row>
    <row r="68" spans="3:12" ht="12.75" customHeight="1" x14ac:dyDescent="0.2">
      <c r="C68" s="16" t="s">
        <v>132</v>
      </c>
      <c r="D68" s="16"/>
      <c r="E68" s="16"/>
      <c r="F68" s="17">
        <f>SUM(F67:F67)</f>
        <v>21493.609365</v>
      </c>
      <c r="G68" s="18">
        <f>SUM(G67:G67)</f>
        <v>0.1535</v>
      </c>
      <c r="H68" s="28"/>
      <c r="I68" s="29"/>
    </row>
    <row r="69" spans="3:12" ht="12.75" customHeight="1" x14ac:dyDescent="0.2">
      <c r="F69" s="12"/>
      <c r="G69" s="13"/>
      <c r="H69" s="27"/>
    </row>
    <row r="70" spans="3:12" ht="12.75" customHeight="1" x14ac:dyDescent="0.2">
      <c r="C70" s="14" t="s">
        <v>138</v>
      </c>
      <c r="F70" s="12"/>
      <c r="G70" s="13"/>
      <c r="H70" s="27"/>
    </row>
    <row r="71" spans="3:12" ht="12.75" customHeight="1" x14ac:dyDescent="0.2">
      <c r="C71" s="14" t="s">
        <v>139</v>
      </c>
      <c r="F71" s="12">
        <v>1431.5053869999999</v>
      </c>
      <c r="G71" s="13">
        <v>1.0200000000000001E-2</v>
      </c>
      <c r="H71" s="27"/>
    </row>
    <row r="72" spans="3:12" ht="12.75" customHeight="1" x14ac:dyDescent="0.2">
      <c r="C72" s="16" t="s">
        <v>132</v>
      </c>
      <c r="D72" s="16"/>
      <c r="E72" s="16"/>
      <c r="F72" s="17">
        <f>SUM(F71:F71)</f>
        <v>1431.5053869999999</v>
      </c>
      <c r="G72" s="18">
        <f>SUM(G71:G71)</f>
        <v>1.0200000000000001E-2</v>
      </c>
      <c r="H72" s="28"/>
      <c r="I72" s="29"/>
    </row>
    <row r="73" spans="3:12" ht="12.75" customHeight="1" x14ac:dyDescent="0.2">
      <c r="C73" s="19" t="s">
        <v>140</v>
      </c>
      <c r="D73" s="19"/>
      <c r="E73" s="19"/>
      <c r="F73" s="20">
        <f>SUM(F16,F34,F60,F65,F68,F72)</f>
        <v>139969.69955200001</v>
      </c>
      <c r="G73" s="21">
        <f>SUM(G16,G34,G60,G65,G68,G72)</f>
        <v>1</v>
      </c>
      <c r="H73" s="30"/>
      <c r="I73" s="31"/>
    </row>
    <row r="74" spans="3:12" ht="12.75" customHeight="1" x14ac:dyDescent="0.2"/>
    <row r="75" spans="3:12" ht="12.75" customHeight="1" x14ac:dyDescent="0.2">
      <c r="C75" s="34" t="s">
        <v>547</v>
      </c>
    </row>
    <row r="76" spans="3:12" ht="12.75" customHeight="1" x14ac:dyDescent="0.2">
      <c r="C76" s="34" t="s">
        <v>546</v>
      </c>
    </row>
    <row r="77" spans="3:12" ht="12.75" customHeight="1" x14ac:dyDescent="0.2">
      <c r="C77" s="14"/>
    </row>
    <row r="78" spans="3:12" ht="12.75" customHeight="1" x14ac:dyDescent="0.2">
      <c r="C78" s="14"/>
    </row>
    <row r="79" spans="3:12" ht="12.75" customHeight="1" x14ac:dyDescent="0.2">
      <c r="C79" s="39" t="s">
        <v>555</v>
      </c>
      <c r="D79" s="45">
        <v>1194.51</v>
      </c>
      <c r="L79"/>
    </row>
    <row r="80" spans="3:12" ht="12.75" customHeight="1" x14ac:dyDescent="0.2">
      <c r="C80" s="39" t="s">
        <v>552</v>
      </c>
      <c r="D80" s="39">
        <v>271.83999999999997</v>
      </c>
    </row>
    <row r="81" spans="3:4" ht="12.75" customHeight="1" x14ac:dyDescent="0.2">
      <c r="C81" s="39" t="s">
        <v>553</v>
      </c>
      <c r="D81" s="39">
        <v>0.65039999999999998</v>
      </c>
    </row>
    <row r="82" spans="3:4" ht="12.75" customHeight="1" x14ac:dyDescent="0.2">
      <c r="C82" s="40" t="s">
        <v>554</v>
      </c>
      <c r="D82" s="39">
        <v>8.99</v>
      </c>
    </row>
    <row r="83" spans="3:4" ht="12.75" customHeight="1" x14ac:dyDescent="0.2"/>
    <row r="84" spans="3:4" ht="12.75" customHeight="1" x14ac:dyDescent="0.2"/>
    <row r="85" spans="3:4" ht="12.75" customHeight="1" x14ac:dyDescent="0.2"/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sortState ref="J11:K24">
    <sortCondition descending="1" ref="K11:K24"/>
  </sortState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30" sqref="A30:XFD30"/>
    </sheetView>
  </sheetViews>
  <sheetFormatPr defaultColWidth="9.140625" defaultRowHeight="12.75" x14ac:dyDescent="0.2"/>
  <cols>
    <col min="1" max="1" width="7.5703125" customWidth="1"/>
    <col min="2" max="2" width="1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" style="24" customWidth="1"/>
  </cols>
  <sheetData>
    <row r="1" spans="1:12" ht="18.75" x14ac:dyDescent="0.2">
      <c r="A1" s="1"/>
      <c r="B1" s="1"/>
      <c r="C1" s="38" t="s">
        <v>419</v>
      </c>
      <c r="D1" s="38"/>
      <c r="E1" s="38"/>
      <c r="F1" s="38"/>
      <c r="G1" s="38"/>
    </row>
    <row r="2" spans="1:12" x14ac:dyDescent="0.2">
      <c r="A2" s="2" t="s">
        <v>1</v>
      </c>
      <c r="B2" s="33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33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545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233</v>
      </c>
      <c r="F7" s="12"/>
      <c r="G7" s="13"/>
      <c r="H7" s="27"/>
    </row>
    <row r="8" spans="1:12" ht="12.75" customHeight="1" x14ac:dyDescent="0.2">
      <c r="A8">
        <v>1</v>
      </c>
      <c r="B8" t="s">
        <v>289</v>
      </c>
      <c r="C8" t="s">
        <v>288</v>
      </c>
      <c r="D8" t="s">
        <v>212</v>
      </c>
      <c r="E8">
        <v>15000000</v>
      </c>
      <c r="F8" s="12">
        <v>158.25</v>
      </c>
      <c r="G8" s="13">
        <v>0.23079999999999998</v>
      </c>
      <c r="H8" s="27"/>
    </row>
    <row r="9" spans="1:12" ht="12.75" customHeight="1" x14ac:dyDescent="0.2">
      <c r="A9">
        <v>2</v>
      </c>
      <c r="B9" t="s">
        <v>421</v>
      </c>
      <c r="C9" t="s">
        <v>420</v>
      </c>
      <c r="D9" t="s">
        <v>212</v>
      </c>
      <c r="E9">
        <v>1340000</v>
      </c>
      <c r="F9" s="12">
        <v>13.712274000000001</v>
      </c>
      <c r="G9" s="13">
        <v>0.02</v>
      </c>
      <c r="H9" s="28"/>
      <c r="I9" s="29"/>
    </row>
    <row r="10" spans="1:12" ht="12.75" customHeight="1" x14ac:dyDescent="0.2">
      <c r="C10" s="16" t="s">
        <v>132</v>
      </c>
      <c r="D10" s="16"/>
      <c r="E10" s="16"/>
      <c r="F10" s="17">
        <f>SUM(F8:F9)</f>
        <v>171.96227400000001</v>
      </c>
      <c r="G10" s="18">
        <f>SUM(G8:G9)</f>
        <v>0.25079999999999997</v>
      </c>
      <c r="H10" s="27"/>
      <c r="J10" s="15" t="s">
        <v>16</v>
      </c>
      <c r="K10" s="15" t="s">
        <v>17</v>
      </c>
    </row>
    <row r="11" spans="1:12" ht="12.75" customHeight="1" x14ac:dyDescent="0.2">
      <c r="F11" s="12"/>
      <c r="G11" s="13"/>
      <c r="H11" s="27"/>
      <c r="J11" s="13" t="s">
        <v>209</v>
      </c>
      <c r="K11" s="13">
        <v>0.56459999999999999</v>
      </c>
    </row>
    <row r="12" spans="1:12" ht="12.75" customHeight="1" x14ac:dyDescent="0.2">
      <c r="C12" s="14" t="s">
        <v>240</v>
      </c>
      <c r="F12" s="12"/>
      <c r="G12" s="13"/>
      <c r="H12" s="27"/>
      <c r="J12" s="13" t="s">
        <v>212</v>
      </c>
      <c r="K12" s="13">
        <v>0.25079999999999997</v>
      </c>
    </row>
    <row r="13" spans="1:12" ht="12.75" customHeight="1" x14ac:dyDescent="0.2">
      <c r="C13" s="14" t="s">
        <v>10</v>
      </c>
      <c r="F13" s="12"/>
      <c r="G13" s="13"/>
      <c r="H13" s="27"/>
      <c r="J13" s="13" t="s">
        <v>75</v>
      </c>
      <c r="K13" s="13">
        <v>0.18460000000000001</v>
      </c>
    </row>
    <row r="14" spans="1:12" ht="12.75" customHeight="1" x14ac:dyDescent="0.2">
      <c r="A14">
        <v>3</v>
      </c>
      <c r="B14" t="s">
        <v>257</v>
      </c>
      <c r="C14" t="s">
        <v>256</v>
      </c>
      <c r="D14" t="s">
        <v>209</v>
      </c>
      <c r="E14">
        <v>15000000</v>
      </c>
      <c r="F14" s="12">
        <v>153.3792</v>
      </c>
      <c r="G14" s="13">
        <v>0.22370000000000001</v>
      </c>
      <c r="H14" s="28"/>
      <c r="I14" s="29"/>
      <c r="J14" s="13"/>
      <c r="K14" s="13"/>
    </row>
    <row r="15" spans="1:12" ht="12.75" customHeight="1" x14ac:dyDescent="0.2">
      <c r="A15">
        <v>4</v>
      </c>
      <c r="B15" t="s">
        <v>408</v>
      </c>
      <c r="C15" t="s">
        <v>249</v>
      </c>
      <c r="D15" t="s">
        <v>209</v>
      </c>
      <c r="E15">
        <v>13000000</v>
      </c>
      <c r="F15" s="12">
        <v>132.21038999999999</v>
      </c>
      <c r="G15" s="13">
        <v>0.1928</v>
      </c>
      <c r="H15" s="27"/>
    </row>
    <row r="16" spans="1:12" ht="12.75" customHeight="1" x14ac:dyDescent="0.2">
      <c r="A16">
        <v>5</v>
      </c>
      <c r="B16" t="s">
        <v>277</v>
      </c>
      <c r="C16" t="s">
        <v>252</v>
      </c>
      <c r="D16" t="s">
        <v>209</v>
      </c>
      <c r="E16">
        <v>10000000</v>
      </c>
      <c r="F16" s="12">
        <v>101.51739999999999</v>
      </c>
      <c r="G16" s="13">
        <v>0.14810000000000001</v>
      </c>
      <c r="H16" s="27"/>
    </row>
    <row r="17" spans="3:12" ht="12.75" customHeight="1" x14ac:dyDescent="0.2">
      <c r="C17" s="16" t="s">
        <v>132</v>
      </c>
      <c r="D17" s="16"/>
      <c r="E17" s="16"/>
      <c r="F17" s="17">
        <f>SUM(F14:F16)</f>
        <v>387.10699</v>
      </c>
      <c r="G17" s="18">
        <f>SUM(G14:G16)</f>
        <v>0.56459999999999999</v>
      </c>
      <c r="H17" s="27"/>
    </row>
    <row r="18" spans="3:12" ht="12.75" customHeight="1" x14ac:dyDescent="0.2">
      <c r="F18" s="12"/>
      <c r="G18" s="13"/>
      <c r="H18" s="27"/>
    </row>
    <row r="19" spans="3:12" ht="12.75" customHeight="1" x14ac:dyDescent="0.2">
      <c r="C19" s="14" t="s">
        <v>137</v>
      </c>
      <c r="F19" s="12">
        <v>11.898663000000001</v>
      </c>
      <c r="G19" s="13">
        <v>1.7399999999999999E-2</v>
      </c>
      <c r="H19" s="27"/>
    </row>
    <row r="20" spans="3:12" ht="12.75" customHeight="1" x14ac:dyDescent="0.2">
      <c r="C20" s="16" t="s">
        <v>132</v>
      </c>
      <c r="D20" s="16"/>
      <c r="E20" s="16"/>
      <c r="F20" s="17">
        <f>SUM(F19:F19)</f>
        <v>11.898663000000001</v>
      </c>
      <c r="G20" s="18">
        <f>SUM(G19:G19)</f>
        <v>1.7399999999999999E-2</v>
      </c>
      <c r="H20" s="27"/>
    </row>
    <row r="21" spans="3:12" ht="12.75" customHeight="1" x14ac:dyDescent="0.2">
      <c r="F21" s="12"/>
      <c r="G21" s="13"/>
      <c r="H21" s="28"/>
      <c r="I21" s="29"/>
    </row>
    <row r="22" spans="3:12" ht="12.75" customHeight="1" x14ac:dyDescent="0.2">
      <c r="C22" s="14" t="s">
        <v>138</v>
      </c>
      <c r="F22" s="12"/>
      <c r="G22" s="13"/>
      <c r="H22" s="27"/>
    </row>
    <row r="23" spans="3:12" ht="12.75" customHeight="1" x14ac:dyDescent="0.2">
      <c r="C23" s="14" t="s">
        <v>139</v>
      </c>
      <c r="F23" s="12">
        <v>114.62111899999999</v>
      </c>
      <c r="G23" s="13">
        <v>0.16719999999999999</v>
      </c>
      <c r="H23" s="27"/>
    </row>
    <row r="24" spans="3:12" ht="12.75" customHeight="1" x14ac:dyDescent="0.2">
      <c r="C24" s="16" t="s">
        <v>132</v>
      </c>
      <c r="D24" s="16"/>
      <c r="E24" s="16"/>
      <c r="F24" s="17">
        <f>SUM(F23:F23)</f>
        <v>114.62111899999999</v>
      </c>
      <c r="G24" s="18">
        <f>SUM(G23:G23)</f>
        <v>0.16719999999999999</v>
      </c>
      <c r="H24" s="28"/>
      <c r="I24" s="29"/>
    </row>
    <row r="25" spans="3:12" ht="12.75" customHeight="1" x14ac:dyDescent="0.2">
      <c r="C25" s="19" t="s">
        <v>140</v>
      </c>
      <c r="D25" s="19"/>
      <c r="E25" s="19"/>
      <c r="F25" s="20">
        <f>SUM(F10,F17,F20,F24)</f>
        <v>685.58904600000005</v>
      </c>
      <c r="G25" s="21">
        <f>SUM(G10,G17,G20,G24)</f>
        <v>0.99999999999999989</v>
      </c>
      <c r="H25" s="27"/>
    </row>
    <row r="26" spans="3:12" ht="12.75" customHeight="1" x14ac:dyDescent="0.2">
      <c r="H26" s="27"/>
    </row>
    <row r="27" spans="3:12" ht="12.75" customHeight="1" x14ac:dyDescent="0.2">
      <c r="C27" s="34" t="s">
        <v>547</v>
      </c>
      <c r="H27" s="27"/>
    </row>
    <row r="28" spans="3:12" ht="12.75" customHeight="1" x14ac:dyDescent="0.2">
      <c r="C28" s="34" t="s">
        <v>546</v>
      </c>
      <c r="H28" s="28"/>
      <c r="I28" s="29"/>
    </row>
    <row r="29" spans="3:12" ht="12.75" customHeight="1" x14ac:dyDescent="0.2">
      <c r="C29" s="41"/>
      <c r="H29" s="28"/>
      <c r="I29" s="29"/>
    </row>
    <row r="30" spans="3:12" ht="12.75" customHeight="1" x14ac:dyDescent="0.2">
      <c r="C30" s="39" t="s">
        <v>555</v>
      </c>
      <c r="D30" s="45">
        <v>42.61</v>
      </c>
      <c r="H30" s="27"/>
      <c r="L30"/>
    </row>
    <row r="31" spans="3:12" ht="12.75" customHeight="1" x14ac:dyDescent="0.2">
      <c r="C31" s="39" t="s">
        <v>552</v>
      </c>
      <c r="D31" s="39">
        <v>1569.77</v>
      </c>
    </row>
    <row r="32" spans="3:12" ht="12.75" customHeight="1" x14ac:dyDescent="0.2">
      <c r="C32" s="39" t="s">
        <v>553</v>
      </c>
      <c r="D32" s="39">
        <v>3.2749000000000001</v>
      </c>
    </row>
    <row r="33" spans="3:4" ht="12.75" customHeight="1" x14ac:dyDescent="0.2">
      <c r="C33" s="40" t="s">
        <v>554</v>
      </c>
      <c r="D33" s="39">
        <v>8.0500000000000007</v>
      </c>
    </row>
    <row r="34" spans="3:4" ht="12.75" customHeight="1" x14ac:dyDescent="0.2"/>
    <row r="35" spans="3:4" ht="12.75" customHeight="1" x14ac:dyDescent="0.2"/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2015</year>
    <Date1 xmlns="5b33a0ed-cdc5-48df-bc3e-5d1cb668444a">2015-06-09T18:30:00+00:00</Date1>
  </documentManagement>
</p:properties>
</file>

<file path=customXml/itemProps1.xml><?xml version="1.0" encoding="utf-8"?>
<ds:datastoreItem xmlns:ds="http://schemas.openxmlformats.org/officeDocument/2006/customXml" ds:itemID="{398D5B8A-7A09-40E4-832B-DD12CF23D37C}"/>
</file>

<file path=customXml/itemProps2.xml><?xml version="1.0" encoding="utf-8"?>
<ds:datastoreItem xmlns:ds="http://schemas.openxmlformats.org/officeDocument/2006/customXml" ds:itemID="{5ECFFCC0-5587-4138-AD7C-0365239BC25D}"/>
</file>

<file path=customXml/itemProps3.xml><?xml version="1.0" encoding="utf-8"?>
<ds:datastoreItem xmlns:ds="http://schemas.openxmlformats.org/officeDocument/2006/customXml" ds:itemID="{1F764985-E850-4C26-BFD5-14DDA8A21D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ELSS </vt:lpstr>
      <vt:lpstr>GROWTH</vt:lpstr>
      <vt:lpstr>BALANCE</vt:lpstr>
      <vt:lpstr>MIP</vt:lpstr>
      <vt:lpstr>GILT</vt:lpstr>
      <vt:lpstr>INCOME</vt:lpstr>
      <vt:lpstr>LIQUID </vt:lpstr>
      <vt:lpstr>TREASURY </vt:lpstr>
      <vt:lpstr>PSU BOND</vt:lpstr>
      <vt:lpstr>INFRASTRUCTURE</vt:lpstr>
      <vt:lpstr>SHORT TERM </vt:lpstr>
      <vt:lpstr>PSU EQUITY</vt:lpstr>
      <vt:lpstr>Banking and Fin Serv</vt:lpstr>
      <vt:lpstr>Dynamic Bond</vt:lpstr>
      <vt:lpstr>FMP- SR E</vt:lpstr>
      <vt:lpstr>FMP- SR J</vt:lpstr>
      <vt:lpstr>FMP- SR M</vt:lpstr>
      <vt:lpstr>FMP- SR N</vt:lpstr>
      <vt:lpstr>Equity Trigger Fund -SR I</vt:lpstr>
      <vt:lpstr>Credit Opportunities Fund</vt:lpstr>
      <vt:lpstr>Hybrid Fund - Series I</vt:lpstr>
      <vt:lpstr>Sheet1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(May 2015)</dc:title>
  <dc:creator>Vishe, Abhiram Narayan [ICG-SFS]</dc:creator>
  <cp:lastModifiedBy>Pioneer Investments</cp:lastModifiedBy>
  <dcterms:created xsi:type="dcterms:W3CDTF">2015-06-02T07:14:08Z</dcterms:created>
  <dcterms:modified xsi:type="dcterms:W3CDTF">2015-06-04T07:22:38Z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