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2515" windowHeight="13800" tabRatio="772"/>
  </bookViews>
  <sheets>
    <sheet name="ELSS " sheetId="1" r:id="rId1"/>
    <sheet name="GROWTH" sheetId="2" r:id="rId2"/>
    <sheet name="INFRASTRUCTURE" sheetId="10" r:id="rId3"/>
    <sheet name="PSU EQUITY" sheetId="12" r:id="rId4"/>
    <sheet name="Banking and Fin Serv" sheetId="13" r:id="rId5"/>
    <sheet name="Equity Trigger Fund -SR I" sheetId="20" r:id="rId6"/>
    <sheet name="BALANCE" sheetId="3" r:id="rId7"/>
    <sheet name="MIP" sheetId="4" r:id="rId8"/>
    <sheet name="GILT" sheetId="5" r:id="rId9"/>
    <sheet name="INCOME" sheetId="6" r:id="rId10"/>
    <sheet name="PSU BOND" sheetId="9" r:id="rId11"/>
    <sheet name="SHORT TERM " sheetId="11" r:id="rId12"/>
    <sheet name="Dynamic Bond" sheetId="14" r:id="rId13"/>
    <sheet name="Credit Opportunities Fund" sheetId="21" r:id="rId14"/>
    <sheet name="LIQUID " sheetId="7" r:id="rId15"/>
    <sheet name="TREASURY " sheetId="8" r:id="rId16"/>
    <sheet name="FMP- SR E" sheetId="15" r:id="rId17"/>
    <sheet name="FMP- SR J" sheetId="16" r:id="rId18"/>
    <sheet name="FMP- SR L" sheetId="17" r:id="rId19"/>
    <sheet name="FMP- SR M" sheetId="18" r:id="rId20"/>
    <sheet name="FMP- SR N" sheetId="19" r:id="rId21"/>
  </sheets>
  <calcPr calcId="145621"/>
</workbook>
</file>

<file path=xl/calcChain.xml><?xml version="1.0" encoding="utf-8"?>
<calcChain xmlns="http://schemas.openxmlformats.org/spreadsheetml/2006/main">
  <c r="G32" i="21" l="1"/>
  <c r="F32" i="21"/>
  <c r="G28" i="21"/>
  <c r="F28" i="21"/>
  <c r="G25" i="21"/>
  <c r="F25" i="21"/>
  <c r="G17" i="21"/>
  <c r="F17" i="21"/>
  <c r="G13" i="21"/>
  <c r="F13" i="21"/>
  <c r="G78" i="20"/>
  <c r="F78" i="20"/>
  <c r="G74" i="20"/>
  <c r="F74" i="20"/>
  <c r="F79" i="20" s="1"/>
  <c r="G71" i="20"/>
  <c r="F71" i="20"/>
  <c r="G21" i="19"/>
  <c r="F21" i="19"/>
  <c r="G17" i="19"/>
  <c r="F17" i="19"/>
  <c r="G14" i="19"/>
  <c r="F14" i="19"/>
  <c r="G20" i="18"/>
  <c r="F20" i="18"/>
  <c r="G16" i="18"/>
  <c r="F16" i="18"/>
  <c r="F21" i="18" s="1"/>
  <c r="G13" i="18"/>
  <c r="G21" i="18" s="1"/>
  <c r="F13" i="18"/>
  <c r="G19" i="17"/>
  <c r="F19" i="17"/>
  <c r="G15" i="17"/>
  <c r="F15" i="17"/>
  <c r="G12" i="17"/>
  <c r="G20" i="17" s="1"/>
  <c r="F12" i="17"/>
  <c r="G23" i="16"/>
  <c r="F23" i="16"/>
  <c r="G19" i="16"/>
  <c r="F19" i="16"/>
  <c r="G16" i="16"/>
  <c r="G24" i="16" s="1"/>
  <c r="F16" i="16"/>
  <c r="G22" i="15"/>
  <c r="F22" i="15"/>
  <c r="G18" i="15"/>
  <c r="F18" i="15"/>
  <c r="G15" i="15"/>
  <c r="F15" i="15"/>
  <c r="G26" i="14"/>
  <c r="F26" i="14"/>
  <c r="G22" i="14"/>
  <c r="F22" i="14"/>
  <c r="G19" i="14"/>
  <c r="F19" i="14"/>
  <c r="G14" i="14"/>
  <c r="G27" i="14" s="1"/>
  <c r="F14" i="14"/>
  <c r="F27" i="14" s="1"/>
  <c r="G35" i="13"/>
  <c r="F35" i="13"/>
  <c r="G31" i="13"/>
  <c r="F31" i="13"/>
  <c r="G28" i="13"/>
  <c r="F28" i="13"/>
  <c r="G49" i="12"/>
  <c r="F49" i="12"/>
  <c r="G45" i="12"/>
  <c r="F45" i="12"/>
  <c r="G42" i="12"/>
  <c r="F42" i="12"/>
  <c r="G34" i="11"/>
  <c r="F34" i="11"/>
  <c r="G30" i="11"/>
  <c r="F30" i="11"/>
  <c r="G27" i="11"/>
  <c r="F27" i="11"/>
  <c r="G14" i="11"/>
  <c r="F14" i="11"/>
  <c r="G10" i="11"/>
  <c r="F10" i="11"/>
  <c r="G58" i="10"/>
  <c r="F58" i="10"/>
  <c r="G54" i="10"/>
  <c r="G59" i="10" s="1"/>
  <c r="F54" i="10"/>
  <c r="G51" i="10"/>
  <c r="F51" i="10"/>
  <c r="F59" i="10" s="1"/>
  <c r="G26" i="9"/>
  <c r="F26" i="9"/>
  <c r="G22" i="9"/>
  <c r="F22" i="9"/>
  <c r="G19" i="9"/>
  <c r="F19" i="9"/>
  <c r="G9" i="9"/>
  <c r="F9" i="9"/>
  <c r="F27" i="9" s="1"/>
  <c r="G71" i="8"/>
  <c r="F71" i="8"/>
  <c r="G67" i="8"/>
  <c r="F67" i="8"/>
  <c r="G64" i="8"/>
  <c r="F64" i="8"/>
  <c r="G59" i="8"/>
  <c r="F59" i="8"/>
  <c r="G36" i="8"/>
  <c r="F36" i="8"/>
  <c r="G32" i="8"/>
  <c r="F32" i="8"/>
  <c r="G20" i="8"/>
  <c r="F20" i="8"/>
  <c r="F72" i="8" s="1"/>
  <c r="G64" i="7"/>
  <c r="F64" i="7"/>
  <c r="G60" i="7"/>
  <c r="F60" i="7"/>
  <c r="G57" i="7"/>
  <c r="F57" i="7"/>
  <c r="G51" i="7"/>
  <c r="F51" i="7"/>
  <c r="G46" i="7"/>
  <c r="F46" i="7"/>
  <c r="G24" i="7"/>
  <c r="G65" i="7" s="1"/>
  <c r="F24" i="7"/>
  <c r="G30" i="6"/>
  <c r="F30" i="6"/>
  <c r="G26" i="6"/>
  <c r="F26" i="6"/>
  <c r="G23" i="6"/>
  <c r="F23" i="6"/>
  <c r="G14" i="6"/>
  <c r="G31" i="6" s="1"/>
  <c r="F14" i="6"/>
  <c r="G22" i="5"/>
  <c r="F22" i="5"/>
  <c r="G18" i="5"/>
  <c r="F18" i="5"/>
  <c r="G15" i="5"/>
  <c r="F15" i="5"/>
  <c r="F23" i="5" s="1"/>
  <c r="G70" i="4"/>
  <c r="F70" i="4"/>
  <c r="G66" i="4"/>
  <c r="F66" i="4"/>
  <c r="G63" i="4"/>
  <c r="F63" i="4"/>
  <c r="G54" i="4"/>
  <c r="F54" i="4"/>
  <c r="G48" i="4"/>
  <c r="G71" i="4" s="1"/>
  <c r="F48" i="4"/>
  <c r="G96" i="3"/>
  <c r="F96" i="3"/>
  <c r="G92" i="3"/>
  <c r="F92" i="3"/>
  <c r="G89" i="3"/>
  <c r="F89" i="3"/>
  <c r="G76" i="3"/>
  <c r="F76" i="3"/>
  <c r="G70" i="3"/>
  <c r="F70" i="3"/>
  <c r="G65" i="3"/>
  <c r="F65" i="3"/>
  <c r="F97" i="3" s="1"/>
  <c r="G72" i="2"/>
  <c r="F72" i="2"/>
  <c r="G68" i="2"/>
  <c r="F68" i="2"/>
  <c r="G65" i="2"/>
  <c r="F65" i="2"/>
  <c r="G60" i="2"/>
  <c r="G73" i="2" s="1"/>
  <c r="F60" i="2"/>
  <c r="G72" i="1"/>
  <c r="F72" i="1"/>
  <c r="G68" i="1"/>
  <c r="F68" i="1"/>
  <c r="G65" i="1"/>
  <c r="F65" i="1"/>
  <c r="G60" i="1"/>
  <c r="G73" i="1" s="1"/>
  <c r="F60" i="1"/>
  <c r="G79" i="20" l="1"/>
  <c r="G23" i="5"/>
  <c r="F33" i="21"/>
  <c r="G33" i="21"/>
  <c r="G22" i="19"/>
  <c r="F22" i="19"/>
  <c r="F20" i="17"/>
  <c r="F24" i="16"/>
  <c r="F23" i="15"/>
  <c r="G23" i="15"/>
  <c r="F36" i="13"/>
  <c r="G36" i="13"/>
  <c r="G50" i="12"/>
  <c r="F50" i="12"/>
  <c r="F35" i="11"/>
  <c r="G35" i="11"/>
  <c r="G27" i="9"/>
  <c r="G72" i="8"/>
  <c r="F65" i="7"/>
  <c r="F31" i="6"/>
  <c r="F71" i="4"/>
  <c r="G97" i="3"/>
  <c r="F73" i="2"/>
  <c r="F73" i="1"/>
</calcChain>
</file>

<file path=xl/sharedStrings.xml><?xml version="1.0" encoding="utf-8"?>
<sst xmlns="http://schemas.openxmlformats.org/spreadsheetml/2006/main" count="2425" uniqueCount="554">
  <si>
    <t>BARODA PIONEER ELSS96 FUND</t>
  </si>
  <si>
    <t xml:space="preserve">  </t>
  </si>
  <si>
    <t>Portfolio as on February 28, 2015</t>
  </si>
  <si>
    <t>Sr. No.</t>
  </si>
  <si>
    <t>Name of Instrument</t>
  </si>
  <si>
    <t>Rating / Industry</t>
  </si>
  <si>
    <t>Market value (Rs. In lakhs)</t>
  </si>
  <si>
    <t>% to Net Assets</t>
  </si>
  <si>
    <t>ISIN</t>
  </si>
  <si>
    <t>EQUITY &amp; EQUITY RELATED</t>
  </si>
  <si>
    <t>Listed / awaiting listing on the stock exchanges</t>
  </si>
  <si>
    <t>ICICI Bank Limited</t>
  </si>
  <si>
    <t>Banks</t>
  </si>
  <si>
    <t>INE090A01021</t>
  </si>
  <si>
    <t>Yes Bank Limited</t>
  </si>
  <si>
    <t>Sector / Rating</t>
  </si>
  <si>
    <t>Percent</t>
  </si>
  <si>
    <t>INE528G01019</t>
  </si>
  <si>
    <t>Axis Bank Limited</t>
  </si>
  <si>
    <t>INE238A01034</t>
  </si>
  <si>
    <t>Larsen &amp; Toubro Limited</t>
  </si>
  <si>
    <t>Construction Project</t>
  </si>
  <si>
    <t>Auto</t>
  </si>
  <si>
    <t>INE018A01030</t>
  </si>
  <si>
    <t>Tech Mahindra Limited</t>
  </si>
  <si>
    <t>Software</t>
  </si>
  <si>
    <t>INE669C01028</t>
  </si>
  <si>
    <t>IndusInd Bank Limited</t>
  </si>
  <si>
    <t>Consumer Non Durables</t>
  </si>
  <si>
    <t>INE095A01012</t>
  </si>
  <si>
    <t>Ranbaxy Laboratories Limited</t>
  </si>
  <si>
    <t>Pharmaceuticals</t>
  </si>
  <si>
    <t>Finance</t>
  </si>
  <si>
    <t>INE015A01028</t>
  </si>
  <si>
    <t>Hero MotoCorp Limited</t>
  </si>
  <si>
    <t>Industrial Capital Goods</t>
  </si>
  <si>
    <t>INE158A01026</t>
  </si>
  <si>
    <t>Eicher Motors Limited</t>
  </si>
  <si>
    <t>Industrial Products</t>
  </si>
  <si>
    <t>INE066A01013</t>
  </si>
  <si>
    <t>Alstom T&amp;D India Limited</t>
  </si>
  <si>
    <t>Auto Ancillaries</t>
  </si>
  <si>
    <t>INE200A01026</t>
  </si>
  <si>
    <t>Berger Paints (I) Limited</t>
  </si>
  <si>
    <t>INE463A01038</t>
  </si>
  <si>
    <t>Marico Limited</t>
  </si>
  <si>
    <t>INE196A01026</t>
  </si>
  <si>
    <t>Maruti Suzuki India Limited</t>
  </si>
  <si>
    <t>Textile Products</t>
  </si>
  <si>
    <t>INE585B01010</t>
  </si>
  <si>
    <t>CMC Limited</t>
  </si>
  <si>
    <t>Consumer Durables</t>
  </si>
  <si>
    <t>INE314A01017</t>
  </si>
  <si>
    <t>Housing Development Finance Corporation Limited</t>
  </si>
  <si>
    <t>Telecom - Services</t>
  </si>
  <si>
    <t>INE001A01036</t>
  </si>
  <si>
    <t>Tata Motors Limited</t>
  </si>
  <si>
    <t>Oil</t>
  </si>
  <si>
    <t>INE155A01022</t>
  </si>
  <si>
    <t>TD Power Systems Limited</t>
  </si>
  <si>
    <t>Construction</t>
  </si>
  <si>
    <t>INE419M01019</t>
  </si>
  <si>
    <t>Persistent Systems Limited</t>
  </si>
  <si>
    <t>Chemicals</t>
  </si>
  <si>
    <t>INE262H01013</t>
  </si>
  <si>
    <t>State Bank of India</t>
  </si>
  <si>
    <t>Cement</t>
  </si>
  <si>
    <t>INE062A01020</t>
  </si>
  <si>
    <t>Cummins India Limited</t>
  </si>
  <si>
    <t>Gas</t>
  </si>
  <si>
    <t>INE298A01020</t>
  </si>
  <si>
    <t>Motherson Sumi Systems Limited</t>
  </si>
  <si>
    <t>Petroleum Products</t>
  </si>
  <si>
    <t>INE775A01035</t>
  </si>
  <si>
    <t>Bank of Baroda</t>
  </si>
  <si>
    <t>Media &amp; Entertainment</t>
  </si>
  <si>
    <t>INE028A01039</t>
  </si>
  <si>
    <t>Multi Commodity Exchange of India Limited</t>
  </si>
  <si>
    <t>IT Enabled Services</t>
  </si>
  <si>
    <t>INE745G01035</t>
  </si>
  <si>
    <t>FAG Bearings India Limited</t>
  </si>
  <si>
    <t>Cash &amp; Equivalent</t>
  </si>
  <si>
    <t>INE513A01014</t>
  </si>
  <si>
    <t>Tata Communications Limited</t>
  </si>
  <si>
    <t>INE151A01013</t>
  </si>
  <si>
    <t>Arvind Limited</t>
  </si>
  <si>
    <t>INE034A01011</t>
  </si>
  <si>
    <t>WABCO India Limited</t>
  </si>
  <si>
    <t>INE342J01019</t>
  </si>
  <si>
    <t>Britannia Industries Limited</t>
  </si>
  <si>
    <t>INE216A01022</t>
  </si>
  <si>
    <t>ITC Limited</t>
  </si>
  <si>
    <t>INE154A01025</t>
  </si>
  <si>
    <t>Bajaj Finance Limited</t>
  </si>
  <si>
    <t>INE296A01016</t>
  </si>
  <si>
    <t>Oil &amp; Natural Gas Corporation Limited</t>
  </si>
  <si>
    <t>INE213A01029</t>
  </si>
  <si>
    <t>Oberoi Realty Limited</t>
  </si>
  <si>
    <t>INE093I01010</t>
  </si>
  <si>
    <t>HDFC Bank Limited</t>
  </si>
  <si>
    <t>INE040A01026</t>
  </si>
  <si>
    <t>Astral Poly Technik Limited</t>
  </si>
  <si>
    <t>INE006I01046</t>
  </si>
  <si>
    <t>Alstom India Limited</t>
  </si>
  <si>
    <t>INE878A01011</t>
  </si>
  <si>
    <t>Oriental Bank of Commerce</t>
  </si>
  <si>
    <t>INE141A01014</t>
  </si>
  <si>
    <t>Karur Vysya Bank Limited</t>
  </si>
  <si>
    <t>INE036D01010</t>
  </si>
  <si>
    <t>MindTree Limited</t>
  </si>
  <si>
    <t>INE018I01017</t>
  </si>
  <si>
    <t>Pidilite Industries Limited</t>
  </si>
  <si>
    <t>INE318A01026</t>
  </si>
  <si>
    <t>JK Cement Limited</t>
  </si>
  <si>
    <t>INE823G01014</t>
  </si>
  <si>
    <t>LIC Housing Finance Limited</t>
  </si>
  <si>
    <t>INE115A01026</t>
  </si>
  <si>
    <t>Blue Star Limited</t>
  </si>
  <si>
    <t>INE472A01039</t>
  </si>
  <si>
    <t>NCC Limited</t>
  </si>
  <si>
    <t>INE868B01028</t>
  </si>
  <si>
    <t>Cyient Limited</t>
  </si>
  <si>
    <t>INE136B01020</t>
  </si>
  <si>
    <t>Gujarat State Petronet Limited</t>
  </si>
  <si>
    <t>INE246F01010</t>
  </si>
  <si>
    <t>Monte Carlo Fashions Limited</t>
  </si>
  <si>
    <t>INE950M01013</t>
  </si>
  <si>
    <t>Bata India Limited</t>
  </si>
  <si>
    <t>INE176A01010</t>
  </si>
  <si>
    <t>Sundram Fasteners Limited</t>
  </si>
  <si>
    <t>INE387A01021</t>
  </si>
  <si>
    <t>IDFC Limited</t>
  </si>
  <si>
    <t>INE043D01016</t>
  </si>
  <si>
    <t>Hindustan Petroleum Corporation Limited</t>
  </si>
  <si>
    <t>INE094A01015</t>
  </si>
  <si>
    <t>V-Guard Industries Limited</t>
  </si>
  <si>
    <t>INE951I01019</t>
  </si>
  <si>
    <t>Total</t>
  </si>
  <si>
    <t>PREFERENCE SHARES</t>
  </si>
  <si>
    <t>Zee Entertainment Enterprises Limited - Preference shares</t>
  </si>
  <si>
    <t>INE256A04014</t>
  </si>
  <si>
    <t>MONEY MARKET INSTRUMENT</t>
  </si>
  <si>
    <t>CBLO / Reverse Repo Investments</t>
  </si>
  <si>
    <t>Cash &amp; Cash Equivalents</t>
  </si>
  <si>
    <t>Net Receivable/Payable</t>
  </si>
  <si>
    <t>Grand Total</t>
  </si>
  <si>
    <t>BARODA PIONEER GROWTH FUND</t>
  </si>
  <si>
    <t>Infosys Limited</t>
  </si>
  <si>
    <t>INE009A01021</t>
  </si>
  <si>
    <t>Tata Consultancy Services Limited</t>
  </si>
  <si>
    <t>INE467B01029</t>
  </si>
  <si>
    <t>Divi's Laboratories Limited</t>
  </si>
  <si>
    <t>INE361B01024</t>
  </si>
  <si>
    <t>Amara Raja Batteries Limited</t>
  </si>
  <si>
    <t>INE885A01032</t>
  </si>
  <si>
    <t>Bosch Limited</t>
  </si>
  <si>
    <t>INE323A01026</t>
  </si>
  <si>
    <t>Sun Pharmaceuticals Industries Limited</t>
  </si>
  <si>
    <t>INE044A01036</t>
  </si>
  <si>
    <t>Kotak Mahindra Bank Limited</t>
  </si>
  <si>
    <t>Power</t>
  </si>
  <si>
    <t>INE237A01028</t>
  </si>
  <si>
    <t>Transportation</t>
  </si>
  <si>
    <t>The Federal Bank Limited</t>
  </si>
  <si>
    <t>Diversified Chemicals</t>
  </si>
  <si>
    <t>INE171A01029</t>
  </si>
  <si>
    <t>Torrent Power Limited</t>
  </si>
  <si>
    <t>Health Care Facilities</t>
  </si>
  <si>
    <t>INE813H01021</t>
  </si>
  <si>
    <t>Textiles - Synthetic</t>
  </si>
  <si>
    <t>Retailing</t>
  </si>
  <si>
    <t>Environmental Services</t>
  </si>
  <si>
    <t>D.B.Corp Limited</t>
  </si>
  <si>
    <t>INE950I01011</t>
  </si>
  <si>
    <t>Container Corporation of India Limited</t>
  </si>
  <si>
    <t>INE111A01017</t>
  </si>
  <si>
    <t>HCL Technologies Limited</t>
  </si>
  <si>
    <t>INE860A01027</t>
  </si>
  <si>
    <t>Reliance Industries Limited</t>
  </si>
  <si>
    <t>INE002A01018</t>
  </si>
  <si>
    <t>Carborundum Universal Limited</t>
  </si>
  <si>
    <t>INE120A01034</t>
  </si>
  <si>
    <t>GlaxoSmithKline Consumer Healthcare Limited</t>
  </si>
  <si>
    <t>INE264A01014</t>
  </si>
  <si>
    <t>Bharat Petroleum Corporation Limited</t>
  </si>
  <si>
    <t>INE029A01011</t>
  </si>
  <si>
    <t>Shree Cements Limited</t>
  </si>
  <si>
    <t>INE070A01015</t>
  </si>
  <si>
    <t>Bharti Airtel Limited</t>
  </si>
  <si>
    <t>INE397D01024</t>
  </si>
  <si>
    <t>Castrol India Limited</t>
  </si>
  <si>
    <t>INE172A01027</t>
  </si>
  <si>
    <t>The Ramco Cements Limited</t>
  </si>
  <si>
    <t>INE331A01037</t>
  </si>
  <si>
    <t>Shemaroo Entertainment Limited</t>
  </si>
  <si>
    <t>INE363M01019</t>
  </si>
  <si>
    <t>Wipro Limited</t>
  </si>
  <si>
    <t>INE075A01022</t>
  </si>
  <si>
    <t>Kanal Fibres Limited *</t>
  </si>
  <si>
    <t>IDIA00037012</t>
  </si>
  <si>
    <t>Amex Carb&amp;Chem Limited *</t>
  </si>
  <si>
    <t>IDIA00037010</t>
  </si>
  <si>
    <t>Gowri Polymers Limited *</t>
  </si>
  <si>
    <t>IDIA00037006</t>
  </si>
  <si>
    <t>BARODA PIONEER BALANCE FUND</t>
  </si>
  <si>
    <t>CRISIL AAA</t>
  </si>
  <si>
    <t>Colgate Palmolive (India) Limited</t>
  </si>
  <si>
    <t>INE259A01022</t>
  </si>
  <si>
    <t>Ashok Leyland Limited</t>
  </si>
  <si>
    <t>INE208A01029</t>
  </si>
  <si>
    <t>CARE A1+</t>
  </si>
  <si>
    <t>Torrent Pharmaceuticals Limited</t>
  </si>
  <si>
    <t>SOV</t>
  </si>
  <si>
    <t>INE685A01028</t>
  </si>
  <si>
    <t>PTC India Limited</t>
  </si>
  <si>
    <t>INE877F01012</t>
  </si>
  <si>
    <t>CRISIL AA-</t>
  </si>
  <si>
    <t>Pesticides</t>
  </si>
  <si>
    <t>Engineering Services</t>
  </si>
  <si>
    <t>Alembic Pharmaceuticals Limited</t>
  </si>
  <si>
    <t>INE901L01018</t>
  </si>
  <si>
    <t>Petronet LNG Limited</t>
  </si>
  <si>
    <t>INE347G01014</t>
  </si>
  <si>
    <t>Jk Lakshmi Cement Limited</t>
  </si>
  <si>
    <t>INE786A01032</t>
  </si>
  <si>
    <t>Bayer Cropscience Limited</t>
  </si>
  <si>
    <t>INE462A01022</t>
  </si>
  <si>
    <t>The South Indian Bank Limited</t>
  </si>
  <si>
    <t>INE683A01023</t>
  </si>
  <si>
    <t>Solar Industries India Limited</t>
  </si>
  <si>
    <t>INE343H01011</t>
  </si>
  <si>
    <t>VA Tech Wabag Limited</t>
  </si>
  <si>
    <t>INE956G01038</t>
  </si>
  <si>
    <t>Max India Limited</t>
  </si>
  <si>
    <t>INE180A01020</t>
  </si>
  <si>
    <t>Shriram Transport Finance Company Limited</t>
  </si>
  <si>
    <t>INE721A01013</t>
  </si>
  <si>
    <t>Essel Propack Limited</t>
  </si>
  <si>
    <t>INE255A01020</t>
  </si>
  <si>
    <t>Idea Cellular Limited</t>
  </si>
  <si>
    <t>INE669E01016</t>
  </si>
  <si>
    <t>INE836A01035</t>
  </si>
  <si>
    <t>Certificate of Deposit**</t>
  </si>
  <si>
    <t>INE141A16PD4</t>
  </si>
  <si>
    <t>CENTRAL GOVERNMENT SECURITIES</t>
  </si>
  <si>
    <t>8.24% CGL 2027</t>
  </si>
  <si>
    <t>IN0020060078</t>
  </si>
  <si>
    <t>8.60% CGL 2028</t>
  </si>
  <si>
    <t>IN0020140011</t>
  </si>
  <si>
    <t>8.28% CGL 2027</t>
  </si>
  <si>
    <t>IN0020070069</t>
  </si>
  <si>
    <t>BONDS &amp; NCDs</t>
  </si>
  <si>
    <t>INE043D07HG5</t>
  </si>
  <si>
    <t>Nabha Power Limited</t>
  </si>
  <si>
    <t>INE445L08029</t>
  </si>
  <si>
    <t>Power Grid Corporation of India Limited</t>
  </si>
  <si>
    <t>INE752E07GI7</t>
  </si>
  <si>
    <t>INE752E07LA4</t>
  </si>
  <si>
    <t>India Infoline Housing Finance Limited</t>
  </si>
  <si>
    <t>INE477L07040</t>
  </si>
  <si>
    <t>Power Finance Corporation Limited</t>
  </si>
  <si>
    <t>INE134E08DZ7</t>
  </si>
  <si>
    <t>INE445L08110</t>
  </si>
  <si>
    <t>Rural Electrification Corporation Limited</t>
  </si>
  <si>
    <t>INE020B07HW4</t>
  </si>
  <si>
    <t>UltraTech Cement Limited</t>
  </si>
  <si>
    <t>INE481G07117</t>
  </si>
  <si>
    <t>BARODA PIONEER MIP FUND</t>
  </si>
  <si>
    <t>Mahindra &amp; Mahindra Limited</t>
  </si>
  <si>
    <t>INE101A01026</t>
  </si>
  <si>
    <t>ICRA AA</t>
  </si>
  <si>
    <t>City Union Bank Limited</t>
  </si>
  <si>
    <t>INE491A01021</t>
  </si>
  <si>
    <t>Fertilisers</t>
  </si>
  <si>
    <t>Lupin Limited</t>
  </si>
  <si>
    <t>INE326A01037</t>
  </si>
  <si>
    <t>Gujarat State Fertilizers &amp; Chemicals Limited</t>
  </si>
  <si>
    <t>INE026A01025</t>
  </si>
  <si>
    <t>Sintex Industries Limited</t>
  </si>
  <si>
    <t>INE429C01035</t>
  </si>
  <si>
    <t>Gujarat Pipavav Port Limited</t>
  </si>
  <si>
    <t>INE517F01014</t>
  </si>
  <si>
    <t>9.47% SDL 2024</t>
  </si>
  <si>
    <t>IN3120130197</t>
  </si>
  <si>
    <t>India Infoline Finance Limited</t>
  </si>
  <si>
    <t>INE866I07701</t>
  </si>
  <si>
    <t>INE020B07JB4</t>
  </si>
  <si>
    <t>BARODA PIONEER GILT FUND</t>
  </si>
  <si>
    <t>8.33% CGL 2026</t>
  </si>
  <si>
    <t>IN0020120039</t>
  </si>
  <si>
    <t>9.39% SDL 2023</t>
  </si>
  <si>
    <t>IN1920130052</t>
  </si>
  <si>
    <t>8.83% CGL 2023</t>
  </si>
  <si>
    <t>IN0020130061</t>
  </si>
  <si>
    <t>BARODA PIONEER INCOME FUND</t>
  </si>
  <si>
    <t>CARE AA+</t>
  </si>
  <si>
    <t>9.35% SDL 2024</t>
  </si>
  <si>
    <t>IN2220130172</t>
  </si>
  <si>
    <t>8.58% SDL 2023</t>
  </si>
  <si>
    <t>IN1520120131</t>
  </si>
  <si>
    <t>IDBI Bank Limited</t>
  </si>
  <si>
    <t>INE008A08U84</t>
  </si>
  <si>
    <t>INE477L08014</t>
  </si>
  <si>
    <t>INE866I08196</t>
  </si>
  <si>
    <t>INE721A07EE4</t>
  </si>
  <si>
    <t>INE477L07123</t>
  </si>
  <si>
    <t>BARODA PIONEER LIQUID FUND</t>
  </si>
  <si>
    <t>Canara Bank</t>
  </si>
  <si>
    <t>CRISIL A1+</t>
  </si>
  <si>
    <t>INE476A16MY7</t>
  </si>
  <si>
    <t>INE476A16NP3</t>
  </si>
  <si>
    <t>INE476A16PH5</t>
  </si>
  <si>
    <t>INE008A16VK8</t>
  </si>
  <si>
    <t>INE141A16SL1</t>
  </si>
  <si>
    <t>State Bank of Patiala</t>
  </si>
  <si>
    <t>Unrated</t>
  </si>
  <si>
    <t>INE652A16JC5</t>
  </si>
  <si>
    <t>Bank of Maharashtra</t>
  </si>
  <si>
    <t>ICRA A1+</t>
  </si>
  <si>
    <t>INE457A16GC5</t>
  </si>
  <si>
    <t>ICRA A1</t>
  </si>
  <si>
    <t>INE141A16OW7</t>
  </si>
  <si>
    <t>Punjab National Bank</t>
  </si>
  <si>
    <t>IND A1+</t>
  </si>
  <si>
    <t>INE160A16JT3</t>
  </si>
  <si>
    <t>Andhra Bank</t>
  </si>
  <si>
    <t>INE434A16JO3</t>
  </si>
  <si>
    <t>Allahabad Bank</t>
  </si>
  <si>
    <t>INE428A16PA1</t>
  </si>
  <si>
    <t>INE141A16OR7</t>
  </si>
  <si>
    <t>INE476A16MC3</t>
  </si>
  <si>
    <t>INE457A16GD3</t>
  </si>
  <si>
    <t>Corporation Bank</t>
  </si>
  <si>
    <t>INE112A16FO3</t>
  </si>
  <si>
    <t>Commercial Paper**</t>
  </si>
  <si>
    <t>INE001A14MF7</t>
  </si>
  <si>
    <t>Tata Capital Housing Finance Limited</t>
  </si>
  <si>
    <t>INE033L14BX3</t>
  </si>
  <si>
    <t>Small Industries Development Bank of India</t>
  </si>
  <si>
    <t>INE556F14AI8</t>
  </si>
  <si>
    <t>Indiabulls Infrastructure Credit Limited</t>
  </si>
  <si>
    <t>INE244L14453</t>
  </si>
  <si>
    <t>National Housing Bank</t>
  </si>
  <si>
    <t>INE557F14CV5</t>
  </si>
  <si>
    <t>Edelweiss Commodities Services Limited</t>
  </si>
  <si>
    <t>INE657N14AF4</t>
  </si>
  <si>
    <t>INE557F14CU7</t>
  </si>
  <si>
    <t>Reliance Retail Limited</t>
  </si>
  <si>
    <t>INE742O14088</t>
  </si>
  <si>
    <t>Chennai Petroleum Corporation Limited</t>
  </si>
  <si>
    <t>INE178A14696</t>
  </si>
  <si>
    <t>INE556F14AF4</t>
  </si>
  <si>
    <t>Reliance Home Finance Limited</t>
  </si>
  <si>
    <t>INE217K14444</t>
  </si>
  <si>
    <t>Tata Housing Development Company Limited</t>
  </si>
  <si>
    <t>INE582L14555</t>
  </si>
  <si>
    <t>JK Tyre &amp; Industries Limited</t>
  </si>
  <si>
    <t>INE573A14086</t>
  </si>
  <si>
    <t>KEC International Limited</t>
  </si>
  <si>
    <t>INE389H14603</t>
  </si>
  <si>
    <t>Bilt Graphic Paper Products Limited</t>
  </si>
  <si>
    <t>INE161J14602</t>
  </si>
  <si>
    <t>Simplex Infrastructures Limited</t>
  </si>
  <si>
    <t>INE059B14FB6</t>
  </si>
  <si>
    <t>Edelweiss Financial Services Limited</t>
  </si>
  <si>
    <t>INE532F14RV6</t>
  </si>
  <si>
    <t>INE161J14628</t>
  </si>
  <si>
    <t>Steel Authority of India Limited</t>
  </si>
  <si>
    <t>INE114A14BM7</t>
  </si>
  <si>
    <t>Treasury Bill</t>
  </si>
  <si>
    <t>TBILL 91 DAY 05 Mar 2015</t>
  </si>
  <si>
    <t>IN002014X368</t>
  </si>
  <si>
    <t>TBILL 91 DAY 12 Mar 2015</t>
  </si>
  <si>
    <t>IN002014X376</t>
  </si>
  <si>
    <t>Fixed Deposit</t>
  </si>
  <si>
    <t>Indusind Bank Limited</t>
  </si>
  <si>
    <t>IDIA00128572</t>
  </si>
  <si>
    <t>IDIA00128066</t>
  </si>
  <si>
    <t>IDIA00128933</t>
  </si>
  <si>
    <t>BARODA PIONEER TREASURY ADVANTAGE FUND</t>
  </si>
  <si>
    <t>INE008A16YA3</t>
  </si>
  <si>
    <t>ICRA AA+</t>
  </si>
  <si>
    <t>INE476A16MZ4</t>
  </si>
  <si>
    <t>INE160A16JX5</t>
  </si>
  <si>
    <t>INE476A16NA5</t>
  </si>
  <si>
    <t>CARE A1</t>
  </si>
  <si>
    <t>CRISIL A</t>
  </si>
  <si>
    <t>CRISIL AA</t>
  </si>
  <si>
    <t>Motilal Oswal Financial Services Limited</t>
  </si>
  <si>
    <t>CARE AAA</t>
  </si>
  <si>
    <t>INE338I14483</t>
  </si>
  <si>
    <t>INE059B14EW5</t>
  </si>
  <si>
    <t>INE059B14EO2</t>
  </si>
  <si>
    <t>Il&amp;Fs Transportation Networks Limited</t>
  </si>
  <si>
    <t>INE975G14320</t>
  </si>
  <si>
    <t>INE161J14594</t>
  </si>
  <si>
    <t>Jindal Steel &amp; Power Limited</t>
  </si>
  <si>
    <t>INE749A14DI4</t>
  </si>
  <si>
    <t>S.D. Corporation Private Limited</t>
  </si>
  <si>
    <t>INE660N14241</t>
  </si>
  <si>
    <t>INE001A14MD2</t>
  </si>
  <si>
    <t>INE001A14ME0</t>
  </si>
  <si>
    <t>L &amp; T Infrastructure Finance Company Limited</t>
  </si>
  <si>
    <t>INE691I07885</t>
  </si>
  <si>
    <t>Aspire Home Finance Corporation Limited</t>
  </si>
  <si>
    <t>INE658R07018</t>
  </si>
  <si>
    <t>INE020B07II1</t>
  </si>
  <si>
    <t>INE866I07578</t>
  </si>
  <si>
    <t>INE134E08ED2</t>
  </si>
  <si>
    <t>INE445L08045</t>
  </si>
  <si>
    <t>INE020B07HY0</t>
  </si>
  <si>
    <t>INE020B08658</t>
  </si>
  <si>
    <t>INE134E08FC1</t>
  </si>
  <si>
    <t>INE114A07877</t>
  </si>
  <si>
    <t>Cholamandalam Investment and Finance Company Limited</t>
  </si>
  <si>
    <t>INE121A07GE2</t>
  </si>
  <si>
    <t>NHPC Limited</t>
  </si>
  <si>
    <t>INE848E07195</t>
  </si>
  <si>
    <t>Hdb Financial Services Limited</t>
  </si>
  <si>
    <t>INE756I07522</t>
  </si>
  <si>
    <t>BARODA PIONEER PSU BOND FUND</t>
  </si>
  <si>
    <t>8.60% SDL 2023</t>
  </si>
  <si>
    <t>IN2020120092</t>
  </si>
  <si>
    <t>INE134E08FK4</t>
  </si>
  <si>
    <t>BARODA PIONEER INFRASTRUCTURE FUND</t>
  </si>
  <si>
    <t>INE059B01024</t>
  </si>
  <si>
    <t>INE752E01010</t>
  </si>
  <si>
    <t>NTPC Limited</t>
  </si>
  <si>
    <t>INE733E01010</t>
  </si>
  <si>
    <t>Texmaco Rail &amp; Engineering Limited</t>
  </si>
  <si>
    <t>INE621L01012</t>
  </si>
  <si>
    <t>SKS Microfinance Limited</t>
  </si>
  <si>
    <t>INE180K01011</t>
  </si>
  <si>
    <t>Indraprastha Gas Limited</t>
  </si>
  <si>
    <t>INE203G01019</t>
  </si>
  <si>
    <t>Gujarat Industries Power Company Limited</t>
  </si>
  <si>
    <t>INE162A01010</t>
  </si>
  <si>
    <t>Bharat Electronics Limited</t>
  </si>
  <si>
    <t>INE263A01016</t>
  </si>
  <si>
    <t>CESC Limited</t>
  </si>
  <si>
    <t>INE486A01013</t>
  </si>
  <si>
    <t>Bharat Heavy Electricals Limited</t>
  </si>
  <si>
    <t>INE257A01026</t>
  </si>
  <si>
    <t>Ingersoll Rand (India) Limited</t>
  </si>
  <si>
    <t>INE177A01018</t>
  </si>
  <si>
    <t>BEML Limited</t>
  </si>
  <si>
    <t>INE258A01016</t>
  </si>
  <si>
    <t>Gujarat Gas Company Limited</t>
  </si>
  <si>
    <t>INE374A01029</t>
  </si>
  <si>
    <t>Gateway Distriparks Limited</t>
  </si>
  <si>
    <t>INE852F01015</t>
  </si>
  <si>
    <t>BARODA PIONEER SHORT TERM BOND FUND</t>
  </si>
  <si>
    <t>Indiabulls Housing Finance Limited</t>
  </si>
  <si>
    <t>INE148I07AW3</t>
  </si>
  <si>
    <t>BARODA PIONEER PSU EQUITY FUND</t>
  </si>
  <si>
    <t>Coal India Limited</t>
  </si>
  <si>
    <t>Minerals/Mining</t>
  </si>
  <si>
    <t>INE522F01014</t>
  </si>
  <si>
    <t>Oil India Limited</t>
  </si>
  <si>
    <t>INE274J01014</t>
  </si>
  <si>
    <t>National Aluminium Company Limited</t>
  </si>
  <si>
    <t>Non - Ferrous Metals</t>
  </si>
  <si>
    <t>INE139A01034</t>
  </si>
  <si>
    <t>Indian Oil Corporation Limited</t>
  </si>
  <si>
    <t>INE242A01010</t>
  </si>
  <si>
    <t>Syndicate Bank</t>
  </si>
  <si>
    <t>INE667A01018</t>
  </si>
  <si>
    <t>Gujarat Mineral Development Corporation Limited</t>
  </si>
  <si>
    <t>INE131A01031</t>
  </si>
  <si>
    <t>Union Bank of India</t>
  </si>
  <si>
    <t>INE692A01016</t>
  </si>
  <si>
    <t>NMDC Limited</t>
  </si>
  <si>
    <t>INE584A01023</t>
  </si>
  <si>
    <t>United Bank Of India</t>
  </si>
  <si>
    <t>INE695A01019</t>
  </si>
  <si>
    <t>Dredging Corporation of India Limited</t>
  </si>
  <si>
    <t>INE506A01018</t>
  </si>
  <si>
    <t>INE020B01018</t>
  </si>
  <si>
    <t>MOIL Limited</t>
  </si>
  <si>
    <t>INE490G01020</t>
  </si>
  <si>
    <t>The Jammu &amp; Kashmir Bank Limited</t>
  </si>
  <si>
    <t>INE168A01041</t>
  </si>
  <si>
    <t>Indian Bank</t>
  </si>
  <si>
    <t>INE562A01011</t>
  </si>
  <si>
    <t>INE160A01022</t>
  </si>
  <si>
    <t>Shipping Corporation Of India Limited</t>
  </si>
  <si>
    <t>INE109A01011</t>
  </si>
  <si>
    <t>Bank of India</t>
  </si>
  <si>
    <t>INE084A01016</t>
  </si>
  <si>
    <t>Mangalore Refinery and Petrochemicals Limited</t>
  </si>
  <si>
    <t>INE103A01014</t>
  </si>
  <si>
    <t>Engineers India Limited</t>
  </si>
  <si>
    <t>INE510A01028</t>
  </si>
  <si>
    <t>Baroda Pioneer Banking and Fin Serv Fund</t>
  </si>
  <si>
    <t>Sundaram Finance Limited</t>
  </si>
  <si>
    <t>INE660A01013</t>
  </si>
  <si>
    <t>Baroda Pioneer Dynamic Bond Fund</t>
  </si>
  <si>
    <t>9.72% SDL 2023</t>
  </si>
  <si>
    <t>IN2820130085</t>
  </si>
  <si>
    <t>Baroda Pioneer FMP - Series E</t>
  </si>
  <si>
    <t>ICRA AAA</t>
  </si>
  <si>
    <t>INE020B08609</t>
  </si>
  <si>
    <t>INE134E08FR9</t>
  </si>
  <si>
    <t>Baroda Pioneer FMP - Series J</t>
  </si>
  <si>
    <t>Baroda Pioneer Fixed Maturity Plan-Sr L</t>
  </si>
  <si>
    <t>Vijaya Bank</t>
  </si>
  <si>
    <t>INE705A16IZ4</t>
  </si>
  <si>
    <t>INE168A16IY8</t>
  </si>
  <si>
    <t>INE036D16FM2</t>
  </si>
  <si>
    <t>Baroda Pioneer Fixed Maturity Plan-Sr M</t>
  </si>
  <si>
    <t>INE705A16JE7</t>
  </si>
  <si>
    <t>Dena Bank</t>
  </si>
  <si>
    <t>INE077A16BM1</t>
  </si>
  <si>
    <t>INE160A16JU1</t>
  </si>
  <si>
    <t>Baroda Pioneer Fixed Maturity Plan-Sr N</t>
  </si>
  <si>
    <t>INE562A16FV4</t>
  </si>
  <si>
    <t>INE434A16GP6</t>
  </si>
  <si>
    <t>INE160A16KE3</t>
  </si>
  <si>
    <t>Baroda Pioneer Equity Trigger Fund -SR I</t>
  </si>
  <si>
    <t>Rallis India Limited</t>
  </si>
  <si>
    <t>INE613A01020</t>
  </si>
  <si>
    <t>Diversified Consumer Services</t>
  </si>
  <si>
    <t>MT Educare Limited</t>
  </si>
  <si>
    <t>INE472M01018</t>
  </si>
  <si>
    <t>HSIL Limited</t>
  </si>
  <si>
    <t>INE415A01038</t>
  </si>
  <si>
    <t>Jagran Prakashan Limited</t>
  </si>
  <si>
    <t>INE199G01027</t>
  </si>
  <si>
    <t>Greaves Cotton Limited</t>
  </si>
  <si>
    <t>INE224A01026</t>
  </si>
  <si>
    <t>Akzo Nobel India Limited</t>
  </si>
  <si>
    <t>INE133A01011</t>
  </si>
  <si>
    <t>Bajaj Corp Limited</t>
  </si>
  <si>
    <t>INE933K01021</t>
  </si>
  <si>
    <t>Jyothy Laboratories Limited</t>
  </si>
  <si>
    <t>INE668F01031</t>
  </si>
  <si>
    <t>Sanofi India Limited</t>
  </si>
  <si>
    <t>INE058A01010</t>
  </si>
  <si>
    <t>The Karnataka Bank Limited</t>
  </si>
  <si>
    <t>INE614B01018</t>
  </si>
  <si>
    <t>Kirloskar Industries Limited</t>
  </si>
  <si>
    <t>INE250A01039</t>
  </si>
  <si>
    <t>Baroda Pioneer Credit Opportunities Fund</t>
  </si>
  <si>
    <t>Quantity</t>
  </si>
  <si>
    <t>KPIT Technologies Limited</t>
  </si>
  <si>
    <t>**Thinly traded/Non traded securities and illiquid securities as defined in SEBI Regulations and Guidelines.</t>
  </si>
  <si>
    <t>All corporate ratings are assigned by rating agencies like CRISIL; CARE; ICRA; IND.</t>
  </si>
  <si>
    <t>Quartely Avg (Oct'14 - Dec'14 ) Rs. Crs</t>
  </si>
  <si>
    <t xml:space="preserve">* Total Exposure to illiquid securities is 0.00% of the portfolio;i.e. Rs.0.00 lakhs - DSQ Software Limited, Transtream India.Com Limited </t>
  </si>
  <si>
    <t>* Total Exposure to illiquid securities is 0.00% of the portfolio;i.e. Rs.0.00 lakhs - Accord Cotsyn Limited, Soni Medicare Limited, SIV Industries Limited, Royal Indutries Limited, DSQ Software Limited, Western Paques (India) Limited</t>
  </si>
  <si>
    <t>r</t>
  </si>
  <si>
    <t>Average Maturity (Days)</t>
  </si>
  <si>
    <t>Modified Duration ( years)</t>
  </si>
  <si>
    <t>Yield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</si>
</sst>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</numFmts>
  <fonts count="18" x14ac:knownFonts="1"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Times New Roman"/>
      <family val="1"/>
    </font>
    <font>
      <sz val="10"/>
      <name val="Arial"/>
      <family val="2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44">
    <xf numFmtId="0" fontId="0" fillId="0" borderId="0" xfId="0"/>
    <xf numFmtId="0" fontId="2" fillId="2" borderId="1" xfId="3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/>
    <xf numFmtId="0" fontId="2" fillId="2" borderId="1" xfId="0" applyFont="1" applyFill="1" applyBorder="1" applyAlignment="1">
      <alignment horizontal="center" vertical="top" wrapText="1"/>
    </xf>
    <xf numFmtId="165" fontId="2" fillId="2" borderId="1" xfId="1" applyNumberFormat="1" applyFont="1" applyFill="1" applyBorder="1" applyAlignment="1">
      <alignment horizontal="center" vertical="top" wrapText="1"/>
    </xf>
    <xf numFmtId="39" fontId="2" fillId="2" borderId="1" xfId="1" applyNumberFormat="1" applyFont="1" applyFill="1" applyBorder="1" applyAlignment="1">
      <alignment horizontal="center" vertical="top" wrapText="1"/>
    </xf>
    <xf numFmtId="43" fontId="9" fillId="2" borderId="1" xfId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0" fontId="10" fillId="0" borderId="0" xfId="0" applyFont="1"/>
    <xf numFmtId="0" fontId="11" fillId="0" borderId="0" xfId="0" applyFont="1" applyBorder="1" applyAlignment="1">
      <alignment horizontal="left" vertical="top"/>
    </xf>
    <xf numFmtId="0" fontId="11" fillId="3" borderId="0" xfId="0" applyFont="1" applyFill="1"/>
    <xf numFmtId="39" fontId="11" fillId="3" borderId="0" xfId="0" applyNumberFormat="1" applyFont="1" applyFill="1"/>
    <xf numFmtId="10" fontId="11" fillId="3" borderId="0" xfId="0" applyNumberFormat="1" applyFont="1" applyFill="1"/>
    <xf numFmtId="0" fontId="12" fillId="2" borderId="0" xfId="0" applyFont="1" applyFill="1"/>
    <xf numFmtId="39" fontId="12" fillId="2" borderId="0" xfId="0" applyNumberFormat="1" applyFont="1" applyFill="1"/>
    <xf numFmtId="10" fontId="12" fillId="2" borderId="0" xfId="0" applyNumberFormat="1" applyFont="1" applyFill="1"/>
    <xf numFmtId="10" fontId="8" fillId="0" borderId="2" xfId="2" applyNumberFormat="1" applyFont="1" applyFill="1" applyBorder="1" applyAlignment="1">
      <alignment horizontal="right"/>
    </xf>
    <xf numFmtId="10" fontId="2" fillId="2" borderId="2" xfId="2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166" fontId="2" fillId="0" borderId="0" xfId="1" applyNumberFormat="1" applyFont="1" applyFill="1" applyBorder="1" applyAlignment="1">
      <alignment horizontal="center" vertical="top" wrapText="1"/>
    </xf>
    <xf numFmtId="43" fontId="2" fillId="0" borderId="0" xfId="1" applyFont="1" applyFill="1" applyBorder="1" applyAlignment="1">
      <alignment horizontal="center" vertical="top" wrapText="1"/>
    </xf>
    <xf numFmtId="166" fontId="0" fillId="0" borderId="0" xfId="0" applyNumberFormat="1" applyFill="1" applyBorder="1"/>
    <xf numFmtId="166" fontId="11" fillId="0" borderId="0" xfId="0" applyNumberFormat="1" applyFont="1" applyFill="1" applyBorder="1"/>
    <xf numFmtId="0" fontId="11" fillId="0" borderId="0" xfId="0" applyFont="1" applyFill="1" applyBorder="1"/>
    <xf numFmtId="166" fontId="12" fillId="0" borderId="0" xfId="0" applyNumberFormat="1" applyFont="1" applyFill="1" applyBorder="1"/>
    <xf numFmtId="0" fontId="12" fillId="0" borderId="0" xfId="0" applyFont="1" applyFill="1" applyBorder="1"/>
    <xf numFmtId="43" fontId="9" fillId="0" borderId="0" xfId="1" applyFont="1" applyFill="1" applyBorder="1" applyAlignment="1">
      <alignment horizontal="center" vertical="top" wrapText="1"/>
    </xf>
    <xf numFmtId="49" fontId="14" fillId="4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43" fontId="0" fillId="5" borderId="0" xfId="0" applyNumberFormat="1" applyFill="1"/>
    <xf numFmtId="0" fontId="10" fillId="0" borderId="1" xfId="0" applyFont="1" applyBorder="1"/>
    <xf numFmtId="2" fontId="15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right" vertical="center" wrapText="1"/>
    </xf>
    <xf numFmtId="0" fontId="10" fillId="0" borderId="1" xfId="0" applyFont="1" applyFill="1" applyBorder="1"/>
    <xf numFmtId="10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</cellXfs>
  <cellStyles count="5">
    <cellStyle name="Comma" xfId="1" builtinId="3"/>
    <cellStyle name="Hyperlink" xfId="3" builtinId="8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topLeftCell="A46" workbookViewId="0">
      <selection activeCell="A60" sqref="A60:A61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23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4" t="s">
        <v>0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13</v>
      </c>
      <c r="C9" t="s">
        <v>11</v>
      </c>
      <c r="D9" t="s">
        <v>12</v>
      </c>
      <c r="E9">
        <v>50000</v>
      </c>
      <c r="F9" s="12">
        <v>173.07499999999999</v>
      </c>
      <c r="G9" s="13">
        <v>0.04</v>
      </c>
      <c r="H9" s="27"/>
    </row>
    <row r="10" spans="1:12" ht="12.75" customHeight="1" x14ac:dyDescent="0.2">
      <c r="A10">
        <v>2</v>
      </c>
      <c r="B10" t="s">
        <v>17</v>
      </c>
      <c r="C10" t="s">
        <v>14</v>
      </c>
      <c r="D10" t="s">
        <v>12</v>
      </c>
      <c r="E10">
        <v>18000</v>
      </c>
      <c r="F10" s="12">
        <v>155.15100000000001</v>
      </c>
      <c r="G10" s="13">
        <v>3.5799999999999998E-2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19</v>
      </c>
      <c r="C11" t="s">
        <v>18</v>
      </c>
      <c r="D11" t="s">
        <v>12</v>
      </c>
      <c r="E11">
        <v>24000</v>
      </c>
      <c r="F11" s="12">
        <v>147.024</v>
      </c>
      <c r="G11" s="13">
        <v>3.39E-2</v>
      </c>
      <c r="H11" s="27"/>
      <c r="J11" s="13" t="s">
        <v>12</v>
      </c>
      <c r="K11" s="13">
        <v>0.22210000000000002</v>
      </c>
    </row>
    <row r="12" spans="1:12" ht="12.75" customHeight="1" x14ac:dyDescent="0.2">
      <c r="A12">
        <v>4</v>
      </c>
      <c r="B12" t="s">
        <v>23</v>
      </c>
      <c r="C12" t="s">
        <v>20</v>
      </c>
      <c r="D12" t="s">
        <v>21</v>
      </c>
      <c r="E12">
        <v>8000</v>
      </c>
      <c r="F12" s="12">
        <v>141.44800000000001</v>
      </c>
      <c r="G12" s="13">
        <v>3.27E-2</v>
      </c>
      <c r="H12" s="27"/>
      <c r="J12" s="13" t="s">
        <v>22</v>
      </c>
      <c r="K12" s="13">
        <v>0.1003</v>
      </c>
    </row>
    <row r="13" spans="1:12" ht="12.75" customHeight="1" x14ac:dyDescent="0.2">
      <c r="A13">
        <v>5</v>
      </c>
      <c r="B13" t="s">
        <v>26</v>
      </c>
      <c r="C13" t="s">
        <v>24</v>
      </c>
      <c r="D13" t="s">
        <v>25</v>
      </c>
      <c r="E13">
        <v>4500</v>
      </c>
      <c r="F13" s="12">
        <v>128.8485</v>
      </c>
      <c r="G13" s="13">
        <v>2.9700000000000001E-2</v>
      </c>
      <c r="H13" s="27"/>
      <c r="J13" s="13" t="s">
        <v>25</v>
      </c>
      <c r="K13" s="13">
        <v>9.7500000000000003E-2</v>
      </c>
    </row>
    <row r="14" spans="1:12" ht="12.75" customHeight="1" x14ac:dyDescent="0.2">
      <c r="A14">
        <v>6</v>
      </c>
      <c r="B14" t="s">
        <v>29</v>
      </c>
      <c r="C14" t="s">
        <v>27</v>
      </c>
      <c r="D14" t="s">
        <v>12</v>
      </c>
      <c r="E14">
        <v>14000</v>
      </c>
      <c r="F14" s="12">
        <v>128.31700000000001</v>
      </c>
      <c r="G14" s="13">
        <v>2.9600000000000001E-2</v>
      </c>
      <c r="H14" s="27"/>
      <c r="J14" s="13" t="s">
        <v>28</v>
      </c>
      <c r="K14" s="13">
        <v>8.4000000000000005E-2</v>
      </c>
    </row>
    <row r="15" spans="1:12" ht="12.75" customHeight="1" x14ac:dyDescent="0.2">
      <c r="A15">
        <v>7</v>
      </c>
      <c r="B15" t="s">
        <v>33</v>
      </c>
      <c r="C15" t="s">
        <v>30</v>
      </c>
      <c r="D15" t="s">
        <v>31</v>
      </c>
      <c r="E15">
        <v>18000</v>
      </c>
      <c r="F15" s="12">
        <v>128.16900000000001</v>
      </c>
      <c r="G15" s="13">
        <v>2.9600000000000001E-2</v>
      </c>
      <c r="H15" s="27"/>
      <c r="J15" s="13" t="s">
        <v>32</v>
      </c>
      <c r="K15" s="13">
        <v>7.6600000000000001E-2</v>
      </c>
    </row>
    <row r="16" spans="1:12" ht="12.75" customHeight="1" x14ac:dyDescent="0.2">
      <c r="A16">
        <v>8</v>
      </c>
      <c r="B16" t="s">
        <v>36</v>
      </c>
      <c r="C16" t="s">
        <v>34</v>
      </c>
      <c r="D16" t="s">
        <v>22</v>
      </c>
      <c r="E16">
        <v>4500</v>
      </c>
      <c r="F16" s="12">
        <v>120.80925000000001</v>
      </c>
      <c r="G16" s="13">
        <v>2.7900000000000001E-2</v>
      </c>
      <c r="H16" s="27"/>
      <c r="J16" s="13" t="s">
        <v>35</v>
      </c>
      <c r="K16" s="13">
        <v>6.5000000000000002E-2</v>
      </c>
    </row>
    <row r="17" spans="1:11" ht="12.75" customHeight="1" x14ac:dyDescent="0.2">
      <c r="A17">
        <v>9</v>
      </c>
      <c r="B17" t="s">
        <v>39</v>
      </c>
      <c r="C17" t="s">
        <v>37</v>
      </c>
      <c r="D17" t="s">
        <v>22</v>
      </c>
      <c r="E17">
        <v>700</v>
      </c>
      <c r="F17" s="12">
        <v>113.78885</v>
      </c>
      <c r="G17" s="13">
        <v>2.63E-2</v>
      </c>
      <c r="H17" s="27"/>
      <c r="J17" s="13" t="s">
        <v>38</v>
      </c>
      <c r="K17" s="13">
        <v>5.3499999999999999E-2</v>
      </c>
    </row>
    <row r="18" spans="1:11" ht="12.75" customHeight="1" x14ac:dyDescent="0.2">
      <c r="A18">
        <v>10</v>
      </c>
      <c r="B18" t="s">
        <v>42</v>
      </c>
      <c r="C18" t="s">
        <v>40</v>
      </c>
      <c r="D18" t="s">
        <v>35</v>
      </c>
      <c r="E18">
        <v>21500</v>
      </c>
      <c r="F18" s="12">
        <v>112.75675</v>
      </c>
      <c r="G18" s="13">
        <v>2.6000000000000002E-2</v>
      </c>
      <c r="H18" s="27"/>
      <c r="J18" s="13" t="s">
        <v>41</v>
      </c>
      <c r="K18" s="13">
        <v>4.5700000000000005E-2</v>
      </c>
    </row>
    <row r="19" spans="1:11" ht="12.75" customHeight="1" x14ac:dyDescent="0.2">
      <c r="A19">
        <v>11</v>
      </c>
      <c r="B19" t="s">
        <v>44</v>
      </c>
      <c r="C19" t="s">
        <v>43</v>
      </c>
      <c r="D19" t="s">
        <v>28</v>
      </c>
      <c r="E19">
        <v>50000</v>
      </c>
      <c r="F19" s="12">
        <v>111.97499999999999</v>
      </c>
      <c r="G19" s="13">
        <v>2.58E-2</v>
      </c>
      <c r="H19" s="27"/>
      <c r="J19" s="13" t="s">
        <v>21</v>
      </c>
      <c r="K19" s="13">
        <v>4.36E-2</v>
      </c>
    </row>
    <row r="20" spans="1:11" ht="12.75" customHeight="1" x14ac:dyDescent="0.2">
      <c r="A20">
        <v>12</v>
      </c>
      <c r="B20" t="s">
        <v>46</v>
      </c>
      <c r="C20" t="s">
        <v>45</v>
      </c>
      <c r="D20" t="s">
        <v>28</v>
      </c>
      <c r="E20">
        <v>30000</v>
      </c>
      <c r="F20" s="12">
        <v>106.72499999999999</v>
      </c>
      <c r="G20" s="13">
        <v>2.46E-2</v>
      </c>
      <c r="H20" s="27"/>
      <c r="J20" s="13" t="s">
        <v>31</v>
      </c>
      <c r="K20" s="13">
        <v>2.9600000000000001E-2</v>
      </c>
    </row>
    <row r="21" spans="1:11" ht="12.75" customHeight="1" x14ac:dyDescent="0.2">
      <c r="A21">
        <v>13</v>
      </c>
      <c r="B21" t="s">
        <v>49</v>
      </c>
      <c r="C21" t="s">
        <v>47</v>
      </c>
      <c r="D21" t="s">
        <v>22</v>
      </c>
      <c r="E21">
        <v>2900</v>
      </c>
      <c r="F21" s="12">
        <v>105.00465</v>
      </c>
      <c r="G21" s="13">
        <v>2.4199999999999999E-2</v>
      </c>
      <c r="H21" s="27"/>
      <c r="J21" s="13" t="s">
        <v>48</v>
      </c>
      <c r="K21" s="13">
        <v>2.7400000000000001E-2</v>
      </c>
    </row>
    <row r="22" spans="1:11" ht="12.75" customHeight="1" x14ac:dyDescent="0.2">
      <c r="A22">
        <v>14</v>
      </c>
      <c r="B22" t="s">
        <v>52</v>
      </c>
      <c r="C22" t="s">
        <v>50</v>
      </c>
      <c r="D22" t="s">
        <v>25</v>
      </c>
      <c r="E22">
        <v>5000</v>
      </c>
      <c r="F22" s="12">
        <v>101.1125</v>
      </c>
      <c r="G22" s="13">
        <v>2.3300000000000001E-2</v>
      </c>
      <c r="H22" s="27"/>
      <c r="J22" s="13" t="s">
        <v>51</v>
      </c>
      <c r="K22" s="13">
        <v>1.9799999999999998E-2</v>
      </c>
    </row>
    <row r="23" spans="1:11" ht="12.75" customHeight="1" x14ac:dyDescent="0.2">
      <c r="A23">
        <v>15</v>
      </c>
      <c r="B23" t="s">
        <v>55</v>
      </c>
      <c r="C23" t="s">
        <v>53</v>
      </c>
      <c r="D23" t="s">
        <v>32</v>
      </c>
      <c r="E23">
        <v>7500</v>
      </c>
      <c r="F23" s="12">
        <v>100.13625</v>
      </c>
      <c r="G23" s="13">
        <v>2.3099999999999999E-2</v>
      </c>
      <c r="H23" s="27"/>
      <c r="J23" s="13" t="s">
        <v>54</v>
      </c>
      <c r="K23" s="13">
        <v>1.84E-2</v>
      </c>
    </row>
    <row r="24" spans="1:11" ht="12.75" customHeight="1" x14ac:dyDescent="0.2">
      <c r="A24">
        <v>16</v>
      </c>
      <c r="B24" t="s">
        <v>58</v>
      </c>
      <c r="C24" t="s">
        <v>56</v>
      </c>
      <c r="D24" t="s">
        <v>22</v>
      </c>
      <c r="E24">
        <v>16000</v>
      </c>
      <c r="F24" s="12">
        <v>94.936000000000007</v>
      </c>
      <c r="G24" s="13">
        <v>2.1899999999999999E-2</v>
      </c>
      <c r="H24" s="27"/>
      <c r="J24" s="13" t="s">
        <v>57</v>
      </c>
      <c r="K24" s="13">
        <v>1.4999999999999999E-2</v>
      </c>
    </row>
    <row r="25" spans="1:11" ht="12.75" customHeight="1" x14ac:dyDescent="0.2">
      <c r="A25">
        <v>17</v>
      </c>
      <c r="B25" t="s">
        <v>61</v>
      </c>
      <c r="C25" t="s">
        <v>59</v>
      </c>
      <c r="D25" t="s">
        <v>35</v>
      </c>
      <c r="E25">
        <v>25000</v>
      </c>
      <c r="F25" s="12">
        <v>92.1</v>
      </c>
      <c r="G25" s="13">
        <v>2.1299999999999999E-2</v>
      </c>
      <c r="H25" s="27"/>
      <c r="J25" s="13" t="s">
        <v>60</v>
      </c>
      <c r="K25" s="13">
        <v>1.4800000000000001E-2</v>
      </c>
    </row>
    <row r="26" spans="1:11" ht="12.75" customHeight="1" x14ac:dyDescent="0.2">
      <c r="A26">
        <v>18</v>
      </c>
      <c r="B26" t="s">
        <v>64</v>
      </c>
      <c r="C26" t="s">
        <v>62</v>
      </c>
      <c r="D26" t="s">
        <v>25</v>
      </c>
      <c r="E26">
        <v>5000</v>
      </c>
      <c r="F26" s="12">
        <v>90.702500000000001</v>
      </c>
      <c r="G26" s="13">
        <v>2.0899999999999998E-2</v>
      </c>
      <c r="H26" s="27"/>
      <c r="J26" s="13" t="s">
        <v>63</v>
      </c>
      <c r="K26" s="13">
        <v>1.3000000000000001E-2</v>
      </c>
    </row>
    <row r="27" spans="1:11" ht="12.75" customHeight="1" x14ac:dyDescent="0.2">
      <c r="A27">
        <v>19</v>
      </c>
      <c r="B27" t="s">
        <v>67</v>
      </c>
      <c r="C27" t="s">
        <v>65</v>
      </c>
      <c r="D27" t="s">
        <v>12</v>
      </c>
      <c r="E27">
        <v>30000</v>
      </c>
      <c r="F27" s="12">
        <v>90.495000000000005</v>
      </c>
      <c r="G27" s="13">
        <v>2.0899999999999998E-2</v>
      </c>
      <c r="H27" s="27"/>
      <c r="J27" s="13" t="s">
        <v>66</v>
      </c>
      <c r="K27" s="13">
        <v>1.21E-2</v>
      </c>
    </row>
    <row r="28" spans="1:11" ht="12.75" customHeight="1" x14ac:dyDescent="0.2">
      <c r="A28">
        <v>20</v>
      </c>
      <c r="B28" t="s">
        <v>70</v>
      </c>
      <c r="C28" t="s">
        <v>68</v>
      </c>
      <c r="D28" t="s">
        <v>38</v>
      </c>
      <c r="E28">
        <v>10000</v>
      </c>
      <c r="F28" s="12">
        <v>89.655000000000001</v>
      </c>
      <c r="G28" s="13">
        <v>2.07E-2</v>
      </c>
      <c r="H28" s="27"/>
      <c r="J28" s="13" t="s">
        <v>69</v>
      </c>
      <c r="K28" s="13">
        <v>9.7000000000000003E-3</v>
      </c>
    </row>
    <row r="29" spans="1:11" ht="12.75" customHeight="1" x14ac:dyDescent="0.2">
      <c r="A29">
        <v>21</v>
      </c>
      <c r="B29" t="s">
        <v>73</v>
      </c>
      <c r="C29" t="s">
        <v>71</v>
      </c>
      <c r="D29" t="s">
        <v>41</v>
      </c>
      <c r="E29">
        <v>19000</v>
      </c>
      <c r="F29" s="12">
        <v>85.899000000000001</v>
      </c>
      <c r="G29" s="13">
        <v>1.9799999999999998E-2</v>
      </c>
      <c r="H29" s="27"/>
      <c r="J29" s="13" t="s">
        <v>72</v>
      </c>
      <c r="K29" s="13">
        <v>7.1999999999999998E-3</v>
      </c>
    </row>
    <row r="30" spans="1:11" ht="12.75" customHeight="1" x14ac:dyDescent="0.2">
      <c r="A30">
        <v>22</v>
      </c>
      <c r="B30" t="s">
        <v>76</v>
      </c>
      <c r="C30" t="s">
        <v>74</v>
      </c>
      <c r="D30" t="s">
        <v>12</v>
      </c>
      <c r="E30">
        <v>46000</v>
      </c>
      <c r="F30" s="12">
        <v>85.191999999999993</v>
      </c>
      <c r="G30" s="13">
        <v>1.9699999999999999E-2</v>
      </c>
      <c r="H30" s="27"/>
      <c r="J30" s="13" t="s">
        <v>75</v>
      </c>
      <c r="K30" s="13">
        <v>2.0000000000000001E-4</v>
      </c>
    </row>
    <row r="31" spans="1:11" ht="12.75" customHeight="1" x14ac:dyDescent="0.2">
      <c r="A31">
        <v>23</v>
      </c>
      <c r="B31" t="s">
        <v>79</v>
      </c>
      <c r="C31" t="s">
        <v>77</v>
      </c>
      <c r="D31" t="s">
        <v>32</v>
      </c>
      <c r="E31">
        <v>7000</v>
      </c>
      <c r="F31" s="12">
        <v>83.296499999999995</v>
      </c>
      <c r="G31" s="13">
        <v>1.9199999999999998E-2</v>
      </c>
      <c r="H31" s="27"/>
      <c r="J31" s="13" t="s">
        <v>78</v>
      </c>
      <c r="K31" s="13">
        <v>0</v>
      </c>
    </row>
    <row r="32" spans="1:11" ht="12.75" customHeight="1" x14ac:dyDescent="0.2">
      <c r="A32">
        <v>24</v>
      </c>
      <c r="B32" t="s">
        <v>82</v>
      </c>
      <c r="C32" t="s">
        <v>80</v>
      </c>
      <c r="D32" t="s">
        <v>38</v>
      </c>
      <c r="E32">
        <v>2000</v>
      </c>
      <c r="F32" s="12">
        <v>79.885000000000005</v>
      </c>
      <c r="G32" s="13">
        <v>1.84E-2</v>
      </c>
      <c r="H32" s="27"/>
      <c r="J32" s="13" t="s">
        <v>81</v>
      </c>
      <c r="K32" s="13">
        <v>4.4500000000000005E-2</v>
      </c>
    </row>
    <row r="33" spans="1:11" ht="12.75" customHeight="1" x14ac:dyDescent="0.2">
      <c r="A33">
        <v>25</v>
      </c>
      <c r="B33" t="s">
        <v>84</v>
      </c>
      <c r="C33" t="s">
        <v>83</v>
      </c>
      <c r="D33" t="s">
        <v>54</v>
      </c>
      <c r="E33">
        <v>20000</v>
      </c>
      <c r="F33" s="12">
        <v>79.62</v>
      </c>
      <c r="G33" s="13">
        <v>1.84E-2</v>
      </c>
      <c r="H33" s="27"/>
      <c r="J33" s="13"/>
      <c r="K33" s="13"/>
    </row>
    <row r="34" spans="1:11" ht="12.75" customHeight="1" x14ac:dyDescent="0.2">
      <c r="A34">
        <v>26</v>
      </c>
      <c r="B34" t="s">
        <v>86</v>
      </c>
      <c r="C34" t="s">
        <v>85</v>
      </c>
      <c r="D34" t="s">
        <v>48</v>
      </c>
      <c r="E34">
        <v>25000</v>
      </c>
      <c r="F34" s="12">
        <v>76.637500000000003</v>
      </c>
      <c r="G34" s="13">
        <v>1.77E-2</v>
      </c>
      <c r="H34" s="27"/>
    </row>
    <row r="35" spans="1:11" ht="12.75" customHeight="1" x14ac:dyDescent="0.2">
      <c r="A35">
        <v>27</v>
      </c>
      <c r="B35" t="s">
        <v>88</v>
      </c>
      <c r="C35" t="s">
        <v>87</v>
      </c>
      <c r="D35" t="s">
        <v>41</v>
      </c>
      <c r="E35">
        <v>1500</v>
      </c>
      <c r="F35" s="12">
        <v>75.471000000000004</v>
      </c>
      <c r="G35" s="13">
        <v>1.7399999999999999E-2</v>
      </c>
      <c r="H35" s="27"/>
    </row>
    <row r="36" spans="1:11" ht="12.75" customHeight="1" x14ac:dyDescent="0.2">
      <c r="A36">
        <v>28</v>
      </c>
      <c r="B36" t="s">
        <v>90</v>
      </c>
      <c r="C36" t="s">
        <v>89</v>
      </c>
      <c r="D36" t="s">
        <v>28</v>
      </c>
      <c r="E36">
        <v>3500</v>
      </c>
      <c r="F36" s="12">
        <v>73.338999999999999</v>
      </c>
      <c r="G36" s="13">
        <v>1.6899999999999998E-2</v>
      </c>
      <c r="H36" s="27"/>
    </row>
    <row r="37" spans="1:11" ht="12.75" customHeight="1" x14ac:dyDescent="0.2">
      <c r="A37">
        <v>29</v>
      </c>
      <c r="B37" t="s">
        <v>92</v>
      </c>
      <c r="C37" t="s">
        <v>91</v>
      </c>
      <c r="D37" t="s">
        <v>28</v>
      </c>
      <c r="E37">
        <v>20000</v>
      </c>
      <c r="F37" s="12">
        <v>72.27</v>
      </c>
      <c r="G37" s="13">
        <v>1.67E-2</v>
      </c>
      <c r="H37" s="27"/>
    </row>
    <row r="38" spans="1:11" ht="12.75" customHeight="1" x14ac:dyDescent="0.2">
      <c r="A38">
        <v>30</v>
      </c>
      <c r="B38" t="s">
        <v>94</v>
      </c>
      <c r="C38" t="s">
        <v>93</v>
      </c>
      <c r="D38" t="s">
        <v>32</v>
      </c>
      <c r="E38">
        <v>1500</v>
      </c>
      <c r="F38" s="12">
        <v>65.774249999999995</v>
      </c>
      <c r="G38" s="13">
        <v>1.52E-2</v>
      </c>
      <c r="H38" s="27"/>
    </row>
    <row r="39" spans="1:11" ht="12.75" customHeight="1" x14ac:dyDescent="0.2">
      <c r="A39">
        <v>31</v>
      </c>
      <c r="B39" t="s">
        <v>96</v>
      </c>
      <c r="C39" t="s">
        <v>95</v>
      </c>
      <c r="D39" t="s">
        <v>57</v>
      </c>
      <c r="E39">
        <v>20000</v>
      </c>
      <c r="F39" s="12">
        <v>64.989999999999995</v>
      </c>
      <c r="G39" s="13">
        <v>1.4999999999999999E-2</v>
      </c>
      <c r="H39" s="27"/>
    </row>
    <row r="40" spans="1:11" ht="12.75" customHeight="1" x14ac:dyDescent="0.2">
      <c r="A40">
        <v>32</v>
      </c>
      <c r="B40" t="s">
        <v>98</v>
      </c>
      <c r="C40" t="s">
        <v>97</v>
      </c>
      <c r="D40" t="s">
        <v>60</v>
      </c>
      <c r="E40">
        <v>20000</v>
      </c>
      <c r="F40" s="12">
        <v>64.33</v>
      </c>
      <c r="G40" s="13">
        <v>1.4800000000000001E-2</v>
      </c>
      <c r="H40" s="27"/>
    </row>
    <row r="41" spans="1:11" ht="12.75" customHeight="1" x14ac:dyDescent="0.2">
      <c r="A41">
        <v>33</v>
      </c>
      <c r="B41" t="s">
        <v>100</v>
      </c>
      <c r="C41" t="s">
        <v>99</v>
      </c>
      <c r="D41" t="s">
        <v>12</v>
      </c>
      <c r="E41">
        <v>6000</v>
      </c>
      <c r="F41" s="12">
        <v>64.272000000000006</v>
      </c>
      <c r="G41" s="13">
        <v>1.4800000000000001E-2</v>
      </c>
      <c r="H41" s="27"/>
    </row>
    <row r="42" spans="1:11" ht="12.75" customHeight="1" x14ac:dyDescent="0.2">
      <c r="A42">
        <v>34</v>
      </c>
      <c r="B42" t="s">
        <v>102</v>
      </c>
      <c r="C42" t="s">
        <v>101</v>
      </c>
      <c r="D42" t="s">
        <v>38</v>
      </c>
      <c r="E42">
        <v>13846</v>
      </c>
      <c r="F42" s="12">
        <v>62.286231000000001</v>
      </c>
      <c r="G42" s="13">
        <v>1.44E-2</v>
      </c>
      <c r="H42" s="27"/>
    </row>
    <row r="43" spans="1:11" ht="12.75" customHeight="1" x14ac:dyDescent="0.2">
      <c r="A43">
        <v>35</v>
      </c>
      <c r="B43" t="s">
        <v>104</v>
      </c>
      <c r="C43" t="s">
        <v>103</v>
      </c>
      <c r="D43" t="s">
        <v>35</v>
      </c>
      <c r="E43">
        <v>9000</v>
      </c>
      <c r="F43" s="12">
        <v>61.249499999999998</v>
      </c>
      <c r="G43" s="13">
        <v>1.41E-2</v>
      </c>
      <c r="H43" s="27"/>
    </row>
    <row r="44" spans="1:11" ht="12.75" customHeight="1" x14ac:dyDescent="0.2">
      <c r="A44">
        <v>36</v>
      </c>
      <c r="B44" t="s">
        <v>106</v>
      </c>
      <c r="C44" t="s">
        <v>105</v>
      </c>
      <c r="D44" t="s">
        <v>12</v>
      </c>
      <c r="E44">
        <v>25000</v>
      </c>
      <c r="F44" s="12">
        <v>59.924999999999997</v>
      </c>
      <c r="G44" s="13">
        <v>1.38E-2</v>
      </c>
      <c r="H44" s="27"/>
    </row>
    <row r="45" spans="1:11" ht="12.75" customHeight="1" x14ac:dyDescent="0.2">
      <c r="A45">
        <v>37</v>
      </c>
      <c r="B45" t="s">
        <v>108</v>
      </c>
      <c r="C45" t="s">
        <v>107</v>
      </c>
      <c r="D45" t="s">
        <v>12</v>
      </c>
      <c r="E45">
        <v>10000</v>
      </c>
      <c r="F45" s="12">
        <v>58.76</v>
      </c>
      <c r="G45" s="13">
        <v>1.3600000000000001E-2</v>
      </c>
      <c r="H45" s="27"/>
    </row>
    <row r="46" spans="1:11" ht="12.75" customHeight="1" x14ac:dyDescent="0.2">
      <c r="A46">
        <v>38</v>
      </c>
      <c r="B46" t="s">
        <v>110</v>
      </c>
      <c r="C46" t="s">
        <v>109</v>
      </c>
      <c r="D46" t="s">
        <v>25</v>
      </c>
      <c r="E46">
        <v>4000</v>
      </c>
      <c r="F46" s="12">
        <v>57.896000000000001</v>
      </c>
      <c r="G46" s="13">
        <v>1.34E-2</v>
      </c>
      <c r="H46" s="27"/>
    </row>
    <row r="47" spans="1:11" ht="12.75" customHeight="1" x14ac:dyDescent="0.2">
      <c r="A47">
        <v>39</v>
      </c>
      <c r="B47" t="s">
        <v>112</v>
      </c>
      <c r="C47" t="s">
        <v>111</v>
      </c>
      <c r="D47" t="s">
        <v>63</v>
      </c>
      <c r="E47">
        <v>10000</v>
      </c>
      <c r="F47" s="12">
        <v>56.145000000000003</v>
      </c>
      <c r="G47" s="13">
        <v>1.3000000000000001E-2</v>
      </c>
      <c r="H47" s="27"/>
    </row>
    <row r="48" spans="1:11" ht="12.75" customHeight="1" x14ac:dyDescent="0.2">
      <c r="A48">
        <v>40</v>
      </c>
      <c r="B48" t="s">
        <v>114</v>
      </c>
      <c r="C48" t="s">
        <v>113</v>
      </c>
      <c r="D48" t="s">
        <v>66</v>
      </c>
      <c r="E48">
        <v>7500</v>
      </c>
      <c r="F48" s="12">
        <v>52.466250000000002</v>
      </c>
      <c r="G48" s="13">
        <v>1.21E-2</v>
      </c>
      <c r="H48" s="27"/>
    </row>
    <row r="49" spans="1:9" ht="12.75" customHeight="1" x14ac:dyDescent="0.2">
      <c r="A49">
        <v>41</v>
      </c>
      <c r="B49" t="s">
        <v>116</v>
      </c>
      <c r="C49" t="s">
        <v>115</v>
      </c>
      <c r="D49" t="s">
        <v>32</v>
      </c>
      <c r="E49">
        <v>10000</v>
      </c>
      <c r="F49" s="12">
        <v>47.9</v>
      </c>
      <c r="G49" s="13">
        <v>1.11E-2</v>
      </c>
      <c r="H49" s="27"/>
    </row>
    <row r="50" spans="1:9" ht="12.75" customHeight="1" x14ac:dyDescent="0.2">
      <c r="A50">
        <v>42</v>
      </c>
      <c r="B50" t="s">
        <v>118</v>
      </c>
      <c r="C50" t="s">
        <v>117</v>
      </c>
      <c r="D50" t="s">
        <v>51</v>
      </c>
      <c r="E50">
        <v>15000</v>
      </c>
      <c r="F50" s="12">
        <v>47.4375</v>
      </c>
      <c r="G50" s="13">
        <v>1.09E-2</v>
      </c>
      <c r="H50" s="27"/>
    </row>
    <row r="51" spans="1:9" ht="12.75" customHeight="1" x14ac:dyDescent="0.2">
      <c r="A51">
        <v>43</v>
      </c>
      <c r="B51" t="s">
        <v>120</v>
      </c>
      <c r="C51" t="s">
        <v>119</v>
      </c>
      <c r="D51" t="s">
        <v>21</v>
      </c>
      <c r="E51">
        <v>60000</v>
      </c>
      <c r="F51" s="12">
        <v>47.4</v>
      </c>
      <c r="G51" s="13">
        <v>1.09E-2</v>
      </c>
      <c r="H51" s="27"/>
    </row>
    <row r="52" spans="1:9" ht="12.75" customHeight="1" x14ac:dyDescent="0.2">
      <c r="A52">
        <v>44</v>
      </c>
      <c r="B52" t="s">
        <v>122</v>
      </c>
      <c r="C52" t="s">
        <v>121</v>
      </c>
      <c r="D52" t="s">
        <v>25</v>
      </c>
      <c r="E52">
        <v>8000</v>
      </c>
      <c r="F52" s="12">
        <v>44.043999999999997</v>
      </c>
      <c r="G52" s="13">
        <v>1.0200000000000001E-2</v>
      </c>
      <c r="H52" s="27"/>
    </row>
    <row r="53" spans="1:9" ht="12.75" customHeight="1" x14ac:dyDescent="0.2">
      <c r="A53">
        <v>45</v>
      </c>
      <c r="B53" t="s">
        <v>124</v>
      </c>
      <c r="C53" t="s">
        <v>123</v>
      </c>
      <c r="D53" t="s">
        <v>69</v>
      </c>
      <c r="E53">
        <v>36000</v>
      </c>
      <c r="F53" s="12">
        <v>42.228000000000002</v>
      </c>
      <c r="G53" s="13">
        <v>9.7000000000000003E-3</v>
      </c>
      <c r="H53" s="27"/>
    </row>
    <row r="54" spans="1:9" ht="12.75" customHeight="1" x14ac:dyDescent="0.2">
      <c r="A54">
        <v>46</v>
      </c>
      <c r="B54" t="s">
        <v>126</v>
      </c>
      <c r="C54" t="s">
        <v>125</v>
      </c>
      <c r="D54" t="s">
        <v>48</v>
      </c>
      <c r="E54">
        <v>8000</v>
      </c>
      <c r="F54" s="12">
        <v>42.043999999999997</v>
      </c>
      <c r="G54" s="13">
        <v>9.7000000000000003E-3</v>
      </c>
      <c r="H54" s="27"/>
    </row>
    <row r="55" spans="1:9" ht="12.75" customHeight="1" x14ac:dyDescent="0.2">
      <c r="A55">
        <v>47</v>
      </c>
      <c r="B55" t="s">
        <v>128</v>
      </c>
      <c r="C55" t="s">
        <v>127</v>
      </c>
      <c r="D55" t="s">
        <v>51</v>
      </c>
      <c r="E55">
        <v>3000</v>
      </c>
      <c r="F55" s="12">
        <v>38.470500000000001</v>
      </c>
      <c r="G55" s="13">
        <v>8.8999999999999999E-3</v>
      </c>
      <c r="H55" s="27"/>
    </row>
    <row r="56" spans="1:9" ht="12.75" customHeight="1" x14ac:dyDescent="0.2">
      <c r="A56">
        <v>48</v>
      </c>
      <c r="B56" t="s">
        <v>130</v>
      </c>
      <c r="C56" t="s">
        <v>129</v>
      </c>
      <c r="D56" t="s">
        <v>41</v>
      </c>
      <c r="E56">
        <v>20000</v>
      </c>
      <c r="F56" s="12">
        <v>36.68</v>
      </c>
      <c r="G56" s="13">
        <v>8.5000000000000006E-3</v>
      </c>
      <c r="H56" s="27"/>
    </row>
    <row r="57" spans="1:9" ht="12.75" customHeight="1" x14ac:dyDescent="0.2">
      <c r="A57">
        <v>49</v>
      </c>
      <c r="B57" t="s">
        <v>132</v>
      </c>
      <c r="C57" t="s">
        <v>131</v>
      </c>
      <c r="D57" t="s">
        <v>32</v>
      </c>
      <c r="E57">
        <v>20000</v>
      </c>
      <c r="F57" s="12">
        <v>34.65</v>
      </c>
      <c r="G57" s="13">
        <v>8.0000000000000002E-3</v>
      </c>
      <c r="H57" s="27"/>
    </row>
    <row r="58" spans="1:9" ht="12.75" customHeight="1" x14ac:dyDescent="0.2">
      <c r="A58">
        <v>50</v>
      </c>
      <c r="B58" t="s">
        <v>134</v>
      </c>
      <c r="C58" t="s">
        <v>133</v>
      </c>
      <c r="D58" t="s">
        <v>72</v>
      </c>
      <c r="E58">
        <v>5000</v>
      </c>
      <c r="F58" s="12">
        <v>31.0275</v>
      </c>
      <c r="G58" s="13">
        <v>7.1999999999999998E-3</v>
      </c>
      <c r="H58" s="27"/>
    </row>
    <row r="59" spans="1:9" ht="12.75" customHeight="1" x14ac:dyDescent="0.2">
      <c r="A59">
        <v>51</v>
      </c>
      <c r="B59" t="s">
        <v>136</v>
      </c>
      <c r="C59" t="s">
        <v>135</v>
      </c>
      <c r="D59" t="s">
        <v>35</v>
      </c>
      <c r="E59">
        <v>1654</v>
      </c>
      <c r="F59" s="12">
        <v>15.560832</v>
      </c>
      <c r="G59" s="13">
        <v>3.5999999999999999E-3</v>
      </c>
      <c r="H59" s="27"/>
    </row>
    <row r="60" spans="1:9" ht="12.75" customHeight="1" x14ac:dyDescent="0.2">
      <c r="C60" s="16" t="s">
        <v>137</v>
      </c>
      <c r="D60" s="16"/>
      <c r="E60" s="16"/>
      <c r="F60" s="17">
        <f>SUM(F9:F59)</f>
        <v>4139.3758129999987</v>
      </c>
      <c r="G60" s="18">
        <f>SUM(G9:G59)</f>
        <v>0.95530000000000037</v>
      </c>
      <c r="H60" s="28"/>
      <c r="I60" s="29"/>
    </row>
    <row r="61" spans="1:9" ht="12.75" customHeight="1" x14ac:dyDescent="0.2">
      <c r="F61" s="12"/>
      <c r="G61" s="13"/>
      <c r="H61" s="27"/>
    </row>
    <row r="62" spans="1:9" ht="12.75" customHeight="1" x14ac:dyDescent="0.2">
      <c r="C62" s="14" t="s">
        <v>138</v>
      </c>
      <c r="F62" s="12"/>
      <c r="G62" s="13"/>
      <c r="H62" s="27"/>
    </row>
    <row r="63" spans="1:9" ht="12.75" customHeight="1" x14ac:dyDescent="0.2">
      <c r="C63" s="14" t="s">
        <v>10</v>
      </c>
      <c r="F63" s="12"/>
      <c r="G63" s="13"/>
      <c r="H63" s="27"/>
    </row>
    <row r="64" spans="1:9" ht="12.75" customHeight="1" x14ac:dyDescent="0.2">
      <c r="A64">
        <v>54</v>
      </c>
      <c r="B64" t="s">
        <v>140</v>
      </c>
      <c r="C64" t="s">
        <v>139</v>
      </c>
      <c r="D64" t="s">
        <v>75</v>
      </c>
      <c r="E64">
        <v>105000</v>
      </c>
      <c r="F64" s="12">
        <v>0.94499999999999995</v>
      </c>
      <c r="G64" s="13">
        <v>2.0000000000000001E-4</v>
      </c>
      <c r="H64" s="27"/>
    </row>
    <row r="65" spans="3:9" ht="12.75" customHeight="1" x14ac:dyDescent="0.2">
      <c r="C65" s="16" t="s">
        <v>137</v>
      </c>
      <c r="D65" s="16"/>
      <c r="E65" s="16"/>
      <c r="F65" s="17">
        <f>SUM(F64:F64)</f>
        <v>0.94499999999999995</v>
      </c>
      <c r="G65" s="18">
        <f>SUM(G64:G64)</f>
        <v>2.0000000000000001E-4</v>
      </c>
      <c r="H65" s="28"/>
      <c r="I65" s="29"/>
    </row>
    <row r="66" spans="3:9" ht="12.75" customHeight="1" x14ac:dyDescent="0.2">
      <c r="F66" s="12"/>
      <c r="G66" s="13"/>
      <c r="H66" s="27"/>
    </row>
    <row r="67" spans="3:9" ht="12.75" customHeight="1" x14ac:dyDescent="0.2">
      <c r="C67" s="14" t="s">
        <v>142</v>
      </c>
      <c r="F67" s="12">
        <v>83.457927999999995</v>
      </c>
      <c r="G67" s="13">
        <v>1.9299999999999998E-2</v>
      </c>
      <c r="H67" s="27"/>
    </row>
    <row r="68" spans="3:9" ht="12.75" customHeight="1" x14ac:dyDescent="0.2">
      <c r="C68" s="16" t="s">
        <v>137</v>
      </c>
      <c r="D68" s="16"/>
      <c r="E68" s="16"/>
      <c r="F68" s="17">
        <f>SUM(F67:F67)</f>
        <v>83.457927999999995</v>
      </c>
      <c r="G68" s="18">
        <f>SUM(G67:G67)</f>
        <v>1.9299999999999998E-2</v>
      </c>
      <c r="H68" s="28"/>
      <c r="I68" s="29"/>
    </row>
    <row r="69" spans="3:9" ht="12.75" customHeight="1" x14ac:dyDescent="0.2">
      <c r="F69" s="12"/>
      <c r="G69" s="13"/>
      <c r="H69" s="27"/>
    </row>
    <row r="70" spans="3:9" ht="12.75" customHeight="1" x14ac:dyDescent="0.2">
      <c r="C70" s="14" t="s">
        <v>143</v>
      </c>
      <c r="F70" s="12"/>
      <c r="G70" s="13"/>
      <c r="H70" s="27"/>
    </row>
    <row r="71" spans="3:9" ht="12.75" customHeight="1" x14ac:dyDescent="0.2">
      <c r="C71" s="14" t="s">
        <v>144</v>
      </c>
      <c r="F71" s="12">
        <v>108.469618</v>
      </c>
      <c r="G71" s="13">
        <v>2.52E-2</v>
      </c>
      <c r="H71" s="27"/>
    </row>
    <row r="72" spans="3:9" ht="12.75" customHeight="1" x14ac:dyDescent="0.2">
      <c r="C72" s="16" t="s">
        <v>137</v>
      </c>
      <c r="D72" s="16"/>
      <c r="E72" s="16"/>
      <c r="F72" s="17">
        <f>SUM(F71:F71)</f>
        <v>108.469618</v>
      </c>
      <c r="G72" s="18">
        <f>SUM(G71:G71)</f>
        <v>2.52E-2</v>
      </c>
      <c r="H72" s="28"/>
      <c r="I72" s="29"/>
    </row>
    <row r="73" spans="3:9" ht="12.75" customHeight="1" x14ac:dyDescent="0.2">
      <c r="C73" s="19" t="s">
        <v>145</v>
      </c>
      <c r="D73" s="19"/>
      <c r="E73" s="19"/>
      <c r="F73" s="20">
        <f>SUM(F60,F65,F68,F72)</f>
        <v>4332.2483589999983</v>
      </c>
      <c r="G73" s="21">
        <f>SUM(G60,G65,G68,G72)</f>
        <v>1.0000000000000004</v>
      </c>
      <c r="H73" s="30"/>
      <c r="I73" s="31"/>
    </row>
    <row r="74" spans="3:9" ht="12.75" customHeight="1" x14ac:dyDescent="0.2"/>
    <row r="75" spans="3:9" ht="12.75" customHeight="1" x14ac:dyDescent="0.2">
      <c r="C75" s="14" t="s">
        <v>545</v>
      </c>
    </row>
    <row r="76" spans="3:9" ht="12.75" customHeight="1" x14ac:dyDescent="0.2">
      <c r="C76" s="14" t="s">
        <v>548</v>
      </c>
      <c r="H76" s="28"/>
      <c r="I76" s="29"/>
    </row>
    <row r="77" spans="3:9" ht="13.5" customHeight="1" x14ac:dyDescent="0.2">
      <c r="C77" s="14"/>
    </row>
    <row r="78" spans="3:9" ht="12.75" customHeight="1" x14ac:dyDescent="0.2">
      <c r="C78" s="14" t="s">
        <v>547</v>
      </c>
      <c r="D78">
        <v>37.525199999999998</v>
      </c>
    </row>
    <row r="79" spans="3:9" ht="12.75" customHeight="1" x14ac:dyDescent="0.2">
      <c r="C79" s="14"/>
    </row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D37" sqref="D37:D39"/>
    </sheetView>
  </sheetViews>
  <sheetFormatPr defaultColWidth="9.140625" defaultRowHeight="12.75" x14ac:dyDescent="0.2"/>
  <cols>
    <col min="1" max="1" width="7.5703125" customWidth="1"/>
    <col min="2" max="2" width="15.140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140625" style="24" customWidth="1"/>
  </cols>
  <sheetData>
    <row r="1" spans="1:12" ht="18.75" x14ac:dyDescent="0.2">
      <c r="A1" s="1"/>
      <c r="B1" s="1"/>
      <c r="C1" s="34" t="s">
        <v>294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244</v>
      </c>
      <c r="F7" s="12"/>
      <c r="G7" s="13"/>
      <c r="H7" s="27"/>
    </row>
    <row r="8" spans="1:12" ht="12.75" customHeight="1" x14ac:dyDescent="0.2">
      <c r="A8">
        <v>1</v>
      </c>
      <c r="B8" t="s">
        <v>248</v>
      </c>
      <c r="C8" t="s">
        <v>247</v>
      </c>
      <c r="D8" t="s">
        <v>212</v>
      </c>
      <c r="E8">
        <v>104000000</v>
      </c>
      <c r="F8" s="12">
        <v>1113.4344000000001</v>
      </c>
      <c r="G8" s="13">
        <v>0.4793</v>
      </c>
      <c r="H8" s="27"/>
    </row>
    <row r="9" spans="1:12" ht="12.75" customHeight="1" x14ac:dyDescent="0.2">
      <c r="A9">
        <v>2</v>
      </c>
      <c r="B9" t="s">
        <v>289</v>
      </c>
      <c r="C9" t="s">
        <v>288</v>
      </c>
      <c r="D9" t="s">
        <v>212</v>
      </c>
      <c r="E9">
        <v>15000000</v>
      </c>
      <c r="F9" s="12">
        <v>156.37635</v>
      </c>
      <c r="G9" s="13">
        <v>6.7299999999999999E-2</v>
      </c>
      <c r="H9" s="28"/>
      <c r="I9" s="29"/>
    </row>
    <row r="10" spans="1:12" ht="12.75" customHeight="1" x14ac:dyDescent="0.2">
      <c r="A10">
        <v>3</v>
      </c>
      <c r="B10" t="s">
        <v>293</v>
      </c>
      <c r="C10" t="s">
        <v>292</v>
      </c>
      <c r="D10" t="s">
        <v>212</v>
      </c>
      <c r="E10">
        <v>8000000</v>
      </c>
      <c r="F10" s="12">
        <v>85.137200000000007</v>
      </c>
      <c r="G10" s="13">
        <v>3.6600000000000001E-2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4</v>
      </c>
      <c r="B11" t="s">
        <v>297</v>
      </c>
      <c r="C11" t="s">
        <v>296</v>
      </c>
      <c r="D11" t="s">
        <v>212</v>
      </c>
      <c r="E11">
        <v>7560000</v>
      </c>
      <c r="F11" s="12">
        <v>81.501941000000002</v>
      </c>
      <c r="G11" s="13">
        <v>3.5099999999999999E-2</v>
      </c>
      <c r="H11" s="27"/>
      <c r="J11" s="13" t="s">
        <v>212</v>
      </c>
      <c r="K11" s="13">
        <v>0.66980000000000006</v>
      </c>
    </row>
    <row r="12" spans="1:12" ht="12.75" customHeight="1" x14ac:dyDescent="0.2">
      <c r="A12">
        <v>5</v>
      </c>
      <c r="B12" t="s">
        <v>299</v>
      </c>
      <c r="C12" t="s">
        <v>298</v>
      </c>
      <c r="D12" t="s">
        <v>212</v>
      </c>
      <c r="E12">
        <v>7100000</v>
      </c>
      <c r="F12" s="12">
        <v>72.851112000000001</v>
      </c>
      <c r="G12" s="13">
        <v>3.1400000000000004E-2</v>
      </c>
      <c r="H12" s="27"/>
      <c r="J12" s="13" t="s">
        <v>216</v>
      </c>
      <c r="K12" s="13">
        <v>0.2382</v>
      </c>
    </row>
    <row r="13" spans="1:12" ht="12.75" customHeight="1" x14ac:dyDescent="0.2">
      <c r="A13">
        <v>6</v>
      </c>
      <c r="B13" t="s">
        <v>291</v>
      </c>
      <c r="C13" t="s">
        <v>290</v>
      </c>
      <c r="D13" t="s">
        <v>212</v>
      </c>
      <c r="E13">
        <v>4330000</v>
      </c>
      <c r="F13" s="12">
        <v>46.699007000000002</v>
      </c>
      <c r="G13" s="13">
        <v>2.0099999999999996E-2</v>
      </c>
      <c r="H13" s="27"/>
      <c r="J13" s="13" t="s">
        <v>270</v>
      </c>
      <c r="K13" s="13">
        <v>5.2400000000000002E-2</v>
      </c>
    </row>
    <row r="14" spans="1:12" ht="12.75" customHeight="1" x14ac:dyDescent="0.2">
      <c r="C14" s="16" t="s">
        <v>137</v>
      </c>
      <c r="D14" s="16"/>
      <c r="E14" s="16"/>
      <c r="F14" s="17">
        <f>SUM(F8:F13)</f>
        <v>1556.0000100000002</v>
      </c>
      <c r="G14" s="18">
        <f>SUM(G8:G13)</f>
        <v>0.66979999999999995</v>
      </c>
      <c r="H14" s="27"/>
      <c r="J14" s="13" t="s">
        <v>295</v>
      </c>
      <c r="K14" s="13">
        <v>1.29E-2</v>
      </c>
    </row>
    <row r="15" spans="1:12" ht="12.75" customHeight="1" x14ac:dyDescent="0.2">
      <c r="F15" s="12"/>
      <c r="G15" s="13"/>
      <c r="H15" s="27"/>
      <c r="J15" s="13" t="s">
        <v>81</v>
      </c>
      <c r="K15" s="13">
        <v>2.6699999999999998E-2</v>
      </c>
    </row>
    <row r="16" spans="1:12" ht="12.75" customHeight="1" x14ac:dyDescent="0.2">
      <c r="C16" s="14" t="s">
        <v>251</v>
      </c>
      <c r="F16" s="12"/>
      <c r="G16" s="13"/>
      <c r="H16" s="27"/>
      <c r="J16" s="13"/>
      <c r="K16" s="13"/>
    </row>
    <row r="17" spans="1:9" ht="12.75" customHeight="1" x14ac:dyDescent="0.2">
      <c r="C17" s="14" t="s">
        <v>10</v>
      </c>
      <c r="F17" s="12"/>
      <c r="G17" s="13"/>
      <c r="H17" s="27"/>
    </row>
    <row r="18" spans="1:9" ht="12.75" customHeight="1" x14ac:dyDescent="0.2">
      <c r="A18">
        <v>7</v>
      </c>
      <c r="B18" t="s">
        <v>301</v>
      </c>
      <c r="C18" t="s">
        <v>300</v>
      </c>
      <c r="D18" t="s">
        <v>216</v>
      </c>
      <c r="E18">
        <v>30000000</v>
      </c>
      <c r="F18" s="12">
        <v>317.49720000000002</v>
      </c>
      <c r="G18" s="13">
        <v>0.13669999999999999</v>
      </c>
      <c r="H18" s="28"/>
      <c r="I18" s="29"/>
    </row>
    <row r="19" spans="1:9" ht="12.75" customHeight="1" x14ac:dyDescent="0.2">
      <c r="A19">
        <v>8</v>
      </c>
      <c r="B19" t="s">
        <v>302</v>
      </c>
      <c r="C19" t="s">
        <v>258</v>
      </c>
      <c r="D19" t="s">
        <v>216</v>
      </c>
      <c r="E19">
        <v>22500000</v>
      </c>
      <c r="F19" s="12">
        <v>235.82565</v>
      </c>
      <c r="G19" s="13">
        <v>0.10150000000000001</v>
      </c>
      <c r="H19" s="27"/>
    </row>
    <row r="20" spans="1:9" ht="12.75" customHeight="1" x14ac:dyDescent="0.2">
      <c r="A20">
        <v>9</v>
      </c>
      <c r="B20" t="s">
        <v>303</v>
      </c>
      <c r="C20" t="s">
        <v>284</v>
      </c>
      <c r="D20" t="s">
        <v>270</v>
      </c>
      <c r="E20">
        <v>10000000</v>
      </c>
      <c r="F20" s="12">
        <v>100.732</v>
      </c>
      <c r="G20" s="13">
        <v>4.3400000000000001E-2</v>
      </c>
      <c r="H20" s="27"/>
    </row>
    <row r="21" spans="1:9" ht="12.75" customHeight="1" x14ac:dyDescent="0.2">
      <c r="A21">
        <v>10</v>
      </c>
      <c r="B21" t="s">
        <v>304</v>
      </c>
      <c r="C21" t="s">
        <v>235</v>
      </c>
      <c r="D21" t="s">
        <v>295</v>
      </c>
      <c r="E21">
        <v>3000000</v>
      </c>
      <c r="F21" s="12">
        <v>30.021899999999999</v>
      </c>
      <c r="G21" s="13">
        <v>1.29E-2</v>
      </c>
      <c r="H21" s="27"/>
    </row>
    <row r="22" spans="1:9" ht="12.75" customHeight="1" x14ac:dyDescent="0.2">
      <c r="A22">
        <v>11</v>
      </c>
      <c r="B22" t="s">
        <v>305</v>
      </c>
      <c r="C22" t="s">
        <v>258</v>
      </c>
      <c r="D22" t="s">
        <v>270</v>
      </c>
      <c r="E22">
        <v>2000000</v>
      </c>
      <c r="F22" s="12">
        <v>20.857980000000001</v>
      </c>
      <c r="G22" s="13">
        <v>9.0000000000000011E-3</v>
      </c>
      <c r="H22" s="27"/>
    </row>
    <row r="23" spans="1:9" ht="12.75" customHeight="1" x14ac:dyDescent="0.2">
      <c r="C23" s="16" t="s">
        <v>137</v>
      </c>
      <c r="D23" s="16"/>
      <c r="E23" s="16"/>
      <c r="F23" s="17">
        <f>SUM(F18:F22)</f>
        <v>704.93472999999994</v>
      </c>
      <c r="G23" s="18">
        <f>SUM(G18:G22)</f>
        <v>0.30350000000000005</v>
      </c>
      <c r="H23" s="27"/>
    </row>
    <row r="24" spans="1:9" ht="12.75" customHeight="1" x14ac:dyDescent="0.2">
      <c r="F24" s="12"/>
      <c r="G24" s="13"/>
      <c r="H24" s="27"/>
    </row>
    <row r="25" spans="1:9" ht="12.75" customHeight="1" x14ac:dyDescent="0.2">
      <c r="C25" s="14" t="s">
        <v>142</v>
      </c>
      <c r="F25" s="12">
        <v>28.771778999999999</v>
      </c>
      <c r="G25" s="13">
        <v>1.24E-2</v>
      </c>
      <c r="H25" s="27"/>
    </row>
    <row r="26" spans="1:9" ht="12.75" customHeight="1" x14ac:dyDescent="0.2">
      <c r="C26" s="16" t="s">
        <v>137</v>
      </c>
      <c r="D26" s="16"/>
      <c r="E26" s="16"/>
      <c r="F26" s="17">
        <f>SUM(F25:F25)</f>
        <v>28.771778999999999</v>
      </c>
      <c r="G26" s="18">
        <f>SUM(G25:G25)</f>
        <v>1.24E-2</v>
      </c>
      <c r="H26" s="27"/>
    </row>
    <row r="27" spans="1:9" ht="12.75" customHeight="1" x14ac:dyDescent="0.2">
      <c r="F27" s="12"/>
      <c r="G27" s="13"/>
      <c r="H27" s="28"/>
      <c r="I27" s="29"/>
    </row>
    <row r="28" spans="1:9" ht="12.75" customHeight="1" x14ac:dyDescent="0.2">
      <c r="C28" s="14" t="s">
        <v>143</v>
      </c>
      <c r="F28" s="12"/>
      <c r="G28" s="13"/>
      <c r="H28" s="27"/>
    </row>
    <row r="29" spans="1:9" ht="12.75" customHeight="1" x14ac:dyDescent="0.2">
      <c r="C29" s="14" t="s">
        <v>144</v>
      </c>
      <c r="F29" s="12">
        <v>33.379586000000003</v>
      </c>
      <c r="G29" s="13">
        <v>1.43E-2</v>
      </c>
      <c r="H29" s="27"/>
    </row>
    <row r="30" spans="1:9" ht="12.75" customHeight="1" x14ac:dyDescent="0.2">
      <c r="C30" s="16" t="s">
        <v>137</v>
      </c>
      <c r="D30" s="16"/>
      <c r="E30" s="16"/>
      <c r="F30" s="17">
        <f>SUM(F29:F29)</f>
        <v>33.379586000000003</v>
      </c>
      <c r="G30" s="18">
        <f>SUM(G29:G29)</f>
        <v>1.43E-2</v>
      </c>
      <c r="H30" s="28"/>
      <c r="I30" s="29"/>
    </row>
    <row r="31" spans="1:9" ht="12.75" customHeight="1" x14ac:dyDescent="0.2">
      <c r="C31" s="19" t="s">
        <v>145</v>
      </c>
      <c r="D31" s="19"/>
      <c r="E31" s="19"/>
      <c r="F31" s="20">
        <f>SUM(F14,F23,F26,F30)</f>
        <v>2323.0861050000003</v>
      </c>
      <c r="G31" s="21">
        <f>SUM(G14,G23,G26,G30)</f>
        <v>1</v>
      </c>
      <c r="H31" s="27"/>
    </row>
    <row r="32" spans="1:9" ht="12.75" customHeight="1" x14ac:dyDescent="0.2">
      <c r="H32" s="27"/>
    </row>
    <row r="33" spans="3:9" ht="12.75" customHeight="1" x14ac:dyDescent="0.2">
      <c r="C33" s="33" t="s">
        <v>546</v>
      </c>
      <c r="H33" s="27"/>
    </row>
    <row r="34" spans="3:9" ht="12.75" customHeight="1" x14ac:dyDescent="0.2">
      <c r="C34" s="33" t="s">
        <v>545</v>
      </c>
      <c r="H34" s="28"/>
      <c r="I34" s="29"/>
    </row>
    <row r="35" spans="3:9" ht="12.75" customHeight="1" x14ac:dyDescent="0.2">
      <c r="C35" s="14"/>
      <c r="H35" s="30"/>
      <c r="I35" s="31"/>
    </row>
    <row r="36" spans="3:9" ht="12.75" customHeight="1" x14ac:dyDescent="0.2">
      <c r="C36" s="37" t="s">
        <v>547</v>
      </c>
      <c r="D36" s="38">
        <v>22.053899999999999</v>
      </c>
    </row>
    <row r="37" spans="3:9" ht="12.75" customHeight="1" x14ac:dyDescent="0.2">
      <c r="C37" s="37" t="s">
        <v>551</v>
      </c>
      <c r="D37" s="39">
        <v>3802.98</v>
      </c>
    </row>
    <row r="38" spans="3:9" ht="12.75" customHeight="1" x14ac:dyDescent="0.2">
      <c r="C38" s="37" t="s">
        <v>552</v>
      </c>
      <c r="D38" s="39">
        <v>6.9455999999999998</v>
      </c>
    </row>
    <row r="39" spans="3:9" ht="12.75" customHeight="1" x14ac:dyDescent="0.2">
      <c r="C39" s="40" t="s">
        <v>553</v>
      </c>
      <c r="D39" s="41">
        <v>8.5999999999999993E-2</v>
      </c>
    </row>
    <row r="40" spans="3:9" ht="12.75" customHeight="1" x14ac:dyDescent="0.2"/>
    <row r="41" spans="3:9" ht="12.75" customHeight="1" x14ac:dyDescent="0.2"/>
    <row r="42" spans="3:9" ht="12.75" customHeight="1" x14ac:dyDescent="0.2"/>
    <row r="43" spans="3:9" ht="12.75" customHeight="1" x14ac:dyDescent="0.2"/>
    <row r="44" spans="3:9" ht="12.75" customHeight="1" x14ac:dyDescent="0.2"/>
    <row r="45" spans="3:9" ht="12.75" customHeight="1" x14ac:dyDescent="0.2"/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D33" sqref="D33:D35"/>
    </sheetView>
  </sheetViews>
  <sheetFormatPr defaultColWidth="9.140625" defaultRowHeight="12.75" x14ac:dyDescent="0.2"/>
  <cols>
    <col min="1" max="1" width="7.5703125" customWidth="1"/>
    <col min="2" max="2" width="1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" style="24" customWidth="1"/>
  </cols>
  <sheetData>
    <row r="1" spans="1:12" ht="18.75" x14ac:dyDescent="0.2">
      <c r="A1" s="1"/>
      <c r="B1" s="1"/>
      <c r="C1" s="34" t="s">
        <v>420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C6" s="14" t="s">
        <v>244</v>
      </c>
      <c r="F6" s="12"/>
      <c r="G6" s="13"/>
      <c r="H6" s="27"/>
    </row>
    <row r="7" spans="1:12" ht="12.75" customHeight="1" x14ac:dyDescent="0.2">
      <c r="A7">
        <v>1</v>
      </c>
      <c r="B7" t="s">
        <v>293</v>
      </c>
      <c r="C7" t="s">
        <v>292</v>
      </c>
      <c r="D7" t="s">
        <v>212</v>
      </c>
      <c r="E7">
        <v>15000000</v>
      </c>
      <c r="F7" s="12">
        <v>159.63225</v>
      </c>
      <c r="G7" s="13">
        <v>5.74E-2</v>
      </c>
      <c r="H7" s="27"/>
    </row>
    <row r="8" spans="1:12" ht="12.75" customHeight="1" x14ac:dyDescent="0.2">
      <c r="A8">
        <v>2</v>
      </c>
      <c r="B8" t="s">
        <v>422</v>
      </c>
      <c r="C8" t="s">
        <v>421</v>
      </c>
      <c r="D8" t="s">
        <v>212</v>
      </c>
      <c r="E8">
        <v>1340000</v>
      </c>
      <c r="F8" s="12">
        <v>13.783334</v>
      </c>
      <c r="G8" s="13">
        <v>5.0000000000000001E-3</v>
      </c>
      <c r="H8" s="27"/>
    </row>
    <row r="9" spans="1:12" ht="12.75" customHeight="1" x14ac:dyDescent="0.2">
      <c r="C9" s="16" t="s">
        <v>137</v>
      </c>
      <c r="D9" s="16"/>
      <c r="E9" s="16"/>
      <c r="F9" s="17">
        <f>SUM(F7:F8)</f>
        <v>173.415584</v>
      </c>
      <c r="G9" s="18">
        <f>SUM(G7:G8)</f>
        <v>6.2399999999999997E-2</v>
      </c>
      <c r="H9" s="28"/>
      <c r="I9" s="29"/>
    </row>
    <row r="10" spans="1:12" ht="12.75" customHeight="1" x14ac:dyDescent="0.2">
      <c r="F10" s="12"/>
      <c r="G10" s="13"/>
      <c r="H10" s="27"/>
      <c r="J10" s="15" t="s">
        <v>15</v>
      </c>
      <c r="K10" s="15" t="s">
        <v>16</v>
      </c>
    </row>
    <row r="11" spans="1:12" ht="12.75" customHeight="1" x14ac:dyDescent="0.2">
      <c r="C11" s="14" t="s">
        <v>251</v>
      </c>
      <c r="F11" s="12"/>
      <c r="G11" s="13"/>
      <c r="H11" s="27"/>
      <c r="J11" s="13" t="s">
        <v>205</v>
      </c>
      <c r="K11" s="13">
        <v>0.67200000000000004</v>
      </c>
    </row>
    <row r="12" spans="1:12" ht="12.75" customHeight="1" x14ac:dyDescent="0.2">
      <c r="C12" s="14" t="s">
        <v>10</v>
      </c>
      <c r="F12" s="12"/>
      <c r="G12" s="13"/>
      <c r="H12" s="27"/>
      <c r="J12" s="13" t="s">
        <v>389</v>
      </c>
      <c r="K12" s="13">
        <v>0.1807</v>
      </c>
    </row>
    <row r="13" spans="1:12" ht="12.75" customHeight="1" x14ac:dyDescent="0.2">
      <c r="A13">
        <v>3</v>
      </c>
      <c r="B13" t="s">
        <v>413</v>
      </c>
      <c r="C13" t="s">
        <v>367</v>
      </c>
      <c r="D13" t="s">
        <v>389</v>
      </c>
      <c r="E13">
        <v>50000000</v>
      </c>
      <c r="F13" s="12">
        <v>502.45800000000003</v>
      </c>
      <c r="G13" s="13">
        <v>0.1807</v>
      </c>
      <c r="H13" s="27"/>
      <c r="J13" s="13" t="s">
        <v>212</v>
      </c>
      <c r="K13" s="13">
        <v>6.2400000000000004E-2</v>
      </c>
    </row>
    <row r="14" spans="1:12" ht="12.75" customHeight="1" x14ac:dyDescent="0.2">
      <c r="A14">
        <v>4</v>
      </c>
      <c r="B14" t="s">
        <v>423</v>
      </c>
      <c r="C14" t="s">
        <v>260</v>
      </c>
      <c r="D14" t="s">
        <v>205</v>
      </c>
      <c r="E14">
        <v>48000000</v>
      </c>
      <c r="F14" s="12">
        <v>488.15183999999999</v>
      </c>
      <c r="G14" s="13">
        <v>0.17550000000000002</v>
      </c>
      <c r="H14" s="28"/>
      <c r="I14" s="29"/>
      <c r="J14" s="13" t="s">
        <v>81</v>
      </c>
      <c r="K14" s="13">
        <v>8.4900000000000003E-2</v>
      </c>
    </row>
    <row r="15" spans="1:12" ht="12.75" customHeight="1" x14ac:dyDescent="0.2">
      <c r="A15">
        <v>5</v>
      </c>
      <c r="B15" t="s">
        <v>286</v>
      </c>
      <c r="C15" t="s">
        <v>263</v>
      </c>
      <c r="D15" t="s">
        <v>205</v>
      </c>
      <c r="E15">
        <v>45000000</v>
      </c>
      <c r="F15" s="12">
        <v>458.05635000000001</v>
      </c>
      <c r="G15" s="13">
        <v>0.16469999999999999</v>
      </c>
      <c r="H15" s="27"/>
      <c r="J15" s="13"/>
      <c r="K15" s="13"/>
    </row>
    <row r="16" spans="1:12" ht="12.75" customHeight="1" x14ac:dyDescent="0.2">
      <c r="A16">
        <v>6</v>
      </c>
      <c r="B16" t="s">
        <v>256</v>
      </c>
      <c r="C16" t="s">
        <v>255</v>
      </c>
      <c r="D16" t="s">
        <v>205</v>
      </c>
      <c r="E16">
        <v>35000000</v>
      </c>
      <c r="F16" s="12">
        <v>356.13200000000001</v>
      </c>
      <c r="G16" s="13">
        <v>0.12809999999999999</v>
      </c>
      <c r="H16" s="27"/>
    </row>
    <row r="17" spans="1:9" ht="12.75" customHeight="1" x14ac:dyDescent="0.2">
      <c r="A17">
        <v>7</v>
      </c>
      <c r="B17" t="s">
        <v>257</v>
      </c>
      <c r="C17" t="s">
        <v>255</v>
      </c>
      <c r="D17" t="s">
        <v>205</v>
      </c>
      <c r="E17">
        <v>32000000</v>
      </c>
      <c r="F17" s="12">
        <v>324.07936000000001</v>
      </c>
      <c r="G17" s="13">
        <v>0.11650000000000001</v>
      </c>
      <c r="H17" s="27"/>
    </row>
    <row r="18" spans="1:9" ht="12.75" customHeight="1" x14ac:dyDescent="0.2">
      <c r="A18">
        <v>8</v>
      </c>
      <c r="B18" t="s">
        <v>417</v>
      </c>
      <c r="C18" t="s">
        <v>416</v>
      </c>
      <c r="D18" t="s">
        <v>205</v>
      </c>
      <c r="E18">
        <v>24000000</v>
      </c>
      <c r="F18" s="12">
        <v>242.50344000000001</v>
      </c>
      <c r="G18" s="13">
        <v>8.72E-2</v>
      </c>
      <c r="H18" s="27"/>
    </row>
    <row r="19" spans="1:9" ht="12.75" customHeight="1" x14ac:dyDescent="0.2">
      <c r="C19" s="16" t="s">
        <v>137</v>
      </c>
      <c r="D19" s="16"/>
      <c r="E19" s="16"/>
      <c r="F19" s="17">
        <f>SUM(F13:F18)</f>
        <v>2371.3809900000001</v>
      </c>
      <c r="G19" s="18">
        <f>SUM(G13:G18)</f>
        <v>0.85270000000000001</v>
      </c>
      <c r="H19" s="27"/>
    </row>
    <row r="20" spans="1:9" ht="12.75" customHeight="1" x14ac:dyDescent="0.2">
      <c r="F20" s="12"/>
      <c r="G20" s="13"/>
      <c r="H20" s="27"/>
    </row>
    <row r="21" spans="1:9" ht="12.75" customHeight="1" x14ac:dyDescent="0.2">
      <c r="C21" s="14" t="s">
        <v>142</v>
      </c>
      <c r="F21" s="12">
        <v>84.750322999999995</v>
      </c>
      <c r="G21" s="13">
        <v>3.0499999999999999E-2</v>
      </c>
      <c r="H21" s="27"/>
    </row>
    <row r="22" spans="1:9" ht="12.75" customHeight="1" x14ac:dyDescent="0.2">
      <c r="C22" s="16" t="s">
        <v>137</v>
      </c>
      <c r="D22" s="16"/>
      <c r="E22" s="16"/>
      <c r="F22" s="17">
        <f>SUM(F21:F21)</f>
        <v>84.750322999999995</v>
      </c>
      <c r="G22" s="18">
        <f>SUM(G21:G21)</f>
        <v>3.0499999999999999E-2</v>
      </c>
      <c r="H22" s="27"/>
    </row>
    <row r="23" spans="1:9" ht="12.75" customHeight="1" x14ac:dyDescent="0.2">
      <c r="F23" s="12"/>
      <c r="G23" s="13"/>
      <c r="H23" s="27"/>
    </row>
    <row r="24" spans="1:9" ht="12.75" customHeight="1" x14ac:dyDescent="0.2">
      <c r="C24" s="14" t="s">
        <v>143</v>
      </c>
      <c r="F24" s="12"/>
      <c r="G24" s="13"/>
      <c r="H24" s="28"/>
      <c r="I24" s="29"/>
    </row>
    <row r="25" spans="1:9" ht="12.75" customHeight="1" x14ac:dyDescent="0.2">
      <c r="C25" s="14" t="s">
        <v>144</v>
      </c>
      <c r="F25" s="12">
        <v>151.62577099999999</v>
      </c>
      <c r="G25" s="13">
        <v>5.4400000000000004E-2</v>
      </c>
      <c r="H25" s="27"/>
    </row>
    <row r="26" spans="1:9" ht="12.75" customHeight="1" x14ac:dyDescent="0.2">
      <c r="C26" s="16" t="s">
        <v>137</v>
      </c>
      <c r="D26" s="16"/>
      <c r="E26" s="16"/>
      <c r="F26" s="17">
        <f>SUM(F25:F25)</f>
        <v>151.62577099999999</v>
      </c>
      <c r="G26" s="18">
        <f>SUM(G25:G25)</f>
        <v>5.4400000000000004E-2</v>
      </c>
      <c r="H26" s="27"/>
    </row>
    <row r="27" spans="1:9" ht="12.75" customHeight="1" x14ac:dyDescent="0.2">
      <c r="C27" s="19" t="s">
        <v>145</v>
      </c>
      <c r="D27" s="19"/>
      <c r="E27" s="19"/>
      <c r="F27" s="20">
        <f>SUM(F9,F19,F22,F26)</f>
        <v>2781.1726680000002</v>
      </c>
      <c r="G27" s="21">
        <f>SUM(G9,G19,G22,G26)</f>
        <v>1</v>
      </c>
      <c r="H27" s="28"/>
      <c r="I27" s="29"/>
    </row>
    <row r="28" spans="1:9" ht="12.75" customHeight="1" x14ac:dyDescent="0.2">
      <c r="H28" s="27"/>
    </row>
    <row r="29" spans="1:9" ht="12.75" customHeight="1" x14ac:dyDescent="0.2">
      <c r="C29" s="33" t="s">
        <v>546</v>
      </c>
      <c r="H29" s="27"/>
    </row>
    <row r="30" spans="1:9" ht="12.75" customHeight="1" x14ac:dyDescent="0.2">
      <c r="C30" s="33" t="s">
        <v>545</v>
      </c>
      <c r="H30" s="27"/>
    </row>
    <row r="31" spans="1:9" ht="12.75" customHeight="1" x14ac:dyDescent="0.2">
      <c r="C31" s="14"/>
      <c r="H31" s="28"/>
      <c r="I31" s="29"/>
    </row>
    <row r="32" spans="1:9" ht="12.75" customHeight="1" x14ac:dyDescent="0.2">
      <c r="C32" s="37" t="s">
        <v>547</v>
      </c>
      <c r="D32" s="38">
        <v>61.321700000000007</v>
      </c>
      <c r="H32" s="30"/>
      <c r="I32" s="31"/>
    </row>
    <row r="33" spans="3:4" ht="12.75" customHeight="1" x14ac:dyDescent="0.2">
      <c r="C33" s="37" t="s">
        <v>551</v>
      </c>
      <c r="D33" s="42">
        <v>1141.3599999999999</v>
      </c>
    </row>
    <row r="34" spans="3:4" ht="12.75" customHeight="1" x14ac:dyDescent="0.2">
      <c r="C34" s="37" t="s">
        <v>552</v>
      </c>
      <c r="D34" s="42">
        <v>2.5459000000000001</v>
      </c>
    </row>
    <row r="35" spans="3:4" ht="12.75" customHeight="1" x14ac:dyDescent="0.2">
      <c r="C35" s="40" t="s">
        <v>553</v>
      </c>
      <c r="D35" s="41">
        <v>8.1100000000000005E-2</v>
      </c>
    </row>
    <row r="36" spans="3:4" ht="12.75" customHeight="1" x14ac:dyDescent="0.2"/>
    <row r="37" spans="3:4" ht="12.75" customHeight="1" x14ac:dyDescent="0.2"/>
    <row r="38" spans="3:4" ht="12.75" customHeight="1" x14ac:dyDescent="0.2"/>
    <row r="39" spans="3:4" ht="12.75" customHeight="1" x14ac:dyDescent="0.2"/>
    <row r="40" spans="3:4" ht="12.75" customHeight="1" x14ac:dyDescent="0.2"/>
    <row r="41" spans="3:4" ht="12.75" customHeight="1" x14ac:dyDescent="0.2"/>
    <row r="42" spans="3:4" ht="12.75" customHeight="1" x14ac:dyDescent="0.2"/>
    <row r="43" spans="3:4" ht="12.75" customHeight="1" x14ac:dyDescent="0.2"/>
    <row r="44" spans="3:4" ht="12.75" customHeight="1" x14ac:dyDescent="0.2"/>
    <row r="45" spans="3:4" ht="12.75" customHeight="1" x14ac:dyDescent="0.2"/>
    <row r="46" spans="3:4" ht="12.75" customHeight="1" x14ac:dyDescent="0.2"/>
    <row r="47" spans="3:4" ht="12.75" customHeight="1" x14ac:dyDescent="0.2"/>
    <row r="48" spans="3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10" workbookViewId="0">
      <selection activeCell="D41" sqref="D41:D43"/>
    </sheetView>
  </sheetViews>
  <sheetFormatPr defaultColWidth="9.140625" defaultRowHeight="12.75" x14ac:dyDescent="0.2"/>
  <cols>
    <col min="1" max="1" width="7.5703125" customWidth="1"/>
    <col min="2" max="2" width="15.140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140625" style="24" customWidth="1"/>
  </cols>
  <sheetData>
    <row r="1" spans="1:12" ht="18.75" x14ac:dyDescent="0.2">
      <c r="A1" s="1"/>
      <c r="B1" s="1"/>
      <c r="C1" s="34" t="s">
        <v>451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141</v>
      </c>
      <c r="F7" s="12"/>
      <c r="G7" s="13"/>
      <c r="H7" s="27"/>
    </row>
    <row r="8" spans="1:12" ht="12.75" customHeight="1" x14ac:dyDescent="0.2">
      <c r="C8" s="14" t="s">
        <v>242</v>
      </c>
      <c r="F8" s="12"/>
      <c r="G8" s="13"/>
      <c r="H8" s="27"/>
    </row>
    <row r="9" spans="1:12" ht="12.75" customHeight="1" x14ac:dyDescent="0.2">
      <c r="A9">
        <v>1</v>
      </c>
      <c r="B9" t="s">
        <v>380</v>
      </c>
      <c r="C9" t="s">
        <v>300</v>
      </c>
      <c r="D9" t="s">
        <v>308</v>
      </c>
      <c r="E9">
        <v>30000000</v>
      </c>
      <c r="F9" s="12">
        <v>281.07119999999998</v>
      </c>
      <c r="G9" s="13">
        <v>0.1328</v>
      </c>
      <c r="H9" s="27"/>
    </row>
    <row r="10" spans="1:12" ht="12.75" customHeight="1" x14ac:dyDescent="0.2">
      <c r="C10" s="16" t="s">
        <v>137</v>
      </c>
      <c r="D10" s="16"/>
      <c r="E10" s="16"/>
      <c r="F10" s="17">
        <f>SUM(F9:F9)</f>
        <v>281.07119999999998</v>
      </c>
      <c r="G10" s="18">
        <f>SUM(G9:G9)</f>
        <v>0.1328</v>
      </c>
      <c r="H10" s="28"/>
      <c r="I10" s="29"/>
      <c r="J10" s="15" t="s">
        <v>15</v>
      </c>
      <c r="K10" s="15" t="s">
        <v>16</v>
      </c>
    </row>
    <row r="11" spans="1:12" ht="12.75" customHeight="1" x14ac:dyDescent="0.2">
      <c r="F11" s="12"/>
      <c r="G11" s="13"/>
      <c r="H11" s="27"/>
      <c r="J11" s="13" t="s">
        <v>205</v>
      </c>
      <c r="K11" s="13">
        <v>0.27910000000000001</v>
      </c>
    </row>
    <row r="12" spans="1:12" ht="12.75" customHeight="1" x14ac:dyDescent="0.2">
      <c r="C12" s="14" t="s">
        <v>334</v>
      </c>
      <c r="F12" s="12"/>
      <c r="G12" s="13"/>
      <c r="H12" s="27"/>
      <c r="J12" s="13" t="s">
        <v>308</v>
      </c>
      <c r="K12" s="13">
        <v>0.22450000000000001</v>
      </c>
    </row>
    <row r="13" spans="1:12" ht="12.75" customHeight="1" x14ac:dyDescent="0.2">
      <c r="A13">
        <v>2</v>
      </c>
      <c r="B13" t="s">
        <v>397</v>
      </c>
      <c r="C13" t="s">
        <v>396</v>
      </c>
      <c r="D13" t="s">
        <v>308</v>
      </c>
      <c r="E13">
        <v>20000000</v>
      </c>
      <c r="F13" s="12">
        <v>194.0172</v>
      </c>
      <c r="G13" s="13">
        <v>9.1700000000000004E-2</v>
      </c>
      <c r="H13" s="27"/>
      <c r="J13" s="13" t="s">
        <v>387</v>
      </c>
      <c r="K13" s="13">
        <v>9.6999999999999989E-2</v>
      </c>
    </row>
    <row r="14" spans="1:12" ht="12.75" customHeight="1" x14ac:dyDescent="0.2">
      <c r="C14" s="16" t="s">
        <v>137</v>
      </c>
      <c r="D14" s="16"/>
      <c r="E14" s="16"/>
      <c r="F14" s="17">
        <f>SUM(F13:F13)</f>
        <v>194.0172</v>
      </c>
      <c r="G14" s="18">
        <f>SUM(G13:G13)</f>
        <v>9.1700000000000004E-2</v>
      </c>
      <c r="H14" s="28"/>
      <c r="I14" s="29"/>
      <c r="J14" s="13" t="s">
        <v>386</v>
      </c>
      <c r="K14" s="13">
        <v>7.0800000000000002E-2</v>
      </c>
    </row>
    <row r="15" spans="1:12" ht="12.75" customHeight="1" x14ac:dyDescent="0.2">
      <c r="F15" s="12"/>
      <c r="G15" s="13"/>
      <c r="H15" s="27"/>
      <c r="J15" s="13" t="s">
        <v>295</v>
      </c>
      <c r="K15" s="13">
        <v>6.1500000000000006E-2</v>
      </c>
    </row>
    <row r="16" spans="1:12" ht="12.75" customHeight="1" x14ac:dyDescent="0.2">
      <c r="C16" s="14" t="s">
        <v>251</v>
      </c>
      <c r="F16" s="12"/>
      <c r="G16" s="13"/>
      <c r="H16" s="27"/>
      <c r="J16" s="13" t="s">
        <v>216</v>
      </c>
      <c r="K16" s="13">
        <v>4.9100000000000005E-2</v>
      </c>
    </row>
    <row r="17" spans="1:11" ht="12.75" customHeight="1" x14ac:dyDescent="0.2">
      <c r="C17" s="14" t="s">
        <v>10</v>
      </c>
      <c r="F17" s="12"/>
      <c r="G17" s="13"/>
      <c r="H17" s="28"/>
      <c r="I17" s="29"/>
      <c r="J17" s="13" t="s">
        <v>81</v>
      </c>
      <c r="K17" s="13">
        <v>0.218</v>
      </c>
    </row>
    <row r="18" spans="1:11" ht="12.75" customHeight="1" x14ac:dyDescent="0.2">
      <c r="A18">
        <v>3</v>
      </c>
      <c r="B18" t="s">
        <v>256</v>
      </c>
      <c r="C18" t="s">
        <v>255</v>
      </c>
      <c r="D18" t="s">
        <v>205</v>
      </c>
      <c r="E18">
        <v>30000000</v>
      </c>
      <c r="F18" s="12">
        <v>305.25599999999997</v>
      </c>
      <c r="G18" s="13">
        <v>0.14419999999999999</v>
      </c>
      <c r="H18" s="27"/>
      <c r="J18" s="13"/>
      <c r="K18" s="13"/>
    </row>
    <row r="19" spans="1:11" ht="12.75" customHeight="1" x14ac:dyDescent="0.2">
      <c r="A19">
        <v>4</v>
      </c>
      <c r="B19" t="s">
        <v>407</v>
      </c>
      <c r="C19" t="s">
        <v>284</v>
      </c>
      <c r="D19" t="s">
        <v>387</v>
      </c>
      <c r="E19">
        <v>20000000</v>
      </c>
      <c r="F19" s="12">
        <v>205.19980000000001</v>
      </c>
      <c r="G19" s="13">
        <v>9.6999999999999989E-2</v>
      </c>
      <c r="H19" s="27"/>
    </row>
    <row r="20" spans="1:11" ht="12.75" customHeight="1" x14ac:dyDescent="0.2">
      <c r="A20">
        <v>5</v>
      </c>
      <c r="B20" t="s">
        <v>286</v>
      </c>
      <c r="C20" t="s">
        <v>263</v>
      </c>
      <c r="D20" t="s">
        <v>205</v>
      </c>
      <c r="E20">
        <v>15000000</v>
      </c>
      <c r="F20" s="12">
        <v>152.68545</v>
      </c>
      <c r="G20" s="13">
        <v>7.22E-2</v>
      </c>
      <c r="H20" s="27"/>
    </row>
    <row r="21" spans="1:11" ht="12.75" customHeight="1" x14ac:dyDescent="0.2">
      <c r="A21">
        <v>6</v>
      </c>
      <c r="B21" t="s">
        <v>405</v>
      </c>
      <c r="C21" t="s">
        <v>404</v>
      </c>
      <c r="D21" t="s">
        <v>386</v>
      </c>
      <c r="E21">
        <v>15000000</v>
      </c>
      <c r="F21" s="12">
        <v>149.8527</v>
      </c>
      <c r="G21" s="13">
        <v>7.0800000000000002E-2</v>
      </c>
      <c r="H21" s="27"/>
    </row>
    <row r="22" spans="1:11" ht="12.75" customHeight="1" x14ac:dyDescent="0.2">
      <c r="A22">
        <v>7</v>
      </c>
      <c r="B22" t="s">
        <v>304</v>
      </c>
      <c r="C22" t="s">
        <v>235</v>
      </c>
      <c r="D22" t="s">
        <v>295</v>
      </c>
      <c r="E22">
        <v>13000000</v>
      </c>
      <c r="F22" s="12">
        <v>130.0949</v>
      </c>
      <c r="G22" s="13">
        <v>6.1500000000000006E-2</v>
      </c>
      <c r="H22" s="27"/>
    </row>
    <row r="23" spans="1:11" ht="12.75" customHeight="1" x14ac:dyDescent="0.2">
      <c r="A23">
        <v>8</v>
      </c>
      <c r="B23" t="s">
        <v>259</v>
      </c>
      <c r="C23" t="s">
        <v>258</v>
      </c>
      <c r="D23" t="s">
        <v>216</v>
      </c>
      <c r="E23">
        <v>10000000</v>
      </c>
      <c r="F23" s="12">
        <v>103.80549999999999</v>
      </c>
      <c r="G23" s="13">
        <v>4.9100000000000005E-2</v>
      </c>
      <c r="H23" s="27"/>
    </row>
    <row r="24" spans="1:11" ht="12.75" customHeight="1" x14ac:dyDescent="0.2">
      <c r="A24">
        <v>9</v>
      </c>
      <c r="B24" t="s">
        <v>406</v>
      </c>
      <c r="C24" t="s">
        <v>263</v>
      </c>
      <c r="D24" t="s">
        <v>205</v>
      </c>
      <c r="E24">
        <v>10000000</v>
      </c>
      <c r="F24" s="12">
        <v>102.38590000000001</v>
      </c>
      <c r="G24" s="13">
        <v>4.8399999999999999E-2</v>
      </c>
      <c r="H24" s="27"/>
    </row>
    <row r="25" spans="1:11" ht="12.75" customHeight="1" x14ac:dyDescent="0.2">
      <c r="A25">
        <v>10</v>
      </c>
      <c r="B25" t="s">
        <v>423</v>
      </c>
      <c r="C25" t="s">
        <v>260</v>
      </c>
      <c r="D25" t="s">
        <v>205</v>
      </c>
      <c r="E25">
        <v>2000000</v>
      </c>
      <c r="F25" s="12">
        <v>20.339659999999999</v>
      </c>
      <c r="G25" s="13">
        <v>9.5999999999999992E-3</v>
      </c>
      <c r="H25" s="27"/>
    </row>
    <row r="26" spans="1:11" ht="12.75" customHeight="1" x14ac:dyDescent="0.2">
      <c r="A26">
        <v>11</v>
      </c>
      <c r="B26" t="s">
        <v>453</v>
      </c>
      <c r="C26" t="s">
        <v>452</v>
      </c>
      <c r="D26" t="s">
        <v>205</v>
      </c>
      <c r="E26">
        <v>1000000</v>
      </c>
      <c r="F26" s="12">
        <v>9.9506499999999996</v>
      </c>
      <c r="G26" s="13">
        <v>4.6999999999999993E-3</v>
      </c>
      <c r="H26" s="27"/>
    </row>
    <row r="27" spans="1:11" ht="12.75" customHeight="1" x14ac:dyDescent="0.2">
      <c r="C27" s="16" t="s">
        <v>137</v>
      </c>
      <c r="D27" s="16"/>
      <c r="E27" s="16"/>
      <c r="F27" s="17">
        <f>SUM(F18:F26)</f>
        <v>1179.5705599999999</v>
      </c>
      <c r="G27" s="18">
        <f>SUM(G18:G26)</f>
        <v>0.55750000000000011</v>
      </c>
      <c r="H27" s="27"/>
    </row>
    <row r="28" spans="1:11" ht="12.75" customHeight="1" x14ac:dyDescent="0.2">
      <c r="F28" s="12"/>
      <c r="G28" s="13"/>
      <c r="H28" s="27"/>
    </row>
    <row r="29" spans="1:11" ht="12.75" customHeight="1" x14ac:dyDescent="0.2">
      <c r="C29" s="14" t="s">
        <v>142</v>
      </c>
      <c r="F29" s="12">
        <v>437.00603799999999</v>
      </c>
      <c r="G29" s="13">
        <v>0.20649999999999999</v>
      </c>
      <c r="H29" s="27"/>
    </row>
    <row r="30" spans="1:11" ht="12.75" customHeight="1" x14ac:dyDescent="0.2">
      <c r="C30" s="16" t="s">
        <v>137</v>
      </c>
      <c r="D30" s="16"/>
      <c r="E30" s="16"/>
      <c r="F30" s="17">
        <f>SUM(F29:F29)</f>
        <v>437.00603799999999</v>
      </c>
      <c r="G30" s="18">
        <f>SUM(G29:G29)</f>
        <v>0.20649999999999999</v>
      </c>
      <c r="H30" s="28"/>
      <c r="I30" s="29"/>
    </row>
    <row r="31" spans="1:11" ht="12.75" customHeight="1" x14ac:dyDescent="0.2">
      <c r="F31" s="12"/>
      <c r="G31" s="13"/>
      <c r="H31" s="27"/>
    </row>
    <row r="32" spans="1:11" ht="12.75" customHeight="1" x14ac:dyDescent="0.2">
      <c r="C32" s="14" t="s">
        <v>143</v>
      </c>
      <c r="F32" s="12"/>
      <c r="G32" s="13"/>
      <c r="H32" s="27"/>
    </row>
    <row r="33" spans="3:9" ht="12.75" customHeight="1" x14ac:dyDescent="0.2">
      <c r="C33" s="14" t="s">
        <v>144</v>
      </c>
      <c r="F33" s="12">
        <v>24.524654000000002</v>
      </c>
      <c r="G33" s="13">
        <v>1.15E-2</v>
      </c>
      <c r="H33" s="28"/>
      <c r="I33" s="29"/>
    </row>
    <row r="34" spans="3:9" ht="12.75" customHeight="1" x14ac:dyDescent="0.2">
      <c r="C34" s="16" t="s">
        <v>137</v>
      </c>
      <c r="D34" s="16"/>
      <c r="E34" s="16"/>
      <c r="F34" s="17">
        <f>SUM(F33:F33)</f>
        <v>24.524654000000002</v>
      </c>
      <c r="G34" s="18">
        <f>SUM(G33:G33)</f>
        <v>1.15E-2</v>
      </c>
      <c r="H34" s="27"/>
    </row>
    <row r="35" spans="3:9" ht="12.75" customHeight="1" x14ac:dyDescent="0.2">
      <c r="C35" s="19" t="s">
        <v>145</v>
      </c>
      <c r="D35" s="19"/>
      <c r="E35" s="19"/>
      <c r="F35" s="20">
        <f>SUM(F10,F14,F27,F30,F34)</f>
        <v>2116.1896519999996</v>
      </c>
      <c r="G35" s="21">
        <f>SUM(G10,G14,G27,G30,G34)</f>
        <v>1.0000000000000002</v>
      </c>
      <c r="H35" s="27"/>
    </row>
    <row r="36" spans="3:9" ht="12.75" customHeight="1" x14ac:dyDescent="0.2">
      <c r="H36" s="27"/>
    </row>
    <row r="37" spans="3:9" ht="12.75" customHeight="1" x14ac:dyDescent="0.2">
      <c r="C37" s="33" t="s">
        <v>546</v>
      </c>
      <c r="H37" s="28"/>
      <c r="I37" s="29"/>
    </row>
    <row r="38" spans="3:9" ht="12.75" customHeight="1" x14ac:dyDescent="0.2">
      <c r="C38" s="33" t="s">
        <v>545</v>
      </c>
      <c r="H38" s="30"/>
      <c r="I38" s="31"/>
    </row>
    <row r="39" spans="3:9" ht="12.75" customHeight="1" x14ac:dyDescent="0.2">
      <c r="C39" s="14"/>
    </row>
    <row r="40" spans="3:9" ht="12.75" customHeight="1" x14ac:dyDescent="0.2">
      <c r="C40" s="37" t="s">
        <v>547</v>
      </c>
      <c r="D40" s="38">
        <v>18.034600000000001</v>
      </c>
    </row>
    <row r="41" spans="3:9" ht="12.75" customHeight="1" x14ac:dyDescent="0.2">
      <c r="C41" s="37" t="s">
        <v>551</v>
      </c>
      <c r="D41" s="42">
        <v>502.56</v>
      </c>
    </row>
    <row r="42" spans="3:9" ht="12.75" customHeight="1" x14ac:dyDescent="0.2">
      <c r="C42" s="37" t="s">
        <v>552</v>
      </c>
      <c r="D42" s="42">
        <v>1.1523000000000001</v>
      </c>
    </row>
    <row r="43" spans="3:9" ht="12.75" customHeight="1" x14ac:dyDescent="0.2">
      <c r="C43" s="40" t="s">
        <v>553</v>
      </c>
      <c r="D43" s="41">
        <v>8.72E-2</v>
      </c>
    </row>
    <row r="44" spans="3:9" ht="12.75" customHeight="1" x14ac:dyDescent="0.2"/>
    <row r="45" spans="3:9" ht="12.75" customHeight="1" x14ac:dyDescent="0.2"/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D33" sqref="D33:D35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4" t="s">
        <v>496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F7" s="12"/>
      <c r="G7" s="13"/>
      <c r="H7" s="27"/>
    </row>
    <row r="8" spans="1:12" ht="12.75" customHeight="1" x14ac:dyDescent="0.2">
      <c r="C8" s="14" t="s">
        <v>244</v>
      </c>
      <c r="F8" s="12"/>
      <c r="G8" s="13"/>
      <c r="H8" s="27"/>
    </row>
    <row r="9" spans="1:12" ht="12.75" customHeight="1" x14ac:dyDescent="0.2">
      <c r="A9">
        <v>1</v>
      </c>
      <c r="B9" t="s">
        <v>248</v>
      </c>
      <c r="C9" t="s">
        <v>247</v>
      </c>
      <c r="D9" t="s">
        <v>212</v>
      </c>
      <c r="E9">
        <v>288000000</v>
      </c>
      <c r="F9" s="12">
        <v>3083.3568</v>
      </c>
      <c r="G9" s="13">
        <v>0.61450000000000005</v>
      </c>
      <c r="H9" s="28"/>
      <c r="I9" s="29"/>
    </row>
    <row r="10" spans="1:12" ht="12.75" customHeight="1" x14ac:dyDescent="0.2">
      <c r="A10">
        <v>2</v>
      </c>
      <c r="B10" t="s">
        <v>498</v>
      </c>
      <c r="C10" t="s">
        <v>497</v>
      </c>
      <c r="D10" t="s">
        <v>212</v>
      </c>
      <c r="E10">
        <v>50000000</v>
      </c>
      <c r="F10" s="12">
        <v>548.07500000000005</v>
      </c>
      <c r="G10" s="13">
        <v>0.10920000000000001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283</v>
      </c>
      <c r="C11" t="s">
        <v>282</v>
      </c>
      <c r="D11" t="s">
        <v>212</v>
      </c>
      <c r="E11">
        <v>50000000</v>
      </c>
      <c r="F11" s="12">
        <v>543.14499999999998</v>
      </c>
      <c r="G11" s="13">
        <v>0.1082</v>
      </c>
      <c r="H11" s="27"/>
      <c r="J11" s="13" t="s">
        <v>212</v>
      </c>
      <c r="K11" s="13">
        <v>0.91549999999999998</v>
      </c>
    </row>
    <row r="12" spans="1:12" ht="12.75" customHeight="1" x14ac:dyDescent="0.2">
      <c r="A12">
        <v>4</v>
      </c>
      <c r="B12" t="s">
        <v>250</v>
      </c>
      <c r="C12" t="s">
        <v>249</v>
      </c>
      <c r="D12" t="s">
        <v>212</v>
      </c>
      <c r="E12">
        <v>25000000</v>
      </c>
      <c r="F12" s="12">
        <v>259.9255</v>
      </c>
      <c r="G12" s="13">
        <v>5.1799999999999999E-2</v>
      </c>
      <c r="H12" s="27"/>
      <c r="J12" s="13" t="s">
        <v>216</v>
      </c>
      <c r="K12" s="13">
        <v>3.1600000000000003E-2</v>
      </c>
    </row>
    <row r="13" spans="1:12" ht="12.75" customHeight="1" x14ac:dyDescent="0.2">
      <c r="A13">
        <v>5</v>
      </c>
      <c r="B13" t="s">
        <v>293</v>
      </c>
      <c r="C13" t="s">
        <v>292</v>
      </c>
      <c r="D13" t="s">
        <v>212</v>
      </c>
      <c r="E13">
        <v>15000000</v>
      </c>
      <c r="F13" s="12">
        <v>159.63225</v>
      </c>
      <c r="G13" s="13">
        <v>3.1800000000000002E-2</v>
      </c>
      <c r="H13" s="27"/>
      <c r="J13" s="13" t="s">
        <v>81</v>
      </c>
      <c r="K13" s="13">
        <v>5.2900000000000003E-2</v>
      </c>
    </row>
    <row r="14" spans="1:12" ht="12.75" customHeight="1" x14ac:dyDescent="0.2">
      <c r="C14" s="16" t="s">
        <v>137</v>
      </c>
      <c r="D14" s="16"/>
      <c r="E14" s="16"/>
      <c r="F14" s="17">
        <f>SUM(F9:F13)</f>
        <v>4594.1345500000007</v>
      </c>
      <c r="G14" s="18">
        <f>SUM(G9:G13)</f>
        <v>0.91549999999999998</v>
      </c>
      <c r="H14" s="27"/>
      <c r="J14" s="13"/>
      <c r="K14" s="13"/>
    </row>
    <row r="15" spans="1:12" ht="12.75" customHeight="1" x14ac:dyDescent="0.2">
      <c r="F15" s="12"/>
      <c r="G15" s="13"/>
      <c r="H15" s="27"/>
    </row>
    <row r="16" spans="1:12" ht="12.75" customHeight="1" x14ac:dyDescent="0.2">
      <c r="C16" s="14" t="s">
        <v>251</v>
      </c>
      <c r="F16" s="12"/>
      <c r="G16" s="13"/>
      <c r="H16" s="27"/>
    </row>
    <row r="17" spans="1:9" ht="12.75" customHeight="1" x14ac:dyDescent="0.2">
      <c r="C17" s="14" t="s">
        <v>10</v>
      </c>
      <c r="F17" s="12"/>
      <c r="G17" s="13"/>
      <c r="H17" s="28"/>
      <c r="I17" s="29"/>
    </row>
    <row r="18" spans="1:9" ht="12.75" customHeight="1" x14ac:dyDescent="0.2">
      <c r="A18">
        <v>6</v>
      </c>
      <c r="B18" t="s">
        <v>301</v>
      </c>
      <c r="C18" t="s">
        <v>300</v>
      </c>
      <c r="D18" t="s">
        <v>216</v>
      </c>
      <c r="E18">
        <v>15000000</v>
      </c>
      <c r="F18" s="12">
        <v>158.74860000000001</v>
      </c>
      <c r="G18" s="13">
        <v>3.1600000000000003E-2</v>
      </c>
      <c r="H18" s="27"/>
    </row>
    <row r="19" spans="1:9" ht="12.75" customHeight="1" x14ac:dyDescent="0.2">
      <c r="C19" s="16" t="s">
        <v>137</v>
      </c>
      <c r="D19" s="16"/>
      <c r="E19" s="16"/>
      <c r="F19" s="17">
        <f>SUM(F18:F18)</f>
        <v>158.74860000000001</v>
      </c>
      <c r="G19" s="18">
        <f>SUM(G18:G18)</f>
        <v>3.1600000000000003E-2</v>
      </c>
      <c r="H19" s="27"/>
    </row>
    <row r="20" spans="1:9" ht="12.75" customHeight="1" x14ac:dyDescent="0.2">
      <c r="F20" s="12"/>
      <c r="G20" s="13"/>
      <c r="H20" s="27"/>
    </row>
    <row r="21" spans="1:9" ht="12.75" customHeight="1" x14ac:dyDescent="0.2">
      <c r="C21" s="14" t="s">
        <v>142</v>
      </c>
      <c r="F21" s="12">
        <v>142.89741799999999</v>
      </c>
      <c r="G21" s="13">
        <v>2.8500000000000001E-2</v>
      </c>
      <c r="H21" s="27"/>
    </row>
    <row r="22" spans="1:9" ht="12.75" customHeight="1" x14ac:dyDescent="0.2">
      <c r="C22" s="16" t="s">
        <v>137</v>
      </c>
      <c r="D22" s="16"/>
      <c r="E22" s="16"/>
      <c r="F22" s="17">
        <f>SUM(F21:F21)</f>
        <v>142.89741799999999</v>
      </c>
      <c r="G22" s="18">
        <f>SUM(G21:G21)</f>
        <v>2.8500000000000001E-2</v>
      </c>
      <c r="H22" s="28"/>
      <c r="I22" s="29"/>
    </row>
    <row r="23" spans="1:9" ht="12.75" customHeight="1" x14ac:dyDescent="0.2">
      <c r="F23" s="12"/>
      <c r="G23" s="13"/>
      <c r="H23" s="27"/>
    </row>
    <row r="24" spans="1:9" ht="12.75" customHeight="1" x14ac:dyDescent="0.2">
      <c r="C24" s="14" t="s">
        <v>143</v>
      </c>
      <c r="F24" s="12"/>
      <c r="G24" s="13"/>
      <c r="H24" s="27"/>
    </row>
    <row r="25" spans="1:9" ht="12.75" customHeight="1" x14ac:dyDescent="0.2">
      <c r="C25" s="14" t="s">
        <v>144</v>
      </c>
      <c r="F25" s="12">
        <v>122.290395</v>
      </c>
      <c r="G25" s="13">
        <v>2.4399999999999998E-2</v>
      </c>
      <c r="H25" s="28"/>
      <c r="I25" s="29"/>
    </row>
    <row r="26" spans="1:9" ht="12.75" customHeight="1" x14ac:dyDescent="0.2">
      <c r="C26" s="16" t="s">
        <v>137</v>
      </c>
      <c r="D26" s="16"/>
      <c r="E26" s="16"/>
      <c r="F26" s="17">
        <f>SUM(F25:F25)</f>
        <v>122.290395</v>
      </c>
      <c r="G26" s="18">
        <f>SUM(G25:G25)</f>
        <v>2.4399999999999998E-2</v>
      </c>
      <c r="H26" s="27"/>
    </row>
    <row r="27" spans="1:9" ht="12.75" customHeight="1" x14ac:dyDescent="0.2">
      <c r="C27" s="19" t="s">
        <v>145</v>
      </c>
      <c r="D27" s="19"/>
      <c r="E27" s="19"/>
      <c r="F27" s="20">
        <f>SUM(F14,F19,F22,F26)</f>
        <v>5018.0709630000001</v>
      </c>
      <c r="G27" s="21">
        <f>SUM(G14,G19,G22,G26)</f>
        <v>0.99999999999999989</v>
      </c>
      <c r="H27" s="27"/>
    </row>
    <row r="28" spans="1:9" ht="12.75" customHeight="1" x14ac:dyDescent="0.2">
      <c r="H28" s="27"/>
    </row>
    <row r="29" spans="1:9" ht="12.75" customHeight="1" x14ac:dyDescent="0.2">
      <c r="C29" s="33" t="s">
        <v>546</v>
      </c>
      <c r="H29" s="28"/>
      <c r="I29" s="29"/>
    </row>
    <row r="30" spans="1:9" ht="12.75" customHeight="1" x14ac:dyDescent="0.2">
      <c r="C30" s="33" t="s">
        <v>545</v>
      </c>
      <c r="H30" s="30"/>
      <c r="I30" s="31"/>
    </row>
    <row r="31" spans="1:9" ht="12.75" customHeight="1" x14ac:dyDescent="0.2">
      <c r="C31" s="14"/>
    </row>
    <row r="32" spans="1:9" ht="12.75" customHeight="1" x14ac:dyDescent="0.2">
      <c r="C32" s="37" t="s">
        <v>547</v>
      </c>
      <c r="D32" s="38">
        <v>42.805100000000003</v>
      </c>
    </row>
    <row r="33" spans="3:4" ht="12.75" customHeight="1" x14ac:dyDescent="0.2">
      <c r="C33" s="37" t="s">
        <v>551</v>
      </c>
      <c r="D33" s="42">
        <v>4224.7</v>
      </c>
    </row>
    <row r="34" spans="3:4" ht="12.75" customHeight="1" x14ac:dyDescent="0.2">
      <c r="C34" s="37" t="s">
        <v>552</v>
      </c>
      <c r="D34" s="42">
        <v>7.1597999999999997</v>
      </c>
    </row>
    <row r="35" spans="3:4" ht="12.75" customHeight="1" x14ac:dyDescent="0.2">
      <c r="C35" s="40" t="s">
        <v>553</v>
      </c>
      <c r="D35" s="41">
        <v>7.8600000000000003E-2</v>
      </c>
    </row>
    <row r="36" spans="3:4" ht="12.75" customHeight="1" x14ac:dyDescent="0.2"/>
    <row r="37" spans="3:4" ht="12.75" customHeight="1" x14ac:dyDescent="0.2"/>
    <row r="38" spans="3:4" ht="12.75" customHeight="1" x14ac:dyDescent="0.2"/>
    <row r="39" spans="3:4" ht="12.75" customHeight="1" x14ac:dyDescent="0.2"/>
    <row r="40" spans="3:4" ht="12.75" customHeight="1" x14ac:dyDescent="0.2"/>
    <row r="41" spans="3:4" ht="12.75" customHeight="1" x14ac:dyDescent="0.2"/>
    <row r="42" spans="3:4" ht="12.75" customHeight="1" x14ac:dyDescent="0.2"/>
    <row r="43" spans="3:4" ht="12.75" customHeight="1" x14ac:dyDescent="0.2"/>
    <row r="44" spans="3:4" ht="12.75" customHeight="1" x14ac:dyDescent="0.2"/>
    <row r="45" spans="3:4" ht="12.75" customHeight="1" x14ac:dyDescent="0.2"/>
    <row r="46" spans="3:4" ht="12.75" customHeight="1" x14ac:dyDescent="0.2"/>
    <row r="47" spans="3:4" ht="12.75" customHeight="1" x14ac:dyDescent="0.2"/>
    <row r="48" spans="3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9" sqref="D39:D41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34" t="s">
        <v>542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141</v>
      </c>
      <c r="F7" s="12"/>
      <c r="G7" s="13"/>
      <c r="H7" s="27"/>
    </row>
    <row r="8" spans="1:12" ht="12.75" customHeight="1" x14ac:dyDescent="0.2">
      <c r="C8" s="14" t="s">
        <v>334</v>
      </c>
      <c r="F8" s="12"/>
      <c r="G8" s="13"/>
      <c r="H8" s="27"/>
    </row>
    <row r="9" spans="1:12" ht="12.75" customHeight="1" x14ac:dyDescent="0.2">
      <c r="A9">
        <v>1</v>
      </c>
      <c r="B9" t="s">
        <v>392</v>
      </c>
      <c r="C9" t="s">
        <v>362</v>
      </c>
      <c r="D9" t="s">
        <v>210</v>
      </c>
      <c r="E9">
        <v>40000000</v>
      </c>
      <c r="F9" s="12">
        <v>397.67520000000002</v>
      </c>
      <c r="G9" s="13">
        <v>0.11869999999999999</v>
      </c>
      <c r="H9" s="27"/>
    </row>
    <row r="10" spans="1:12" ht="12.75" customHeight="1" x14ac:dyDescent="0.2">
      <c r="A10">
        <v>2</v>
      </c>
      <c r="B10" t="s">
        <v>394</v>
      </c>
      <c r="C10" t="s">
        <v>393</v>
      </c>
      <c r="D10" t="s">
        <v>385</v>
      </c>
      <c r="E10">
        <v>40000000</v>
      </c>
      <c r="F10" s="12">
        <v>396.63200000000001</v>
      </c>
      <c r="G10" s="13">
        <v>0.1183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397</v>
      </c>
      <c r="C11" t="s">
        <v>396</v>
      </c>
      <c r="D11" t="s">
        <v>308</v>
      </c>
      <c r="E11">
        <v>40000000</v>
      </c>
      <c r="F11" s="12">
        <v>388.03440000000001</v>
      </c>
      <c r="G11" s="13">
        <v>0.1158</v>
      </c>
      <c r="H11" s="27"/>
      <c r="J11" s="13" t="s">
        <v>308</v>
      </c>
      <c r="K11" s="13">
        <v>0.2311</v>
      </c>
    </row>
    <row r="12" spans="1:12" ht="12.75" customHeight="1" x14ac:dyDescent="0.2">
      <c r="A12">
        <v>4</v>
      </c>
      <c r="B12" t="s">
        <v>395</v>
      </c>
      <c r="C12" t="s">
        <v>360</v>
      </c>
      <c r="D12" t="s">
        <v>308</v>
      </c>
      <c r="E12">
        <v>40000000</v>
      </c>
      <c r="F12" s="12">
        <v>386.4196</v>
      </c>
      <c r="G12" s="13">
        <v>0.1153</v>
      </c>
      <c r="H12" s="27"/>
      <c r="J12" s="13" t="s">
        <v>216</v>
      </c>
      <c r="K12" s="13">
        <v>0.1409</v>
      </c>
    </row>
    <row r="13" spans="1:12" ht="12.75" customHeight="1" x14ac:dyDescent="0.2">
      <c r="C13" s="16" t="s">
        <v>137</v>
      </c>
      <c r="D13" s="16"/>
      <c r="E13" s="16"/>
      <c r="F13" s="17">
        <f>SUM(F9:F12)</f>
        <v>1568.7611999999999</v>
      </c>
      <c r="G13" s="18">
        <f>SUM(G9:G12)</f>
        <v>0.46810000000000002</v>
      </c>
      <c r="H13" s="28"/>
      <c r="I13" s="29"/>
      <c r="J13" s="13" t="s">
        <v>212</v>
      </c>
      <c r="K13" s="13">
        <v>0.1278</v>
      </c>
    </row>
    <row r="14" spans="1:12" ht="12.75" customHeight="1" x14ac:dyDescent="0.2">
      <c r="F14" s="12"/>
      <c r="G14" s="13"/>
      <c r="H14" s="27"/>
      <c r="J14" s="13" t="s">
        <v>270</v>
      </c>
      <c r="K14" s="13">
        <v>0.1202</v>
      </c>
    </row>
    <row r="15" spans="1:12" ht="12.75" customHeight="1" x14ac:dyDescent="0.2">
      <c r="C15" s="14" t="s">
        <v>244</v>
      </c>
      <c r="F15" s="12"/>
      <c r="G15" s="13"/>
      <c r="H15" s="27"/>
      <c r="J15" s="13" t="s">
        <v>210</v>
      </c>
      <c r="K15" s="13">
        <v>0.11869999999999999</v>
      </c>
    </row>
    <row r="16" spans="1:12" ht="12.75" customHeight="1" x14ac:dyDescent="0.2">
      <c r="A16">
        <v>5</v>
      </c>
      <c r="B16" t="s">
        <v>248</v>
      </c>
      <c r="C16" t="s">
        <v>247</v>
      </c>
      <c r="D16" t="s">
        <v>212</v>
      </c>
      <c r="E16">
        <v>40000000</v>
      </c>
      <c r="F16" s="12">
        <v>428.24400000000003</v>
      </c>
      <c r="G16" s="13">
        <v>0.1278</v>
      </c>
      <c r="H16" s="28"/>
      <c r="I16" s="29"/>
      <c r="J16" s="13" t="s">
        <v>385</v>
      </c>
      <c r="K16" s="13">
        <v>0.1183</v>
      </c>
    </row>
    <row r="17" spans="1:11" ht="12.75" customHeight="1" x14ac:dyDescent="0.2">
      <c r="C17" s="16" t="s">
        <v>137</v>
      </c>
      <c r="D17" s="16"/>
      <c r="E17" s="16"/>
      <c r="F17" s="17">
        <f>SUM(F16:F16)</f>
        <v>428.24400000000003</v>
      </c>
      <c r="G17" s="18">
        <f>SUM(G16:G16)</f>
        <v>0.1278</v>
      </c>
      <c r="H17" s="27"/>
      <c r="J17" s="13" t="s">
        <v>386</v>
      </c>
      <c r="K17" s="13">
        <v>0.1043</v>
      </c>
    </row>
    <row r="18" spans="1:11" ht="12.75" customHeight="1" x14ac:dyDescent="0.2">
      <c r="F18" s="12"/>
      <c r="G18" s="13"/>
      <c r="H18" s="27"/>
      <c r="J18" s="13" t="s">
        <v>81</v>
      </c>
      <c r="K18" s="13">
        <v>3.8699999999999998E-2</v>
      </c>
    </row>
    <row r="19" spans="1:11" ht="12.75" customHeight="1" x14ac:dyDescent="0.2">
      <c r="C19" s="14" t="s">
        <v>251</v>
      </c>
      <c r="F19" s="12"/>
      <c r="G19" s="13"/>
      <c r="H19" s="27"/>
      <c r="J19" s="13"/>
      <c r="K19" s="13"/>
    </row>
    <row r="20" spans="1:11" ht="12.75" customHeight="1" x14ac:dyDescent="0.2">
      <c r="C20" s="14" t="s">
        <v>10</v>
      </c>
      <c r="F20" s="12"/>
      <c r="G20" s="13"/>
      <c r="H20" s="28"/>
      <c r="I20" s="29"/>
    </row>
    <row r="21" spans="1:11" ht="12.75" customHeight="1" x14ac:dyDescent="0.2">
      <c r="A21">
        <v>6</v>
      </c>
      <c r="B21" t="s">
        <v>302</v>
      </c>
      <c r="C21" t="s">
        <v>258</v>
      </c>
      <c r="D21" t="s">
        <v>216</v>
      </c>
      <c r="E21">
        <v>40000000</v>
      </c>
      <c r="F21" s="12">
        <v>419.24560000000002</v>
      </c>
      <c r="G21" s="13">
        <v>0.12509999999999999</v>
      </c>
      <c r="H21" s="27"/>
    </row>
    <row r="22" spans="1:11" ht="12.75" customHeight="1" x14ac:dyDescent="0.2">
      <c r="A22">
        <v>7</v>
      </c>
      <c r="B22" t="s">
        <v>303</v>
      </c>
      <c r="C22" t="s">
        <v>284</v>
      </c>
      <c r="D22" t="s">
        <v>270</v>
      </c>
      <c r="E22">
        <v>40000000</v>
      </c>
      <c r="F22" s="12">
        <v>402.928</v>
      </c>
      <c r="G22" s="13">
        <v>0.1202</v>
      </c>
      <c r="H22" s="27"/>
    </row>
    <row r="23" spans="1:11" ht="12.75" customHeight="1" x14ac:dyDescent="0.2">
      <c r="A23">
        <v>8</v>
      </c>
      <c r="B23" t="s">
        <v>405</v>
      </c>
      <c r="C23" t="s">
        <v>404</v>
      </c>
      <c r="D23" t="s">
        <v>386</v>
      </c>
      <c r="E23">
        <v>35000000</v>
      </c>
      <c r="F23" s="12">
        <v>349.65629999999999</v>
      </c>
      <c r="G23" s="13">
        <v>0.1043</v>
      </c>
      <c r="H23" s="27"/>
    </row>
    <row r="24" spans="1:11" ht="12.75" customHeight="1" x14ac:dyDescent="0.2">
      <c r="A24">
        <v>9</v>
      </c>
      <c r="B24" t="s">
        <v>301</v>
      </c>
      <c r="C24" t="s">
        <v>300</v>
      </c>
      <c r="D24" t="s">
        <v>216</v>
      </c>
      <c r="E24">
        <v>5000000</v>
      </c>
      <c r="F24" s="12">
        <v>52.916200000000003</v>
      </c>
      <c r="G24" s="13">
        <v>1.5800000000000002E-2</v>
      </c>
      <c r="H24" s="27"/>
    </row>
    <row r="25" spans="1:11" ht="12.75" customHeight="1" x14ac:dyDescent="0.2">
      <c r="C25" s="16" t="s">
        <v>137</v>
      </c>
      <c r="D25" s="16"/>
      <c r="E25" s="16"/>
      <c r="F25" s="17">
        <f>SUM(F21:F24)</f>
        <v>1224.7461000000003</v>
      </c>
      <c r="G25" s="18">
        <f>SUM(G21:G24)</f>
        <v>0.3654</v>
      </c>
      <c r="H25" s="27"/>
    </row>
    <row r="26" spans="1:11" ht="12.75" customHeight="1" x14ac:dyDescent="0.2">
      <c r="F26" s="12"/>
      <c r="G26" s="13"/>
      <c r="H26" s="27"/>
    </row>
    <row r="27" spans="1:11" ht="12.75" customHeight="1" x14ac:dyDescent="0.2">
      <c r="C27" s="14" t="s">
        <v>142</v>
      </c>
      <c r="F27" s="12">
        <v>87.564642000000006</v>
      </c>
      <c r="G27" s="13">
        <v>2.6099999999999998E-2</v>
      </c>
      <c r="H27" s="27"/>
    </row>
    <row r="28" spans="1:11" ht="12.75" customHeight="1" x14ac:dyDescent="0.2">
      <c r="C28" s="16" t="s">
        <v>137</v>
      </c>
      <c r="D28" s="16"/>
      <c r="E28" s="16"/>
      <c r="F28" s="17">
        <f>SUM(F27:F27)</f>
        <v>87.564642000000006</v>
      </c>
      <c r="G28" s="18">
        <f>SUM(G27:G27)</f>
        <v>2.6099999999999998E-2</v>
      </c>
      <c r="H28" s="28"/>
      <c r="I28" s="29"/>
    </row>
    <row r="29" spans="1:11" ht="12.75" customHeight="1" x14ac:dyDescent="0.2">
      <c r="F29" s="12"/>
      <c r="G29" s="13"/>
      <c r="H29" s="27"/>
    </row>
    <row r="30" spans="1:11" ht="12.75" customHeight="1" x14ac:dyDescent="0.2">
      <c r="C30" s="14" t="s">
        <v>143</v>
      </c>
      <c r="F30" s="12"/>
      <c r="G30" s="13"/>
      <c r="H30" s="27"/>
    </row>
    <row r="31" spans="1:11" ht="12.75" customHeight="1" x14ac:dyDescent="0.2">
      <c r="C31" s="14" t="s">
        <v>144</v>
      </c>
      <c r="F31" s="12">
        <v>42.122197999999997</v>
      </c>
      <c r="G31" s="13">
        <v>1.26E-2</v>
      </c>
      <c r="H31" s="28"/>
      <c r="I31" s="29"/>
    </row>
    <row r="32" spans="1:11" ht="12.75" customHeight="1" x14ac:dyDescent="0.2">
      <c r="C32" s="16" t="s">
        <v>137</v>
      </c>
      <c r="D32" s="16"/>
      <c r="E32" s="16"/>
      <c r="F32" s="17">
        <f>SUM(F31:F31)</f>
        <v>42.122197999999997</v>
      </c>
      <c r="G32" s="18">
        <f>SUM(G31:G31)</f>
        <v>1.26E-2</v>
      </c>
      <c r="H32" s="27"/>
    </row>
    <row r="33" spans="3:9" ht="12.75" customHeight="1" x14ac:dyDescent="0.2">
      <c r="C33" s="19" t="s">
        <v>145</v>
      </c>
      <c r="D33" s="19"/>
      <c r="E33" s="19"/>
      <c r="F33" s="20">
        <f>SUM(F13,F17,F25,F28,F32)</f>
        <v>3351.4381400000002</v>
      </c>
      <c r="G33" s="21">
        <f>SUM(G13,G17,G25,G28,G32)</f>
        <v>1</v>
      </c>
      <c r="H33" s="27"/>
    </row>
    <row r="34" spans="3:9" ht="12.75" customHeight="1" x14ac:dyDescent="0.2">
      <c r="H34" s="27"/>
    </row>
    <row r="35" spans="3:9" ht="12.75" customHeight="1" x14ac:dyDescent="0.2">
      <c r="C35" s="33" t="s">
        <v>546</v>
      </c>
      <c r="H35" s="28"/>
      <c r="I35" s="29"/>
    </row>
    <row r="36" spans="3:9" ht="12.75" customHeight="1" x14ac:dyDescent="0.2">
      <c r="C36" s="33" t="s">
        <v>545</v>
      </c>
      <c r="H36" s="30"/>
      <c r="I36" s="31"/>
    </row>
    <row r="37" spans="3:9" ht="12.75" customHeight="1" x14ac:dyDescent="0.2">
      <c r="C37" s="14"/>
    </row>
    <row r="38" spans="3:9" ht="12.75" customHeight="1" x14ac:dyDescent="0.2">
      <c r="C38" s="37" t="s">
        <v>547</v>
      </c>
      <c r="D38" s="38"/>
    </row>
    <row r="39" spans="3:9" ht="12.75" customHeight="1" x14ac:dyDescent="0.2">
      <c r="C39" s="37" t="s">
        <v>551</v>
      </c>
      <c r="D39" s="39">
        <v>1284.21</v>
      </c>
    </row>
    <row r="40" spans="3:9" ht="12.75" customHeight="1" x14ac:dyDescent="0.2">
      <c r="C40" s="37" t="s">
        <v>552</v>
      </c>
      <c r="D40" s="39">
        <v>2.3588</v>
      </c>
    </row>
    <row r="41" spans="3:9" ht="12.75" customHeight="1" x14ac:dyDescent="0.2">
      <c r="C41" s="40" t="s">
        <v>553</v>
      </c>
      <c r="D41" s="41">
        <v>0.10390000000000001</v>
      </c>
    </row>
    <row r="42" spans="3:9" ht="12.75" customHeight="1" x14ac:dyDescent="0.2"/>
    <row r="43" spans="3:9" ht="12.75" customHeight="1" x14ac:dyDescent="0.2"/>
    <row r="44" spans="3:9" ht="12.75" customHeight="1" x14ac:dyDescent="0.2"/>
    <row r="45" spans="3:9" ht="12.75" customHeight="1" x14ac:dyDescent="0.2"/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43" workbookViewId="0">
      <selection activeCell="D71" sqref="D71:D73"/>
    </sheetView>
  </sheetViews>
  <sheetFormatPr defaultColWidth="9.140625" defaultRowHeight="12.75" x14ac:dyDescent="0.2"/>
  <cols>
    <col min="1" max="1" width="7.5703125" customWidth="1"/>
    <col min="2" max="2" width="15.71093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7109375" style="24" customWidth="1"/>
  </cols>
  <sheetData>
    <row r="1" spans="1:12" ht="18.75" x14ac:dyDescent="0.2">
      <c r="A1" s="1"/>
      <c r="B1" s="1"/>
      <c r="C1" s="34" t="s">
        <v>306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141</v>
      </c>
      <c r="F7" s="12"/>
      <c r="G7" s="13"/>
      <c r="H7" s="27"/>
    </row>
    <row r="8" spans="1:12" ht="12.75" customHeight="1" x14ac:dyDescent="0.2">
      <c r="C8" s="14" t="s">
        <v>242</v>
      </c>
      <c r="F8" s="12"/>
      <c r="G8" s="13"/>
      <c r="H8" s="27"/>
    </row>
    <row r="9" spans="1:12" ht="12.75" customHeight="1" x14ac:dyDescent="0.2">
      <c r="A9">
        <v>1</v>
      </c>
      <c r="B9" t="s">
        <v>309</v>
      </c>
      <c r="C9" t="s">
        <v>307</v>
      </c>
      <c r="D9" t="s">
        <v>308</v>
      </c>
      <c r="E9">
        <v>3400000000</v>
      </c>
      <c r="F9" s="12">
        <v>33970.726000000002</v>
      </c>
      <c r="G9" s="13">
        <v>7.7499999999999999E-2</v>
      </c>
      <c r="H9" s="27"/>
    </row>
    <row r="10" spans="1:12" ht="12.75" customHeight="1" x14ac:dyDescent="0.2">
      <c r="A10">
        <v>2</v>
      </c>
      <c r="B10" t="s">
        <v>310</v>
      </c>
      <c r="C10" t="s">
        <v>307</v>
      </c>
      <c r="D10" t="s">
        <v>210</v>
      </c>
      <c r="E10">
        <v>1500000000</v>
      </c>
      <c r="F10" s="12">
        <v>14866.41</v>
      </c>
      <c r="G10" s="13">
        <v>3.39E-2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311</v>
      </c>
      <c r="C11" t="s">
        <v>307</v>
      </c>
      <c r="D11" t="s">
        <v>308</v>
      </c>
      <c r="E11">
        <v>1000000000</v>
      </c>
      <c r="F11" s="12">
        <v>9980.34</v>
      </c>
      <c r="G11" s="13">
        <v>2.2799999999999997E-2</v>
      </c>
      <c r="H11" s="27"/>
      <c r="J11" s="13" t="s">
        <v>308</v>
      </c>
      <c r="K11" s="13">
        <v>0.58069999999999999</v>
      </c>
    </row>
    <row r="12" spans="1:12" ht="12.75" customHeight="1" x14ac:dyDescent="0.2">
      <c r="A12">
        <v>4</v>
      </c>
      <c r="B12" t="s">
        <v>312</v>
      </c>
      <c r="C12" t="s">
        <v>300</v>
      </c>
      <c r="D12" t="s">
        <v>308</v>
      </c>
      <c r="E12">
        <v>1000000000</v>
      </c>
      <c r="F12" s="12">
        <v>9980.19</v>
      </c>
      <c r="G12" s="13">
        <v>2.2799999999999997E-2</v>
      </c>
      <c r="H12" s="27"/>
      <c r="J12" s="13" t="s">
        <v>210</v>
      </c>
      <c r="K12" s="13">
        <v>0.17699999999999999</v>
      </c>
    </row>
    <row r="13" spans="1:12" ht="12.75" customHeight="1" x14ac:dyDescent="0.2">
      <c r="A13">
        <v>5</v>
      </c>
      <c r="B13" t="s">
        <v>313</v>
      </c>
      <c r="C13" t="s">
        <v>105</v>
      </c>
      <c r="D13" t="s">
        <v>210</v>
      </c>
      <c r="E13">
        <v>1000000000</v>
      </c>
      <c r="F13" s="12">
        <v>9978.2800000000007</v>
      </c>
      <c r="G13" s="13">
        <v>2.2799999999999997E-2</v>
      </c>
      <c r="H13" s="27"/>
      <c r="J13" s="13" t="s">
        <v>212</v>
      </c>
      <c r="K13" s="13">
        <v>8.7300000000000003E-2</v>
      </c>
    </row>
    <row r="14" spans="1:12" ht="12.75" customHeight="1" x14ac:dyDescent="0.2">
      <c r="A14">
        <v>6</v>
      </c>
      <c r="B14" t="s">
        <v>316</v>
      </c>
      <c r="C14" t="s">
        <v>314</v>
      </c>
      <c r="D14" t="s">
        <v>308</v>
      </c>
      <c r="E14">
        <v>1000000000</v>
      </c>
      <c r="F14" s="12">
        <v>9960.84</v>
      </c>
      <c r="G14" s="13">
        <v>2.2700000000000001E-2</v>
      </c>
      <c r="H14" s="27"/>
      <c r="J14" s="13" t="s">
        <v>315</v>
      </c>
      <c r="K14" s="13">
        <v>8.3199999999999996E-2</v>
      </c>
    </row>
    <row r="15" spans="1:12" ht="12.75" customHeight="1" x14ac:dyDescent="0.2">
      <c r="A15">
        <v>7</v>
      </c>
      <c r="B15" t="s">
        <v>319</v>
      </c>
      <c r="C15" t="s">
        <v>317</v>
      </c>
      <c r="D15" t="s">
        <v>308</v>
      </c>
      <c r="E15">
        <v>1000000000</v>
      </c>
      <c r="F15" s="12">
        <v>9913.33</v>
      </c>
      <c r="G15" s="13">
        <v>2.2599999999999999E-2</v>
      </c>
      <c r="H15" s="27"/>
      <c r="J15" s="13" t="s">
        <v>318</v>
      </c>
      <c r="K15" s="13">
        <v>4.4400000000000002E-2</v>
      </c>
    </row>
    <row r="16" spans="1:12" ht="12.75" customHeight="1" x14ac:dyDescent="0.2">
      <c r="A16">
        <v>8</v>
      </c>
      <c r="B16" t="s">
        <v>321</v>
      </c>
      <c r="C16" t="s">
        <v>105</v>
      </c>
      <c r="D16" t="s">
        <v>308</v>
      </c>
      <c r="E16">
        <v>900000000</v>
      </c>
      <c r="F16" s="12">
        <v>8992.098</v>
      </c>
      <c r="G16" s="13">
        <v>2.0499999999999997E-2</v>
      </c>
      <c r="H16" s="27"/>
      <c r="J16" s="13" t="s">
        <v>320</v>
      </c>
      <c r="K16" s="13">
        <v>1.1299999999999999E-2</v>
      </c>
    </row>
    <row r="17" spans="1:11" ht="12.75" customHeight="1" x14ac:dyDescent="0.2">
      <c r="A17">
        <v>9</v>
      </c>
      <c r="B17" t="s">
        <v>324</v>
      </c>
      <c r="C17" t="s">
        <v>322</v>
      </c>
      <c r="D17" t="s">
        <v>308</v>
      </c>
      <c r="E17">
        <v>850000000</v>
      </c>
      <c r="F17" s="12">
        <v>8498.1725000000006</v>
      </c>
      <c r="G17" s="13">
        <v>1.9400000000000001E-2</v>
      </c>
      <c r="H17" s="27"/>
      <c r="J17" s="13" t="s">
        <v>323</v>
      </c>
      <c r="K17" s="13">
        <v>1.11E-2</v>
      </c>
    </row>
    <row r="18" spans="1:11" ht="12.75" customHeight="1" x14ac:dyDescent="0.2">
      <c r="A18">
        <v>10</v>
      </c>
      <c r="B18" t="s">
        <v>326</v>
      </c>
      <c r="C18" t="s">
        <v>325</v>
      </c>
      <c r="D18" t="s">
        <v>308</v>
      </c>
      <c r="E18">
        <v>750000000</v>
      </c>
      <c r="F18" s="12">
        <v>7433.28</v>
      </c>
      <c r="G18" s="13">
        <v>1.7000000000000001E-2</v>
      </c>
      <c r="H18" s="27"/>
      <c r="J18" s="13" t="s">
        <v>81</v>
      </c>
      <c r="K18" s="13">
        <v>5.0000000000000001E-3</v>
      </c>
    </row>
    <row r="19" spans="1:11" ht="12.75" customHeight="1" x14ac:dyDescent="0.2">
      <c r="A19">
        <v>11</v>
      </c>
      <c r="B19" t="s">
        <v>328</v>
      </c>
      <c r="C19" t="s">
        <v>327</v>
      </c>
      <c r="D19" t="s">
        <v>210</v>
      </c>
      <c r="E19">
        <v>750000000</v>
      </c>
      <c r="F19" s="12">
        <v>7432.9650000000001</v>
      </c>
      <c r="G19" s="13">
        <v>1.7000000000000001E-2</v>
      </c>
      <c r="H19" s="27"/>
      <c r="J19" s="13"/>
      <c r="K19" s="13"/>
    </row>
    <row r="20" spans="1:11" ht="12.75" customHeight="1" x14ac:dyDescent="0.2">
      <c r="A20">
        <v>12</v>
      </c>
      <c r="B20" t="s">
        <v>329</v>
      </c>
      <c r="C20" t="s">
        <v>105</v>
      </c>
      <c r="D20" t="s">
        <v>308</v>
      </c>
      <c r="E20">
        <v>500000000</v>
      </c>
      <c r="F20" s="12">
        <v>4998.8850000000002</v>
      </c>
      <c r="G20" s="13">
        <v>1.1399999999999999E-2</v>
      </c>
      <c r="H20" s="27"/>
    </row>
    <row r="21" spans="1:11" ht="12.75" customHeight="1" x14ac:dyDescent="0.2">
      <c r="A21">
        <v>13</v>
      </c>
      <c r="B21" t="s">
        <v>330</v>
      </c>
      <c r="C21" t="s">
        <v>307</v>
      </c>
      <c r="D21" t="s">
        <v>308</v>
      </c>
      <c r="E21">
        <v>500000000</v>
      </c>
      <c r="F21" s="12">
        <v>4997.835</v>
      </c>
      <c r="G21" s="13">
        <v>1.1399999999999999E-2</v>
      </c>
      <c r="H21" s="27"/>
    </row>
    <row r="22" spans="1:11" ht="12.75" customHeight="1" x14ac:dyDescent="0.2">
      <c r="A22">
        <v>14</v>
      </c>
      <c r="B22" t="s">
        <v>331</v>
      </c>
      <c r="C22" t="s">
        <v>317</v>
      </c>
      <c r="D22" t="s">
        <v>308</v>
      </c>
      <c r="E22">
        <v>100000000</v>
      </c>
      <c r="F22" s="12">
        <v>999.78499999999997</v>
      </c>
      <c r="G22" s="13">
        <v>2.3E-3</v>
      </c>
      <c r="H22" s="27"/>
    </row>
    <row r="23" spans="1:11" ht="12.75" customHeight="1" x14ac:dyDescent="0.2">
      <c r="A23">
        <v>15</v>
      </c>
      <c r="B23" t="s">
        <v>333</v>
      </c>
      <c r="C23" t="s">
        <v>332</v>
      </c>
      <c r="D23" t="s">
        <v>308</v>
      </c>
      <c r="E23">
        <v>99000000</v>
      </c>
      <c r="F23" s="12">
        <v>987.37451999999996</v>
      </c>
      <c r="G23" s="13">
        <v>2.3E-3</v>
      </c>
      <c r="H23" s="27"/>
    </row>
    <row r="24" spans="1:11" ht="12.75" customHeight="1" x14ac:dyDescent="0.2">
      <c r="C24" s="16" t="s">
        <v>137</v>
      </c>
      <c r="D24" s="16"/>
      <c r="E24" s="16"/>
      <c r="F24" s="17">
        <f>SUM(F9:F23)</f>
        <v>142990.51102000001</v>
      </c>
      <c r="G24" s="18">
        <f>SUM(G9:G23)</f>
        <v>0.32640000000000008</v>
      </c>
      <c r="H24" s="28"/>
      <c r="I24" s="29"/>
    </row>
    <row r="25" spans="1:11" ht="12.75" customHeight="1" x14ac:dyDescent="0.2">
      <c r="F25" s="12"/>
      <c r="G25" s="13"/>
      <c r="H25" s="27"/>
    </row>
    <row r="26" spans="1:11" ht="12.75" customHeight="1" x14ac:dyDescent="0.2">
      <c r="C26" s="14" t="s">
        <v>334</v>
      </c>
      <c r="F26" s="12"/>
      <c r="G26" s="13"/>
      <c r="H26" s="27"/>
    </row>
    <row r="27" spans="1:11" ht="12.75" customHeight="1" x14ac:dyDescent="0.2">
      <c r="A27">
        <v>16</v>
      </c>
      <c r="B27" t="s">
        <v>335</v>
      </c>
      <c r="C27" t="s">
        <v>53</v>
      </c>
      <c r="D27" t="s">
        <v>308</v>
      </c>
      <c r="E27">
        <v>3950000000</v>
      </c>
      <c r="F27" s="12">
        <v>39491.546999999999</v>
      </c>
      <c r="G27" s="13">
        <v>9.01E-2</v>
      </c>
      <c r="H27" s="27"/>
    </row>
    <row r="28" spans="1:11" ht="12.75" customHeight="1" x14ac:dyDescent="0.2">
      <c r="A28">
        <v>17</v>
      </c>
      <c r="B28" t="s">
        <v>337</v>
      </c>
      <c r="C28" t="s">
        <v>336</v>
      </c>
      <c r="D28" t="s">
        <v>308</v>
      </c>
      <c r="E28">
        <v>2000000000</v>
      </c>
      <c r="F28" s="12">
        <v>19995.439999999999</v>
      </c>
      <c r="G28" s="13">
        <v>4.5599999999999995E-2</v>
      </c>
      <c r="H28" s="27"/>
    </row>
    <row r="29" spans="1:11" ht="12.75" customHeight="1" x14ac:dyDescent="0.2">
      <c r="A29">
        <v>18</v>
      </c>
      <c r="B29" t="s">
        <v>339</v>
      </c>
      <c r="C29" t="s">
        <v>338</v>
      </c>
      <c r="D29" t="s">
        <v>210</v>
      </c>
      <c r="E29">
        <v>2000000000</v>
      </c>
      <c r="F29" s="12">
        <v>19925.060000000001</v>
      </c>
      <c r="G29" s="13">
        <v>4.5499999999999999E-2</v>
      </c>
      <c r="H29" s="27"/>
    </row>
    <row r="30" spans="1:11" ht="12.75" customHeight="1" x14ac:dyDescent="0.2">
      <c r="A30">
        <v>19</v>
      </c>
      <c r="B30" t="s">
        <v>341</v>
      </c>
      <c r="C30" t="s">
        <v>340</v>
      </c>
      <c r="D30" t="s">
        <v>308</v>
      </c>
      <c r="E30">
        <v>2000000000</v>
      </c>
      <c r="F30" s="12">
        <v>19761.36</v>
      </c>
      <c r="G30" s="13">
        <v>4.5100000000000001E-2</v>
      </c>
      <c r="H30" s="27"/>
    </row>
    <row r="31" spans="1:11" ht="12.75" customHeight="1" x14ac:dyDescent="0.2">
      <c r="A31">
        <v>20</v>
      </c>
      <c r="B31" t="s">
        <v>343</v>
      </c>
      <c r="C31" t="s">
        <v>342</v>
      </c>
      <c r="D31" t="s">
        <v>318</v>
      </c>
      <c r="E31">
        <v>1950000000</v>
      </c>
      <c r="F31" s="12">
        <v>19449.4755</v>
      </c>
      <c r="G31" s="13">
        <v>4.4400000000000002E-2</v>
      </c>
      <c r="H31" s="27"/>
    </row>
    <row r="32" spans="1:11" ht="12.75" customHeight="1" x14ac:dyDescent="0.2">
      <c r="A32">
        <v>21</v>
      </c>
      <c r="B32" t="s">
        <v>345</v>
      </c>
      <c r="C32" t="s">
        <v>344</v>
      </c>
      <c r="D32" t="s">
        <v>308</v>
      </c>
      <c r="E32">
        <v>1500000000</v>
      </c>
      <c r="F32" s="12">
        <v>14911.62</v>
      </c>
      <c r="G32" s="13">
        <v>3.4000000000000002E-2</v>
      </c>
      <c r="H32" s="27"/>
    </row>
    <row r="33" spans="1:9" ht="12.75" customHeight="1" x14ac:dyDescent="0.2">
      <c r="A33">
        <v>22</v>
      </c>
      <c r="B33" t="s">
        <v>346</v>
      </c>
      <c r="C33" t="s">
        <v>342</v>
      </c>
      <c r="D33" t="s">
        <v>308</v>
      </c>
      <c r="E33">
        <v>1000000000</v>
      </c>
      <c r="F33" s="12">
        <v>9995.89</v>
      </c>
      <c r="G33" s="13">
        <v>2.2799999999999997E-2</v>
      </c>
      <c r="H33" s="27"/>
    </row>
    <row r="34" spans="1:9" ht="12.75" customHeight="1" x14ac:dyDescent="0.2">
      <c r="A34">
        <v>23</v>
      </c>
      <c r="B34" t="s">
        <v>348</v>
      </c>
      <c r="C34" t="s">
        <v>347</v>
      </c>
      <c r="D34" t="s">
        <v>210</v>
      </c>
      <c r="E34">
        <v>1000000000</v>
      </c>
      <c r="F34" s="12">
        <v>9995.4599999999991</v>
      </c>
      <c r="G34" s="13">
        <v>2.2799999999999997E-2</v>
      </c>
      <c r="H34" s="27"/>
    </row>
    <row r="35" spans="1:9" ht="12.75" customHeight="1" x14ac:dyDescent="0.2">
      <c r="A35">
        <v>24</v>
      </c>
      <c r="B35" t="s">
        <v>350</v>
      </c>
      <c r="C35" t="s">
        <v>349</v>
      </c>
      <c r="D35" t="s">
        <v>308</v>
      </c>
      <c r="E35">
        <v>1000000000</v>
      </c>
      <c r="F35" s="12">
        <v>9979.64</v>
      </c>
      <c r="G35" s="13">
        <v>2.2799999999999997E-2</v>
      </c>
      <c r="H35" s="27"/>
    </row>
    <row r="36" spans="1:9" ht="12.75" customHeight="1" x14ac:dyDescent="0.2">
      <c r="A36">
        <v>25</v>
      </c>
      <c r="B36" t="s">
        <v>351</v>
      </c>
      <c r="C36" t="s">
        <v>338</v>
      </c>
      <c r="D36" t="s">
        <v>308</v>
      </c>
      <c r="E36">
        <v>1000000000</v>
      </c>
      <c r="F36" s="12">
        <v>9973</v>
      </c>
      <c r="G36" s="13">
        <v>2.2799999999999997E-2</v>
      </c>
      <c r="H36" s="27"/>
    </row>
    <row r="37" spans="1:9" ht="12.75" customHeight="1" x14ac:dyDescent="0.2">
      <c r="A37">
        <v>26</v>
      </c>
      <c r="B37" t="s">
        <v>353</v>
      </c>
      <c r="C37" t="s">
        <v>352</v>
      </c>
      <c r="D37" t="s">
        <v>308</v>
      </c>
      <c r="E37">
        <v>1000000000</v>
      </c>
      <c r="F37" s="12">
        <v>9782.36</v>
      </c>
      <c r="G37" s="13">
        <v>2.23E-2</v>
      </c>
      <c r="H37" s="27"/>
    </row>
    <row r="38" spans="1:9" ht="12.75" customHeight="1" x14ac:dyDescent="0.2">
      <c r="A38">
        <v>27</v>
      </c>
      <c r="B38" t="s">
        <v>355</v>
      </c>
      <c r="C38" t="s">
        <v>354</v>
      </c>
      <c r="D38" t="s">
        <v>210</v>
      </c>
      <c r="E38">
        <v>500000000</v>
      </c>
      <c r="F38" s="12">
        <v>4981.2</v>
      </c>
      <c r="G38" s="13">
        <v>1.1399999999999999E-2</v>
      </c>
      <c r="H38" s="27"/>
    </row>
    <row r="39" spans="1:9" ht="12.75" customHeight="1" x14ac:dyDescent="0.2">
      <c r="A39">
        <v>28</v>
      </c>
      <c r="B39" t="s">
        <v>357</v>
      </c>
      <c r="C39" t="s">
        <v>356</v>
      </c>
      <c r="D39" t="s">
        <v>210</v>
      </c>
      <c r="E39">
        <v>500000000</v>
      </c>
      <c r="F39" s="12">
        <v>4971.4650000000001</v>
      </c>
      <c r="G39" s="13">
        <v>1.1299999999999999E-2</v>
      </c>
      <c r="H39" s="27"/>
    </row>
    <row r="40" spans="1:9" ht="12.75" customHeight="1" x14ac:dyDescent="0.2">
      <c r="A40">
        <v>29</v>
      </c>
      <c r="B40" t="s">
        <v>359</v>
      </c>
      <c r="C40" t="s">
        <v>358</v>
      </c>
      <c r="D40" t="s">
        <v>320</v>
      </c>
      <c r="E40">
        <v>500000000</v>
      </c>
      <c r="F40" s="12">
        <v>4967.835</v>
      </c>
      <c r="G40" s="13">
        <v>1.1299999999999999E-2</v>
      </c>
      <c r="H40" s="27"/>
    </row>
    <row r="41" spans="1:9" ht="12.75" customHeight="1" x14ac:dyDescent="0.2">
      <c r="A41">
        <v>30</v>
      </c>
      <c r="B41" t="s">
        <v>361</v>
      </c>
      <c r="C41" t="s">
        <v>360</v>
      </c>
      <c r="D41" t="s">
        <v>308</v>
      </c>
      <c r="E41">
        <v>500000000</v>
      </c>
      <c r="F41" s="12">
        <v>4960.5200000000004</v>
      </c>
      <c r="G41" s="13">
        <v>1.1299999999999999E-2</v>
      </c>
      <c r="H41" s="27"/>
    </row>
    <row r="42" spans="1:9" ht="12.75" customHeight="1" x14ac:dyDescent="0.2">
      <c r="A42">
        <v>31</v>
      </c>
      <c r="B42" t="s">
        <v>363</v>
      </c>
      <c r="C42" t="s">
        <v>362</v>
      </c>
      <c r="D42" t="s">
        <v>210</v>
      </c>
      <c r="E42">
        <v>500000000</v>
      </c>
      <c r="F42" s="12">
        <v>4911.8549999999996</v>
      </c>
      <c r="G42" s="13">
        <v>1.1200000000000002E-2</v>
      </c>
      <c r="H42" s="27"/>
    </row>
    <row r="43" spans="1:9" ht="12.75" customHeight="1" x14ac:dyDescent="0.2">
      <c r="A43">
        <v>32</v>
      </c>
      <c r="B43" t="s">
        <v>365</v>
      </c>
      <c r="C43" t="s">
        <v>364</v>
      </c>
      <c r="D43" t="s">
        <v>308</v>
      </c>
      <c r="E43">
        <v>500000000</v>
      </c>
      <c r="F43" s="12">
        <v>4891.2950000000001</v>
      </c>
      <c r="G43" s="13">
        <v>1.1200000000000002E-2</v>
      </c>
      <c r="H43" s="27"/>
    </row>
    <row r="44" spans="1:9" ht="12.75" customHeight="1" x14ac:dyDescent="0.2">
      <c r="A44">
        <v>33</v>
      </c>
      <c r="B44" t="s">
        <v>366</v>
      </c>
      <c r="C44" t="s">
        <v>360</v>
      </c>
      <c r="D44" t="s">
        <v>323</v>
      </c>
      <c r="E44">
        <v>500000000</v>
      </c>
      <c r="F44" s="12">
        <v>4879.74</v>
      </c>
      <c r="G44" s="13">
        <v>1.11E-2</v>
      </c>
      <c r="H44" s="27"/>
    </row>
    <row r="45" spans="1:9" ht="12.75" customHeight="1" x14ac:dyDescent="0.2">
      <c r="A45">
        <v>34</v>
      </c>
      <c r="B45" t="s">
        <v>368</v>
      </c>
      <c r="C45" t="s">
        <v>367</v>
      </c>
      <c r="D45" t="s">
        <v>210</v>
      </c>
      <c r="E45">
        <v>50000000</v>
      </c>
      <c r="F45" s="12">
        <v>497.16699999999997</v>
      </c>
      <c r="G45" s="13">
        <v>1.1000000000000001E-3</v>
      </c>
      <c r="H45" s="27"/>
    </row>
    <row r="46" spans="1:9" ht="12.75" customHeight="1" x14ac:dyDescent="0.2">
      <c r="C46" s="16" t="s">
        <v>137</v>
      </c>
      <c r="D46" s="16"/>
      <c r="E46" s="16"/>
      <c r="F46" s="17">
        <f>SUM(F27:F45)</f>
        <v>218321.92949999997</v>
      </c>
      <c r="G46" s="18">
        <f>SUM(G27:G45)</f>
        <v>0.49809999999999982</v>
      </c>
      <c r="H46" s="28"/>
      <c r="I46" s="29"/>
    </row>
    <row r="47" spans="1:9" ht="12.75" customHeight="1" x14ac:dyDescent="0.2">
      <c r="F47" s="12"/>
      <c r="G47" s="13"/>
      <c r="H47" s="27"/>
    </row>
    <row r="48" spans="1:9" ht="12.75" customHeight="1" x14ac:dyDescent="0.2">
      <c r="C48" s="14" t="s">
        <v>369</v>
      </c>
      <c r="F48" s="12"/>
      <c r="G48" s="13"/>
      <c r="H48" s="27"/>
    </row>
    <row r="49" spans="1:9" ht="12.75" customHeight="1" x14ac:dyDescent="0.2">
      <c r="A49">
        <v>35</v>
      </c>
      <c r="B49" t="s">
        <v>371</v>
      </c>
      <c r="C49" t="s">
        <v>370</v>
      </c>
      <c r="D49" t="s">
        <v>212</v>
      </c>
      <c r="E49">
        <v>2012575000</v>
      </c>
      <c r="F49" s="12">
        <v>20107.838082999999</v>
      </c>
      <c r="G49" s="13">
        <v>4.5899999999999996E-2</v>
      </c>
      <c r="H49" s="27"/>
    </row>
    <row r="50" spans="1:9" ht="12.75" customHeight="1" x14ac:dyDescent="0.2">
      <c r="A50">
        <v>36</v>
      </c>
      <c r="B50" t="s">
        <v>373</v>
      </c>
      <c r="C50" t="s">
        <v>372</v>
      </c>
      <c r="D50" t="s">
        <v>212</v>
      </c>
      <c r="E50">
        <v>1818725000</v>
      </c>
      <c r="F50" s="12">
        <v>18142.800361000001</v>
      </c>
      <c r="G50" s="13">
        <v>4.1399999999999999E-2</v>
      </c>
      <c r="H50" s="27"/>
    </row>
    <row r="51" spans="1:9" ht="12.75" customHeight="1" x14ac:dyDescent="0.2">
      <c r="C51" s="16" t="s">
        <v>137</v>
      </c>
      <c r="D51" s="16"/>
      <c r="E51" s="16"/>
      <c r="F51" s="17">
        <f>SUM(F49:F50)</f>
        <v>38250.638443999997</v>
      </c>
      <c r="G51" s="18">
        <f>SUM(G49:G50)</f>
        <v>8.7299999999999989E-2</v>
      </c>
      <c r="H51" s="28"/>
      <c r="I51" s="29"/>
    </row>
    <row r="52" spans="1:9" ht="12.75" customHeight="1" x14ac:dyDescent="0.2">
      <c r="F52" s="12"/>
      <c r="G52" s="13"/>
      <c r="H52" s="27"/>
    </row>
    <row r="53" spans="1:9" ht="12.75" customHeight="1" x14ac:dyDescent="0.2">
      <c r="C53" s="14" t="s">
        <v>374</v>
      </c>
      <c r="F53" s="12"/>
      <c r="G53" s="13"/>
      <c r="H53" s="27"/>
    </row>
    <row r="54" spans="1:9" ht="12.75" customHeight="1" x14ac:dyDescent="0.2">
      <c r="A54">
        <v>37</v>
      </c>
      <c r="B54" t="s">
        <v>376</v>
      </c>
      <c r="C54" t="s">
        <v>375</v>
      </c>
      <c r="D54" t="s">
        <v>315</v>
      </c>
      <c r="E54">
        <v>2000000000</v>
      </c>
      <c r="F54" s="12">
        <v>20000</v>
      </c>
      <c r="G54" s="13">
        <v>4.5599999999999995E-2</v>
      </c>
      <c r="H54" s="28"/>
      <c r="I54" s="29"/>
    </row>
    <row r="55" spans="1:9" ht="12.75" customHeight="1" x14ac:dyDescent="0.2">
      <c r="A55">
        <v>38</v>
      </c>
      <c r="B55" t="s">
        <v>377</v>
      </c>
      <c r="C55" t="s">
        <v>107</v>
      </c>
      <c r="D55" t="s">
        <v>315</v>
      </c>
      <c r="E55">
        <v>1500000000</v>
      </c>
      <c r="F55" s="12">
        <v>15000</v>
      </c>
      <c r="G55" s="13">
        <v>3.4200000000000001E-2</v>
      </c>
      <c r="H55" s="27"/>
    </row>
    <row r="56" spans="1:9" ht="12.75" customHeight="1" x14ac:dyDescent="0.2">
      <c r="A56">
        <v>39</v>
      </c>
      <c r="B56" t="s">
        <v>378</v>
      </c>
      <c r="C56" t="s">
        <v>107</v>
      </c>
      <c r="D56" t="s">
        <v>315</v>
      </c>
      <c r="E56">
        <v>150000000</v>
      </c>
      <c r="F56" s="12">
        <v>1500</v>
      </c>
      <c r="G56" s="13">
        <v>3.4000000000000002E-3</v>
      </c>
      <c r="H56" s="27"/>
    </row>
    <row r="57" spans="1:9" ht="12.75" customHeight="1" x14ac:dyDescent="0.2">
      <c r="C57" s="16" t="s">
        <v>137</v>
      </c>
      <c r="D57" s="16"/>
      <c r="E57" s="16"/>
      <c r="F57" s="17">
        <f>SUM(F54:F56)</f>
        <v>36500</v>
      </c>
      <c r="G57" s="18">
        <f>SUM(G54:G56)</f>
        <v>8.3199999999999996E-2</v>
      </c>
      <c r="H57" s="27"/>
    </row>
    <row r="58" spans="1:9" ht="12.75" customHeight="1" x14ac:dyDescent="0.2">
      <c r="F58" s="12"/>
      <c r="G58" s="13"/>
      <c r="H58" s="27"/>
    </row>
    <row r="59" spans="1:9" ht="12.75" customHeight="1" x14ac:dyDescent="0.2">
      <c r="C59" s="14" t="s">
        <v>142</v>
      </c>
      <c r="F59" s="12">
        <v>1567.7633370000001</v>
      </c>
      <c r="G59" s="13">
        <v>3.5999999999999999E-3</v>
      </c>
      <c r="H59" s="27"/>
    </row>
    <row r="60" spans="1:9" ht="12.75" customHeight="1" x14ac:dyDescent="0.2">
      <c r="C60" s="16" t="s">
        <v>137</v>
      </c>
      <c r="D60" s="16"/>
      <c r="E60" s="16"/>
      <c r="F60" s="17">
        <f>SUM(F59:F59)</f>
        <v>1567.7633370000001</v>
      </c>
      <c r="G60" s="18">
        <f>SUM(G59:G59)</f>
        <v>3.5999999999999999E-3</v>
      </c>
      <c r="H60" s="28"/>
      <c r="I60" s="29"/>
    </row>
    <row r="61" spans="1:9" ht="12.75" customHeight="1" x14ac:dyDescent="0.2">
      <c r="F61" s="12"/>
      <c r="G61" s="13"/>
      <c r="H61" s="27"/>
    </row>
    <row r="62" spans="1:9" ht="12.75" customHeight="1" x14ac:dyDescent="0.2">
      <c r="C62" s="14" t="s">
        <v>143</v>
      </c>
      <c r="F62" s="12"/>
      <c r="G62" s="13"/>
      <c r="H62" s="27"/>
    </row>
    <row r="63" spans="1:9" ht="12.75" customHeight="1" x14ac:dyDescent="0.2">
      <c r="C63" s="14" t="s">
        <v>144</v>
      </c>
      <c r="F63" s="12">
        <v>641.85629800000004</v>
      </c>
      <c r="G63" s="13">
        <v>1.4000000000000002E-3</v>
      </c>
      <c r="H63" s="28"/>
      <c r="I63" s="29"/>
    </row>
    <row r="64" spans="1:9" ht="12.75" customHeight="1" x14ac:dyDescent="0.2">
      <c r="C64" s="16" t="s">
        <v>137</v>
      </c>
      <c r="D64" s="16"/>
      <c r="E64" s="16"/>
      <c r="F64" s="17">
        <f>SUM(F63:F63)</f>
        <v>641.85629800000004</v>
      </c>
      <c r="G64" s="18">
        <f>SUM(G63:G63)</f>
        <v>1.4000000000000002E-3</v>
      </c>
      <c r="H64" s="27"/>
    </row>
    <row r="65" spans="3:9" ht="12.75" customHeight="1" x14ac:dyDescent="0.2">
      <c r="C65" s="19" t="s">
        <v>145</v>
      </c>
      <c r="D65" s="19"/>
      <c r="E65" s="19"/>
      <c r="F65" s="20">
        <f>SUM(F24,F46,F51,F57,F60,F64)</f>
        <v>438272.69859899994</v>
      </c>
      <c r="G65" s="21">
        <f>SUM(G24,G46,G51,G57,G60,G64)</f>
        <v>0.99999999999999989</v>
      </c>
      <c r="H65" s="27"/>
    </row>
    <row r="66" spans="3:9" ht="12.75" customHeight="1" x14ac:dyDescent="0.2">
      <c r="H66" s="27"/>
    </row>
    <row r="67" spans="3:9" ht="12.75" customHeight="1" x14ac:dyDescent="0.2">
      <c r="C67" s="33" t="s">
        <v>546</v>
      </c>
      <c r="H67" s="28"/>
      <c r="I67" s="29"/>
    </row>
    <row r="68" spans="3:9" ht="12.75" customHeight="1" x14ac:dyDescent="0.2">
      <c r="C68" s="33" t="s">
        <v>545</v>
      </c>
      <c r="H68" s="30"/>
      <c r="I68" s="31"/>
    </row>
    <row r="69" spans="3:9" ht="12.75" customHeight="1" x14ac:dyDescent="0.2">
      <c r="C69" s="14"/>
    </row>
    <row r="70" spans="3:9" ht="12.75" customHeight="1" x14ac:dyDescent="0.2">
      <c r="C70" s="37" t="s">
        <v>547</v>
      </c>
      <c r="D70" s="38">
        <v>5190.8496000000005</v>
      </c>
    </row>
    <row r="71" spans="3:9" ht="12.75" customHeight="1" x14ac:dyDescent="0.2">
      <c r="C71" s="37" t="s">
        <v>551</v>
      </c>
      <c r="D71" s="42">
        <v>19.09</v>
      </c>
    </row>
    <row r="72" spans="3:9" ht="12.75" customHeight="1" x14ac:dyDescent="0.2">
      <c r="C72" s="37" t="s">
        <v>552</v>
      </c>
      <c r="D72" s="42">
        <v>5.1799999999999999E-2</v>
      </c>
    </row>
    <row r="73" spans="3:9" ht="12.75" customHeight="1" x14ac:dyDescent="0.2">
      <c r="C73" s="40" t="s">
        <v>553</v>
      </c>
      <c r="D73" s="41">
        <v>8.4199999999999997E-2</v>
      </c>
    </row>
    <row r="74" spans="3:9" ht="12.75" customHeight="1" x14ac:dyDescent="0.2"/>
    <row r="75" spans="3:9" ht="12.75" customHeight="1" x14ac:dyDescent="0.2"/>
    <row r="76" spans="3:9" ht="12.75" customHeight="1" x14ac:dyDescent="0.2"/>
    <row r="77" spans="3:9" ht="12.75" customHeight="1" x14ac:dyDescent="0.2"/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opLeftCell="A55" workbookViewId="0">
      <selection activeCell="D79" sqref="D79:D81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5703125" style="24" customWidth="1"/>
  </cols>
  <sheetData>
    <row r="1" spans="1:12" ht="18.75" x14ac:dyDescent="0.2">
      <c r="A1" s="1"/>
      <c r="B1" s="1"/>
      <c r="C1" s="34" t="s">
        <v>379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141</v>
      </c>
      <c r="F7" s="12"/>
      <c r="G7" s="13"/>
      <c r="H7" s="27"/>
    </row>
    <row r="8" spans="1:12" ht="12.75" customHeight="1" x14ac:dyDescent="0.2">
      <c r="C8" s="14" t="s">
        <v>242</v>
      </c>
      <c r="F8" s="12"/>
      <c r="G8" s="13"/>
      <c r="H8" s="27"/>
    </row>
    <row r="9" spans="1:12" ht="12.75" customHeight="1" x14ac:dyDescent="0.2">
      <c r="A9">
        <v>1</v>
      </c>
      <c r="B9" t="s">
        <v>324</v>
      </c>
      <c r="C9" t="s">
        <v>322</v>
      </c>
      <c r="D9" t="s">
        <v>308</v>
      </c>
      <c r="E9">
        <v>1000000000</v>
      </c>
      <c r="F9" s="12">
        <v>9997.85</v>
      </c>
      <c r="G9" s="13">
        <v>7.7800000000000008E-2</v>
      </c>
      <c r="H9" s="27"/>
    </row>
    <row r="10" spans="1:12" ht="12.75" customHeight="1" x14ac:dyDescent="0.2">
      <c r="A10">
        <v>2</v>
      </c>
      <c r="B10" t="s">
        <v>311</v>
      </c>
      <c r="C10" t="s">
        <v>307</v>
      </c>
      <c r="D10" t="s">
        <v>308</v>
      </c>
      <c r="E10">
        <v>1000000000</v>
      </c>
      <c r="F10" s="12">
        <v>9980.34</v>
      </c>
      <c r="G10" s="13">
        <v>7.7699999999999991E-2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316</v>
      </c>
      <c r="C11" t="s">
        <v>314</v>
      </c>
      <c r="D11" t="s">
        <v>308</v>
      </c>
      <c r="E11">
        <v>1000000000</v>
      </c>
      <c r="F11" s="12">
        <v>9960.84</v>
      </c>
      <c r="G11" s="13">
        <v>7.7499999999999999E-2</v>
      </c>
      <c r="H11" s="27"/>
      <c r="J11" s="13" t="s">
        <v>308</v>
      </c>
      <c r="K11" s="13">
        <v>0.4914</v>
      </c>
    </row>
    <row r="12" spans="1:12" ht="12.75" customHeight="1" x14ac:dyDescent="0.2">
      <c r="A12">
        <v>4</v>
      </c>
      <c r="B12" t="s">
        <v>331</v>
      </c>
      <c r="C12" t="s">
        <v>317</v>
      </c>
      <c r="D12" t="s">
        <v>308</v>
      </c>
      <c r="E12">
        <v>900000000</v>
      </c>
      <c r="F12" s="12">
        <v>8998.0650000000005</v>
      </c>
      <c r="G12" s="13">
        <v>7.0000000000000007E-2</v>
      </c>
      <c r="H12" s="27"/>
      <c r="J12" s="13" t="s">
        <v>210</v>
      </c>
      <c r="K12" s="13">
        <v>0.15049999999999999</v>
      </c>
    </row>
    <row r="13" spans="1:12" ht="12.75" customHeight="1" x14ac:dyDescent="0.2">
      <c r="A13">
        <v>5</v>
      </c>
      <c r="B13" t="s">
        <v>380</v>
      </c>
      <c r="C13" t="s">
        <v>300</v>
      </c>
      <c r="D13" t="s">
        <v>308</v>
      </c>
      <c r="E13">
        <v>470000000</v>
      </c>
      <c r="F13" s="12">
        <v>4403.4488000000001</v>
      </c>
      <c r="G13" s="13">
        <v>3.4300000000000004E-2</v>
      </c>
      <c r="H13" s="27"/>
      <c r="J13" s="13" t="s">
        <v>205</v>
      </c>
      <c r="K13" s="13">
        <v>6.0100000000000001E-2</v>
      </c>
    </row>
    <row r="14" spans="1:12" ht="12.75" customHeight="1" x14ac:dyDescent="0.2">
      <c r="A14">
        <v>6</v>
      </c>
      <c r="B14" t="s">
        <v>382</v>
      </c>
      <c r="C14" t="s">
        <v>307</v>
      </c>
      <c r="D14" t="s">
        <v>210</v>
      </c>
      <c r="E14">
        <v>250000000</v>
      </c>
      <c r="F14" s="12">
        <v>2491.5725000000002</v>
      </c>
      <c r="G14" s="13">
        <v>1.9400000000000001E-2</v>
      </c>
      <c r="H14" s="27"/>
      <c r="J14" s="13" t="s">
        <v>381</v>
      </c>
      <c r="K14" s="13">
        <v>5.8400000000000001E-2</v>
      </c>
    </row>
    <row r="15" spans="1:12" ht="12.75" customHeight="1" x14ac:dyDescent="0.2">
      <c r="A15">
        <v>7</v>
      </c>
      <c r="B15" t="s">
        <v>383</v>
      </c>
      <c r="C15" t="s">
        <v>322</v>
      </c>
      <c r="D15" t="s">
        <v>210</v>
      </c>
      <c r="E15">
        <v>250000000</v>
      </c>
      <c r="F15" s="12">
        <v>2491.2399999999998</v>
      </c>
      <c r="G15" s="13">
        <v>1.9400000000000001E-2</v>
      </c>
      <c r="H15" s="27"/>
      <c r="J15" s="13" t="s">
        <v>315</v>
      </c>
      <c r="K15" s="13">
        <v>5.0599999999999999E-2</v>
      </c>
    </row>
    <row r="16" spans="1:12" ht="12.75" customHeight="1" x14ac:dyDescent="0.2">
      <c r="A16">
        <v>8</v>
      </c>
      <c r="B16" t="s">
        <v>384</v>
      </c>
      <c r="C16" t="s">
        <v>307</v>
      </c>
      <c r="D16" t="s">
        <v>308</v>
      </c>
      <c r="E16">
        <v>250000000</v>
      </c>
      <c r="F16" s="12">
        <v>2487.8150000000001</v>
      </c>
      <c r="G16" s="13">
        <v>1.9400000000000001E-2</v>
      </c>
      <c r="H16" s="27"/>
      <c r="J16" s="13" t="s">
        <v>318</v>
      </c>
      <c r="K16" s="13">
        <v>3.6299999999999999E-2</v>
      </c>
    </row>
    <row r="17" spans="1:11" ht="12.75" customHeight="1" x14ac:dyDescent="0.2">
      <c r="A17">
        <v>9</v>
      </c>
      <c r="B17" t="s">
        <v>243</v>
      </c>
      <c r="C17" t="s">
        <v>105</v>
      </c>
      <c r="D17" t="s">
        <v>210</v>
      </c>
      <c r="E17">
        <v>230000000</v>
      </c>
      <c r="F17" s="12">
        <v>2295.8715000000002</v>
      </c>
      <c r="G17" s="13">
        <v>1.7899999999999999E-2</v>
      </c>
      <c r="H17" s="27"/>
      <c r="J17" s="13" t="s">
        <v>385</v>
      </c>
      <c r="K17" s="13">
        <v>3.5499999999999997E-2</v>
      </c>
    </row>
    <row r="18" spans="1:11" ht="12.75" customHeight="1" x14ac:dyDescent="0.2">
      <c r="A18">
        <v>10</v>
      </c>
      <c r="B18" t="s">
        <v>309</v>
      </c>
      <c r="C18" t="s">
        <v>307</v>
      </c>
      <c r="D18" t="s">
        <v>308</v>
      </c>
      <c r="E18">
        <v>100000000</v>
      </c>
      <c r="F18" s="12">
        <v>999.13900000000001</v>
      </c>
      <c r="G18" s="13">
        <v>7.8000000000000005E-3</v>
      </c>
      <c r="H18" s="27"/>
      <c r="J18" s="13" t="s">
        <v>386</v>
      </c>
      <c r="K18" s="13">
        <v>3.5000000000000003E-2</v>
      </c>
    </row>
    <row r="19" spans="1:11" ht="12.75" customHeight="1" x14ac:dyDescent="0.2">
      <c r="A19">
        <v>11</v>
      </c>
      <c r="B19" t="s">
        <v>333</v>
      </c>
      <c r="C19" t="s">
        <v>332</v>
      </c>
      <c r="D19" t="s">
        <v>308</v>
      </c>
      <c r="E19">
        <v>15000000</v>
      </c>
      <c r="F19" s="12">
        <v>149.60220000000001</v>
      </c>
      <c r="G19" s="13">
        <v>1.1999999999999999E-3</v>
      </c>
      <c r="H19" s="27"/>
      <c r="J19" s="13" t="s">
        <v>212</v>
      </c>
      <c r="K19" s="13">
        <v>3.1E-2</v>
      </c>
    </row>
    <row r="20" spans="1:11" ht="12.75" customHeight="1" x14ac:dyDescent="0.2">
      <c r="C20" s="16" t="s">
        <v>137</v>
      </c>
      <c r="D20" s="16"/>
      <c r="E20" s="16"/>
      <c r="F20" s="17">
        <f>SUM(F9:F19)</f>
        <v>54255.784000000007</v>
      </c>
      <c r="G20" s="18">
        <f>SUM(G9:G19)</f>
        <v>0.42239999999999994</v>
      </c>
      <c r="H20" s="28"/>
      <c r="I20" s="29"/>
      <c r="J20" s="13" t="s">
        <v>387</v>
      </c>
      <c r="K20" s="13">
        <v>1.44E-2</v>
      </c>
    </row>
    <row r="21" spans="1:11" ht="12.75" customHeight="1" x14ac:dyDescent="0.2">
      <c r="F21" s="12"/>
      <c r="G21" s="13"/>
      <c r="H21" s="27"/>
      <c r="J21" s="13" t="s">
        <v>216</v>
      </c>
      <c r="K21" s="13">
        <v>1.0500000000000001E-2</v>
      </c>
    </row>
    <row r="22" spans="1:11" ht="12.75" customHeight="1" x14ac:dyDescent="0.2">
      <c r="C22" s="14" t="s">
        <v>334</v>
      </c>
      <c r="F22" s="12"/>
      <c r="G22" s="13"/>
      <c r="H22" s="27"/>
      <c r="J22" s="13" t="s">
        <v>295</v>
      </c>
      <c r="K22" s="13">
        <v>1.04E-2</v>
      </c>
    </row>
    <row r="23" spans="1:11" ht="12.75" customHeight="1" x14ac:dyDescent="0.2">
      <c r="A23">
        <v>12</v>
      </c>
      <c r="B23" t="s">
        <v>390</v>
      </c>
      <c r="C23" t="s">
        <v>388</v>
      </c>
      <c r="D23" t="s">
        <v>308</v>
      </c>
      <c r="E23">
        <v>750000000</v>
      </c>
      <c r="F23" s="12">
        <v>7446.3975</v>
      </c>
      <c r="G23" s="13">
        <v>5.79E-2</v>
      </c>
      <c r="H23" s="27"/>
      <c r="J23" s="13" t="s">
        <v>389</v>
      </c>
      <c r="K23" s="13">
        <v>3.9000000000000003E-3</v>
      </c>
    </row>
    <row r="24" spans="1:11" ht="12.75" customHeight="1" x14ac:dyDescent="0.2">
      <c r="A24">
        <v>13</v>
      </c>
      <c r="B24" t="s">
        <v>391</v>
      </c>
      <c r="C24" t="s">
        <v>362</v>
      </c>
      <c r="D24" t="s">
        <v>210</v>
      </c>
      <c r="E24">
        <v>500000000</v>
      </c>
      <c r="F24" s="12">
        <v>4992.6350000000002</v>
      </c>
      <c r="G24" s="13">
        <v>3.8800000000000001E-2</v>
      </c>
      <c r="H24" s="27"/>
      <c r="J24" s="13" t="s">
        <v>270</v>
      </c>
      <c r="K24" s="13">
        <v>3.0999999999999999E-3</v>
      </c>
    </row>
    <row r="25" spans="1:11" ht="12.75" customHeight="1" x14ac:dyDescent="0.2">
      <c r="A25">
        <v>14</v>
      </c>
      <c r="B25" t="s">
        <v>392</v>
      </c>
      <c r="C25" t="s">
        <v>362</v>
      </c>
      <c r="D25" t="s">
        <v>210</v>
      </c>
      <c r="E25">
        <v>460000000</v>
      </c>
      <c r="F25" s="12">
        <v>4573.2647999999999</v>
      </c>
      <c r="G25" s="13">
        <v>3.56E-2</v>
      </c>
      <c r="H25" s="27"/>
      <c r="J25" s="13" t="s">
        <v>81</v>
      </c>
      <c r="K25" s="13">
        <v>8.8999999999999999E-3</v>
      </c>
    </row>
    <row r="26" spans="1:11" ht="12.75" customHeight="1" x14ac:dyDescent="0.2">
      <c r="A26">
        <v>15</v>
      </c>
      <c r="B26" t="s">
        <v>394</v>
      </c>
      <c r="C26" t="s">
        <v>393</v>
      </c>
      <c r="D26" t="s">
        <v>385</v>
      </c>
      <c r="E26">
        <v>460000000</v>
      </c>
      <c r="F26" s="12">
        <v>4561.268</v>
      </c>
      <c r="G26" s="13">
        <v>3.5499999999999997E-2</v>
      </c>
      <c r="H26" s="27"/>
      <c r="J26" s="13"/>
      <c r="K26" s="13"/>
    </row>
    <row r="27" spans="1:11" ht="12.75" customHeight="1" x14ac:dyDescent="0.2">
      <c r="A27">
        <v>16</v>
      </c>
      <c r="B27" t="s">
        <v>395</v>
      </c>
      <c r="C27" t="s">
        <v>360</v>
      </c>
      <c r="D27" t="s">
        <v>308</v>
      </c>
      <c r="E27">
        <v>460000000</v>
      </c>
      <c r="F27" s="12">
        <v>4443.8253999999997</v>
      </c>
      <c r="G27" s="13">
        <v>3.4599999999999999E-2</v>
      </c>
      <c r="H27" s="27"/>
    </row>
    <row r="28" spans="1:11" ht="12.75" customHeight="1" x14ac:dyDescent="0.2">
      <c r="A28">
        <v>17</v>
      </c>
      <c r="B28" t="s">
        <v>397</v>
      </c>
      <c r="C28" t="s">
        <v>396</v>
      </c>
      <c r="D28" t="s">
        <v>308</v>
      </c>
      <c r="E28">
        <v>440000000</v>
      </c>
      <c r="F28" s="12">
        <v>4268.3783999999996</v>
      </c>
      <c r="G28" s="13">
        <v>3.32E-2</v>
      </c>
      <c r="H28" s="27"/>
    </row>
    <row r="29" spans="1:11" ht="12.75" customHeight="1" x14ac:dyDescent="0.2">
      <c r="A29">
        <v>18</v>
      </c>
      <c r="B29" t="s">
        <v>399</v>
      </c>
      <c r="C29" t="s">
        <v>398</v>
      </c>
      <c r="D29" t="s">
        <v>210</v>
      </c>
      <c r="E29">
        <v>250000000</v>
      </c>
      <c r="F29" s="12">
        <v>2498.7925</v>
      </c>
      <c r="G29" s="13">
        <v>1.9400000000000001E-2</v>
      </c>
      <c r="H29" s="27"/>
    </row>
    <row r="30" spans="1:11" ht="12.75" customHeight="1" x14ac:dyDescent="0.2">
      <c r="A30">
        <v>19</v>
      </c>
      <c r="B30" t="s">
        <v>400</v>
      </c>
      <c r="C30" t="s">
        <v>53</v>
      </c>
      <c r="D30" t="s">
        <v>318</v>
      </c>
      <c r="E30">
        <v>250000000</v>
      </c>
      <c r="F30" s="12">
        <v>2335.9575</v>
      </c>
      <c r="G30" s="13">
        <v>1.8200000000000001E-2</v>
      </c>
      <c r="H30" s="27"/>
    </row>
    <row r="31" spans="1:11" ht="12.75" customHeight="1" x14ac:dyDescent="0.2">
      <c r="A31">
        <v>20</v>
      </c>
      <c r="B31" t="s">
        <v>401</v>
      </c>
      <c r="C31" t="s">
        <v>53</v>
      </c>
      <c r="D31" t="s">
        <v>318</v>
      </c>
      <c r="E31">
        <v>250000000</v>
      </c>
      <c r="F31" s="12">
        <v>2327.2824999999998</v>
      </c>
      <c r="G31" s="13">
        <v>1.8100000000000002E-2</v>
      </c>
      <c r="H31" s="27"/>
    </row>
    <row r="32" spans="1:11" ht="12.75" customHeight="1" x14ac:dyDescent="0.2">
      <c r="C32" s="16" t="s">
        <v>137</v>
      </c>
      <c r="D32" s="16"/>
      <c r="E32" s="16"/>
      <c r="F32" s="17">
        <f>SUM(F23:F31)</f>
        <v>37447.801600000006</v>
      </c>
      <c r="G32" s="18">
        <f>SUM(G23:G31)</f>
        <v>0.2913</v>
      </c>
      <c r="H32" s="28"/>
      <c r="I32" s="29"/>
    </row>
    <row r="33" spans="1:9" ht="12.75" customHeight="1" x14ac:dyDescent="0.2">
      <c r="F33" s="12"/>
      <c r="G33" s="13"/>
      <c r="H33" s="27"/>
    </row>
    <row r="34" spans="1:9" ht="12.75" customHeight="1" x14ac:dyDescent="0.2">
      <c r="C34" s="14" t="s">
        <v>369</v>
      </c>
      <c r="F34" s="12"/>
      <c r="G34" s="13"/>
      <c r="H34" s="27"/>
    </row>
    <row r="35" spans="1:9" ht="12.75" customHeight="1" x14ac:dyDescent="0.2">
      <c r="A35">
        <v>21</v>
      </c>
      <c r="B35" t="s">
        <v>373</v>
      </c>
      <c r="C35" t="s">
        <v>372</v>
      </c>
      <c r="D35" t="s">
        <v>212</v>
      </c>
      <c r="E35">
        <v>400000000</v>
      </c>
      <c r="F35" s="12">
        <v>3990.2240000000002</v>
      </c>
      <c r="G35" s="13">
        <v>3.1E-2</v>
      </c>
      <c r="H35" s="27"/>
    </row>
    <row r="36" spans="1:9" ht="12.75" customHeight="1" x14ac:dyDescent="0.2">
      <c r="C36" s="16" t="s">
        <v>137</v>
      </c>
      <c r="D36" s="16"/>
      <c r="E36" s="16"/>
      <c r="F36" s="17">
        <f>SUM(F35:F35)</f>
        <v>3990.2240000000002</v>
      </c>
      <c r="G36" s="18">
        <f>SUM(G35:G35)</f>
        <v>3.1E-2</v>
      </c>
      <c r="H36" s="28"/>
      <c r="I36" s="29"/>
    </row>
    <row r="37" spans="1:9" ht="12.75" customHeight="1" x14ac:dyDescent="0.2">
      <c r="F37" s="12"/>
      <c r="G37" s="13"/>
      <c r="H37" s="27"/>
    </row>
    <row r="38" spans="1:9" ht="12.75" customHeight="1" x14ac:dyDescent="0.2">
      <c r="C38" s="14" t="s">
        <v>251</v>
      </c>
      <c r="F38" s="12"/>
      <c r="G38" s="13"/>
      <c r="H38" s="27"/>
    </row>
    <row r="39" spans="1:9" ht="12.75" customHeight="1" x14ac:dyDescent="0.2">
      <c r="C39" s="14" t="s">
        <v>10</v>
      </c>
      <c r="F39" s="12"/>
      <c r="G39" s="13"/>
      <c r="H39" s="28"/>
      <c r="I39" s="29"/>
    </row>
    <row r="40" spans="1:9" ht="12.75" customHeight="1" x14ac:dyDescent="0.2">
      <c r="A40">
        <v>22</v>
      </c>
      <c r="B40" t="s">
        <v>403</v>
      </c>
      <c r="C40" t="s">
        <v>402</v>
      </c>
      <c r="D40" t="s">
        <v>381</v>
      </c>
      <c r="E40">
        <v>750000000</v>
      </c>
      <c r="F40" s="12">
        <v>7501.0874999999996</v>
      </c>
      <c r="G40" s="13">
        <v>5.8400000000000001E-2</v>
      </c>
      <c r="H40" s="27"/>
    </row>
    <row r="41" spans="1:9" ht="12.75" customHeight="1" x14ac:dyDescent="0.2">
      <c r="A41">
        <v>23</v>
      </c>
      <c r="B41" t="s">
        <v>405</v>
      </c>
      <c r="C41" t="s">
        <v>404</v>
      </c>
      <c r="D41" t="s">
        <v>386</v>
      </c>
      <c r="E41">
        <v>450000000</v>
      </c>
      <c r="F41" s="12">
        <v>4495.5810000000001</v>
      </c>
      <c r="G41" s="13">
        <v>3.5000000000000003E-2</v>
      </c>
      <c r="H41" s="27"/>
    </row>
    <row r="42" spans="1:9" ht="12.75" customHeight="1" x14ac:dyDescent="0.2">
      <c r="A42">
        <v>24</v>
      </c>
      <c r="B42" t="s">
        <v>406</v>
      </c>
      <c r="C42" t="s">
        <v>263</v>
      </c>
      <c r="D42" t="s">
        <v>205</v>
      </c>
      <c r="E42">
        <v>240000000</v>
      </c>
      <c r="F42" s="12">
        <v>2457.2615999999998</v>
      </c>
      <c r="G42" s="13">
        <v>1.9099999999999999E-2</v>
      </c>
      <c r="H42" s="27"/>
    </row>
    <row r="43" spans="1:9" ht="12.75" customHeight="1" x14ac:dyDescent="0.2">
      <c r="A43">
        <v>25</v>
      </c>
      <c r="B43" t="s">
        <v>407</v>
      </c>
      <c r="C43" t="s">
        <v>284</v>
      </c>
      <c r="D43" t="s">
        <v>387</v>
      </c>
      <c r="E43">
        <v>180000000</v>
      </c>
      <c r="F43" s="12">
        <v>1846.7982</v>
      </c>
      <c r="G43" s="13">
        <v>1.44E-2</v>
      </c>
      <c r="H43" s="27"/>
    </row>
    <row r="44" spans="1:9" ht="12.75" customHeight="1" x14ac:dyDescent="0.2">
      <c r="A44">
        <v>26</v>
      </c>
      <c r="B44" t="s">
        <v>408</v>
      </c>
      <c r="C44" t="s">
        <v>260</v>
      </c>
      <c r="D44" t="s">
        <v>205</v>
      </c>
      <c r="E44">
        <v>150000000</v>
      </c>
      <c r="F44" s="12">
        <v>1528.1595</v>
      </c>
      <c r="G44" s="13">
        <v>1.1899999999999999E-2</v>
      </c>
      <c r="H44" s="27"/>
    </row>
    <row r="45" spans="1:9" ht="12.75" customHeight="1" x14ac:dyDescent="0.2">
      <c r="A45">
        <v>27</v>
      </c>
      <c r="B45" t="s">
        <v>259</v>
      </c>
      <c r="C45" t="s">
        <v>258</v>
      </c>
      <c r="D45" t="s">
        <v>216</v>
      </c>
      <c r="E45">
        <v>130000000</v>
      </c>
      <c r="F45" s="12">
        <v>1349.4715000000001</v>
      </c>
      <c r="G45" s="13">
        <v>1.0500000000000001E-2</v>
      </c>
      <c r="H45" s="27"/>
    </row>
    <row r="46" spans="1:9" ht="12.75" customHeight="1" x14ac:dyDescent="0.2">
      <c r="A46">
        <v>28</v>
      </c>
      <c r="B46" t="s">
        <v>304</v>
      </c>
      <c r="C46" t="s">
        <v>235</v>
      </c>
      <c r="D46" t="s">
        <v>295</v>
      </c>
      <c r="E46">
        <v>134000000</v>
      </c>
      <c r="F46" s="12">
        <v>1340.9782</v>
      </c>
      <c r="G46" s="13">
        <v>1.04E-2</v>
      </c>
      <c r="H46" s="27"/>
    </row>
    <row r="47" spans="1:9" ht="12.75" customHeight="1" x14ac:dyDescent="0.2">
      <c r="A47">
        <v>29</v>
      </c>
      <c r="B47" t="s">
        <v>409</v>
      </c>
      <c r="C47" t="s">
        <v>253</v>
      </c>
      <c r="D47" t="s">
        <v>205</v>
      </c>
      <c r="E47">
        <v>100000000</v>
      </c>
      <c r="F47" s="12">
        <v>1009.54</v>
      </c>
      <c r="G47" s="13">
        <v>7.9000000000000008E-3</v>
      </c>
      <c r="H47" s="27"/>
    </row>
    <row r="48" spans="1:9" ht="12.75" customHeight="1" x14ac:dyDescent="0.2">
      <c r="A48">
        <v>30</v>
      </c>
      <c r="B48" t="s">
        <v>410</v>
      </c>
      <c r="C48" t="s">
        <v>263</v>
      </c>
      <c r="D48" t="s">
        <v>205</v>
      </c>
      <c r="E48">
        <v>50000000</v>
      </c>
      <c r="F48" s="12">
        <v>516.35</v>
      </c>
      <c r="G48" s="13">
        <v>4.0000000000000001E-3</v>
      </c>
      <c r="H48" s="27"/>
    </row>
    <row r="49" spans="1:9" ht="12.75" customHeight="1" x14ac:dyDescent="0.2">
      <c r="A49">
        <v>31</v>
      </c>
      <c r="B49" t="s">
        <v>411</v>
      </c>
      <c r="C49" t="s">
        <v>263</v>
      </c>
      <c r="D49" t="s">
        <v>205</v>
      </c>
      <c r="E49">
        <v>50000000</v>
      </c>
      <c r="F49" s="12">
        <v>509.322</v>
      </c>
      <c r="G49" s="13">
        <v>4.0000000000000001E-3</v>
      </c>
      <c r="H49" s="27"/>
    </row>
    <row r="50" spans="1:9" ht="12.75" customHeight="1" x14ac:dyDescent="0.2">
      <c r="A50">
        <v>32</v>
      </c>
      <c r="B50" t="s">
        <v>254</v>
      </c>
      <c r="C50" t="s">
        <v>253</v>
      </c>
      <c r="D50" t="s">
        <v>205</v>
      </c>
      <c r="E50">
        <v>50000000</v>
      </c>
      <c r="F50" s="12">
        <v>504.83949999999999</v>
      </c>
      <c r="G50" s="13">
        <v>3.9000000000000003E-3</v>
      </c>
      <c r="H50" s="27"/>
    </row>
    <row r="51" spans="1:9" ht="12.75" customHeight="1" x14ac:dyDescent="0.2">
      <c r="A51">
        <v>33</v>
      </c>
      <c r="B51" t="s">
        <v>412</v>
      </c>
      <c r="C51" t="s">
        <v>260</v>
      </c>
      <c r="D51" t="s">
        <v>205</v>
      </c>
      <c r="E51">
        <v>50000000</v>
      </c>
      <c r="F51" s="12">
        <v>503.96600000000001</v>
      </c>
      <c r="G51" s="13">
        <v>3.9000000000000003E-3</v>
      </c>
      <c r="H51" s="27"/>
    </row>
    <row r="52" spans="1:9" ht="12.75" customHeight="1" x14ac:dyDescent="0.2">
      <c r="A52">
        <v>34</v>
      </c>
      <c r="B52" t="s">
        <v>413</v>
      </c>
      <c r="C52" t="s">
        <v>367</v>
      </c>
      <c r="D52" t="s">
        <v>389</v>
      </c>
      <c r="E52">
        <v>50000000</v>
      </c>
      <c r="F52" s="12">
        <v>502.45800000000003</v>
      </c>
      <c r="G52" s="13">
        <v>3.9000000000000003E-3</v>
      </c>
      <c r="H52" s="27"/>
    </row>
    <row r="53" spans="1:9" ht="12.75" customHeight="1" x14ac:dyDescent="0.2">
      <c r="A53">
        <v>35</v>
      </c>
      <c r="B53" t="s">
        <v>286</v>
      </c>
      <c r="C53" t="s">
        <v>263</v>
      </c>
      <c r="D53" t="s">
        <v>205</v>
      </c>
      <c r="E53">
        <v>30000000</v>
      </c>
      <c r="F53" s="12">
        <v>305.37090000000001</v>
      </c>
      <c r="G53" s="13">
        <v>2.3999999999999998E-3</v>
      </c>
      <c r="H53" s="27"/>
    </row>
    <row r="54" spans="1:9" ht="12.75" customHeight="1" x14ac:dyDescent="0.2">
      <c r="A54">
        <v>36</v>
      </c>
      <c r="B54" t="s">
        <v>415</v>
      </c>
      <c r="C54" t="s">
        <v>414</v>
      </c>
      <c r="D54" t="s">
        <v>270</v>
      </c>
      <c r="E54">
        <v>25000000</v>
      </c>
      <c r="F54" s="12">
        <v>297.37049999999999</v>
      </c>
      <c r="G54" s="13">
        <v>2.3E-3</v>
      </c>
      <c r="H54" s="27"/>
    </row>
    <row r="55" spans="1:9" ht="12.75" customHeight="1" x14ac:dyDescent="0.2">
      <c r="A55">
        <v>37</v>
      </c>
      <c r="B55" t="s">
        <v>417</v>
      </c>
      <c r="C55" t="s">
        <v>416</v>
      </c>
      <c r="D55" t="s">
        <v>205</v>
      </c>
      <c r="E55">
        <v>26000000</v>
      </c>
      <c r="F55" s="12">
        <v>262.71206000000001</v>
      </c>
      <c r="G55" s="13">
        <v>2E-3</v>
      </c>
      <c r="H55" s="27"/>
    </row>
    <row r="56" spans="1:9" ht="12.75" customHeight="1" x14ac:dyDescent="0.2">
      <c r="A56">
        <v>38</v>
      </c>
      <c r="B56" t="s">
        <v>305</v>
      </c>
      <c r="C56" t="s">
        <v>258</v>
      </c>
      <c r="D56" t="s">
        <v>270</v>
      </c>
      <c r="E56">
        <v>10000000</v>
      </c>
      <c r="F56" s="12">
        <v>104.2899</v>
      </c>
      <c r="G56" s="13">
        <v>8.0000000000000004E-4</v>
      </c>
      <c r="H56" s="27"/>
    </row>
    <row r="57" spans="1:9" ht="12.75" customHeight="1" x14ac:dyDescent="0.2">
      <c r="A57">
        <v>39</v>
      </c>
      <c r="B57" t="s">
        <v>256</v>
      </c>
      <c r="C57" t="s">
        <v>255</v>
      </c>
      <c r="D57" t="s">
        <v>205</v>
      </c>
      <c r="E57">
        <v>10000000</v>
      </c>
      <c r="F57" s="12">
        <v>101.752</v>
      </c>
      <c r="G57" s="13">
        <v>8.0000000000000004E-4</v>
      </c>
      <c r="H57" s="27"/>
    </row>
    <row r="58" spans="1:9" ht="12.75" customHeight="1" x14ac:dyDescent="0.2">
      <c r="A58">
        <v>40</v>
      </c>
      <c r="B58" t="s">
        <v>419</v>
      </c>
      <c r="C58" t="s">
        <v>418</v>
      </c>
      <c r="D58" t="s">
        <v>205</v>
      </c>
      <c r="E58">
        <v>3000000</v>
      </c>
      <c r="F58" s="12">
        <v>30.002099999999999</v>
      </c>
      <c r="G58" s="13">
        <v>2.0000000000000001E-4</v>
      </c>
      <c r="H58" s="27"/>
    </row>
    <row r="59" spans="1:9" ht="12.75" customHeight="1" x14ac:dyDescent="0.2">
      <c r="C59" s="16" t="s">
        <v>137</v>
      </c>
      <c r="D59" s="16"/>
      <c r="E59" s="16"/>
      <c r="F59" s="17">
        <f>SUM(F40:F58)</f>
        <v>25167.310460000004</v>
      </c>
      <c r="G59" s="18">
        <f>SUM(G40:G58)</f>
        <v>0.19579999999999997</v>
      </c>
      <c r="H59" s="27"/>
    </row>
    <row r="60" spans="1:9" ht="12.75" customHeight="1" x14ac:dyDescent="0.2">
      <c r="F60" s="12"/>
      <c r="G60" s="13"/>
      <c r="H60" s="27"/>
    </row>
    <row r="61" spans="1:9" ht="12.75" customHeight="1" x14ac:dyDescent="0.2">
      <c r="C61" s="14" t="s">
        <v>374</v>
      </c>
      <c r="F61" s="12"/>
      <c r="G61" s="13"/>
      <c r="H61" s="27"/>
    </row>
    <row r="62" spans="1:9" ht="12.75" customHeight="1" x14ac:dyDescent="0.2">
      <c r="A62">
        <v>41</v>
      </c>
      <c r="B62" t="s">
        <v>377</v>
      </c>
      <c r="C62" t="s">
        <v>107</v>
      </c>
      <c r="D62" t="s">
        <v>315</v>
      </c>
      <c r="E62">
        <v>500000000</v>
      </c>
      <c r="F62" s="12">
        <v>5000</v>
      </c>
      <c r="G62" s="13">
        <v>3.8900000000000004E-2</v>
      </c>
      <c r="H62" s="28"/>
      <c r="I62" s="29"/>
    </row>
    <row r="63" spans="1:9" ht="12.75" customHeight="1" x14ac:dyDescent="0.2">
      <c r="A63">
        <v>42</v>
      </c>
      <c r="B63" t="s">
        <v>378</v>
      </c>
      <c r="C63" t="s">
        <v>107</v>
      </c>
      <c r="D63" t="s">
        <v>315</v>
      </c>
      <c r="E63">
        <v>150000000</v>
      </c>
      <c r="F63" s="12">
        <v>1500</v>
      </c>
      <c r="G63" s="13">
        <v>1.1699999999999999E-2</v>
      </c>
      <c r="H63" s="27"/>
    </row>
    <row r="64" spans="1:9" ht="12.75" customHeight="1" x14ac:dyDescent="0.2">
      <c r="C64" s="16" t="s">
        <v>137</v>
      </c>
      <c r="D64" s="16"/>
      <c r="E64" s="16"/>
      <c r="F64" s="17">
        <f>SUM(F62:F63)</f>
        <v>6500</v>
      </c>
      <c r="G64" s="18">
        <f>SUM(G62:G63)</f>
        <v>5.0600000000000006E-2</v>
      </c>
      <c r="H64" s="27"/>
    </row>
    <row r="65" spans="3:9" ht="12.75" customHeight="1" x14ac:dyDescent="0.2">
      <c r="F65" s="12"/>
      <c r="G65" s="13"/>
      <c r="H65" s="27"/>
    </row>
    <row r="66" spans="3:9" ht="12.75" customHeight="1" x14ac:dyDescent="0.2">
      <c r="C66" s="14" t="s">
        <v>142</v>
      </c>
      <c r="F66" s="12">
        <v>502.895579</v>
      </c>
      <c r="G66" s="13">
        <v>3.9000000000000003E-3</v>
      </c>
      <c r="H66" s="27"/>
    </row>
    <row r="67" spans="3:9" ht="12.75" customHeight="1" x14ac:dyDescent="0.2">
      <c r="C67" s="16" t="s">
        <v>137</v>
      </c>
      <c r="D67" s="16"/>
      <c r="E67" s="16"/>
      <c r="F67" s="17">
        <f>SUM(F66:F66)</f>
        <v>502.895579</v>
      </c>
      <c r="G67" s="18">
        <f>SUM(G66:G66)</f>
        <v>3.9000000000000003E-3</v>
      </c>
      <c r="H67" s="28"/>
      <c r="I67" s="29"/>
    </row>
    <row r="68" spans="3:9" ht="12.75" customHeight="1" x14ac:dyDescent="0.2">
      <c r="F68" s="12"/>
      <c r="G68" s="13"/>
      <c r="H68" s="27"/>
    </row>
    <row r="69" spans="3:9" ht="12.75" customHeight="1" x14ac:dyDescent="0.2">
      <c r="C69" s="14" t="s">
        <v>143</v>
      </c>
      <c r="F69" s="12"/>
      <c r="G69" s="13"/>
      <c r="H69" s="27"/>
    </row>
    <row r="70" spans="3:9" ht="12.75" customHeight="1" x14ac:dyDescent="0.2">
      <c r="C70" s="14" t="s">
        <v>144</v>
      </c>
      <c r="F70" s="12">
        <v>662.423495</v>
      </c>
      <c r="G70" s="13">
        <v>5.0000000000000001E-3</v>
      </c>
      <c r="H70" s="28"/>
      <c r="I70" s="29"/>
    </row>
    <row r="71" spans="3:9" ht="12.75" customHeight="1" x14ac:dyDescent="0.2">
      <c r="C71" s="16" t="s">
        <v>137</v>
      </c>
      <c r="D71" s="16"/>
      <c r="E71" s="16"/>
      <c r="F71" s="17">
        <f>SUM(F70:F70)</f>
        <v>662.423495</v>
      </c>
      <c r="G71" s="18">
        <f>SUM(G70:G70)</f>
        <v>5.0000000000000001E-3</v>
      </c>
      <c r="H71" s="27"/>
    </row>
    <row r="72" spans="3:9" ht="12.75" customHeight="1" x14ac:dyDescent="0.2">
      <c r="C72" s="19" t="s">
        <v>145</v>
      </c>
      <c r="D72" s="19"/>
      <c r="E72" s="19"/>
      <c r="F72" s="20">
        <f>SUM(F20,F32,F36,F59,F64,F67,F71)</f>
        <v>128526.43913400003</v>
      </c>
      <c r="G72" s="21">
        <f>SUM(G20,G32,G36,G59,G64,G67,G71)</f>
        <v>1</v>
      </c>
      <c r="H72" s="27"/>
    </row>
    <row r="73" spans="3:9" ht="12.75" customHeight="1" x14ac:dyDescent="0.2">
      <c r="H73" s="27"/>
    </row>
    <row r="74" spans="3:9" ht="12.75" customHeight="1" x14ac:dyDescent="0.2">
      <c r="C74" s="33" t="s">
        <v>546</v>
      </c>
      <c r="H74" s="28"/>
      <c r="I74" s="29"/>
    </row>
    <row r="75" spans="3:9" ht="12.75" customHeight="1" x14ac:dyDescent="0.2">
      <c r="C75" s="33" t="s">
        <v>545</v>
      </c>
      <c r="H75" s="30"/>
      <c r="I75" s="31"/>
    </row>
    <row r="76" spans="3:9" ht="12.75" customHeight="1" x14ac:dyDescent="0.2">
      <c r="C76" s="14"/>
    </row>
    <row r="77" spans="3:9" ht="12.75" customHeight="1" x14ac:dyDescent="0.2">
      <c r="C77" s="14"/>
    </row>
    <row r="78" spans="3:9" ht="12.75" customHeight="1" x14ac:dyDescent="0.2">
      <c r="C78" s="37" t="s">
        <v>547</v>
      </c>
      <c r="D78" s="38">
        <v>1328.9354999999998</v>
      </c>
    </row>
    <row r="79" spans="3:9" ht="12.75" customHeight="1" x14ac:dyDescent="0.2">
      <c r="C79" s="37" t="s">
        <v>551</v>
      </c>
      <c r="D79" s="42">
        <v>133.62</v>
      </c>
    </row>
    <row r="80" spans="3:9" ht="12.75" customHeight="1" x14ac:dyDescent="0.2">
      <c r="C80" s="37" t="s">
        <v>552</v>
      </c>
      <c r="D80" s="42">
        <v>0.31780000000000003</v>
      </c>
    </row>
    <row r="81" spans="3:4" ht="12.75" customHeight="1" x14ac:dyDescent="0.2">
      <c r="C81" s="40" t="s">
        <v>553</v>
      </c>
      <c r="D81" s="41">
        <v>8.8900000000000007E-2</v>
      </c>
    </row>
    <row r="82" spans="3:4" ht="12.75" customHeight="1" x14ac:dyDescent="0.2"/>
    <row r="83" spans="3:4" ht="12.75" customHeight="1" x14ac:dyDescent="0.2"/>
    <row r="84" spans="3:4" ht="12.75" customHeight="1" x14ac:dyDescent="0.2"/>
    <row r="85" spans="3:4" ht="12.75" customHeight="1" x14ac:dyDescent="0.2"/>
    <row r="86" spans="3:4" ht="12.75" customHeight="1" x14ac:dyDescent="0.2"/>
    <row r="87" spans="3:4" ht="12.75" customHeight="1" x14ac:dyDescent="0.2"/>
    <row r="88" spans="3:4" ht="12.75" customHeight="1" x14ac:dyDescent="0.2"/>
    <row r="89" spans="3:4" ht="12.75" customHeight="1" x14ac:dyDescent="0.2"/>
    <row r="90" spans="3:4" ht="12.75" customHeight="1" x14ac:dyDescent="0.2"/>
    <row r="91" spans="3:4" ht="12.75" customHeight="1" x14ac:dyDescent="0.2"/>
    <row r="92" spans="3:4" ht="12.75" customHeight="1" x14ac:dyDescent="0.2"/>
    <row r="93" spans="3:4" ht="12.75" customHeight="1" x14ac:dyDescent="0.2"/>
    <row r="94" spans="3:4" ht="12.75" customHeight="1" x14ac:dyDescent="0.2"/>
    <row r="95" spans="3:4" ht="12.75" customHeight="1" x14ac:dyDescent="0.2"/>
    <row r="96" spans="3:4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D29" sqref="D29:D31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34" t="s">
        <v>499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251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254</v>
      </c>
      <c r="C9" t="s">
        <v>253</v>
      </c>
      <c r="D9" t="s">
        <v>205</v>
      </c>
      <c r="E9">
        <v>51000000</v>
      </c>
      <c r="F9" s="12">
        <v>514.93628999999999</v>
      </c>
      <c r="G9" s="13">
        <v>0.18960000000000002</v>
      </c>
      <c r="H9" s="28"/>
      <c r="I9" s="29"/>
    </row>
    <row r="10" spans="1:12" ht="12.75" customHeight="1" x14ac:dyDescent="0.2">
      <c r="A10">
        <v>2</v>
      </c>
      <c r="B10" t="s">
        <v>501</v>
      </c>
      <c r="C10" t="s">
        <v>263</v>
      </c>
      <c r="D10" t="s">
        <v>205</v>
      </c>
      <c r="E10">
        <v>50000000</v>
      </c>
      <c r="F10" s="12">
        <v>506.827</v>
      </c>
      <c r="G10" s="13">
        <v>0.18659999999999999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502</v>
      </c>
      <c r="C11" t="s">
        <v>260</v>
      </c>
      <c r="D11" t="s">
        <v>500</v>
      </c>
      <c r="E11">
        <v>50000000</v>
      </c>
      <c r="F11" s="12">
        <v>499.69850000000002</v>
      </c>
      <c r="G11" s="13">
        <v>0.184</v>
      </c>
      <c r="H11" s="27"/>
      <c r="J11" s="13" t="s">
        <v>270</v>
      </c>
      <c r="K11" s="13">
        <v>0.40139999999999998</v>
      </c>
    </row>
    <row r="12" spans="1:12" ht="12.75" customHeight="1" x14ac:dyDescent="0.2">
      <c r="A12">
        <v>4</v>
      </c>
      <c r="B12" t="s">
        <v>285</v>
      </c>
      <c r="C12" t="s">
        <v>284</v>
      </c>
      <c r="D12" t="s">
        <v>270</v>
      </c>
      <c r="E12">
        <v>38000000</v>
      </c>
      <c r="F12" s="12">
        <v>396.43727999999999</v>
      </c>
      <c r="G12" s="13">
        <v>0.14599999999999999</v>
      </c>
      <c r="H12" s="27"/>
      <c r="J12" s="13" t="s">
        <v>205</v>
      </c>
      <c r="K12" s="13">
        <v>0.37619999999999998</v>
      </c>
    </row>
    <row r="13" spans="1:12" ht="12.75" customHeight="1" x14ac:dyDescent="0.2">
      <c r="A13">
        <v>5</v>
      </c>
      <c r="B13" t="s">
        <v>305</v>
      </c>
      <c r="C13" t="s">
        <v>258</v>
      </c>
      <c r="D13" t="s">
        <v>270</v>
      </c>
      <c r="E13">
        <v>38000000</v>
      </c>
      <c r="F13" s="12">
        <v>396.30162000000001</v>
      </c>
      <c r="G13" s="13">
        <v>0.1459</v>
      </c>
      <c r="H13" s="27"/>
      <c r="J13" s="13" t="s">
        <v>500</v>
      </c>
      <c r="K13" s="13">
        <v>0.184</v>
      </c>
    </row>
    <row r="14" spans="1:12" ht="12.75" customHeight="1" x14ac:dyDescent="0.2">
      <c r="A14">
        <v>6</v>
      </c>
      <c r="B14" t="s">
        <v>415</v>
      </c>
      <c r="C14" t="s">
        <v>414</v>
      </c>
      <c r="D14" t="s">
        <v>270</v>
      </c>
      <c r="E14">
        <v>25000000</v>
      </c>
      <c r="F14" s="12">
        <v>297.37049999999999</v>
      </c>
      <c r="G14" s="13">
        <v>0.10949999999999999</v>
      </c>
      <c r="H14" s="27"/>
      <c r="J14" s="13" t="s">
        <v>81</v>
      </c>
      <c r="K14" s="13">
        <v>3.8399999999999997E-2</v>
      </c>
    </row>
    <row r="15" spans="1:12" ht="12.75" customHeight="1" x14ac:dyDescent="0.2">
      <c r="C15" s="16" t="s">
        <v>137</v>
      </c>
      <c r="D15" s="16"/>
      <c r="E15" s="16"/>
      <c r="F15" s="17">
        <f>SUM(F9:F14)</f>
        <v>2611.5711900000001</v>
      </c>
      <c r="G15" s="18">
        <f>SUM(G9:G14)</f>
        <v>0.96160000000000001</v>
      </c>
      <c r="H15" s="27"/>
      <c r="J15" s="13"/>
      <c r="K15" s="13"/>
    </row>
    <row r="16" spans="1:12" ht="12.75" customHeight="1" x14ac:dyDescent="0.2">
      <c r="F16" s="12"/>
      <c r="G16" s="13"/>
      <c r="H16" s="27"/>
    </row>
    <row r="17" spans="3:9" ht="12.75" customHeight="1" x14ac:dyDescent="0.2">
      <c r="C17" s="14" t="s">
        <v>142</v>
      </c>
      <c r="F17" s="12">
        <v>27.237544</v>
      </c>
      <c r="G17" s="13">
        <v>0.01</v>
      </c>
      <c r="H17" s="27"/>
    </row>
    <row r="18" spans="3:9" ht="12.75" customHeight="1" x14ac:dyDescent="0.2">
      <c r="C18" s="16" t="s">
        <v>137</v>
      </c>
      <c r="D18" s="16"/>
      <c r="E18" s="16"/>
      <c r="F18" s="17">
        <f>SUM(F17:F17)</f>
        <v>27.237544</v>
      </c>
      <c r="G18" s="18">
        <f>SUM(G17:G17)</f>
        <v>0.01</v>
      </c>
      <c r="H18" s="27"/>
    </row>
    <row r="19" spans="3:9" ht="12.75" customHeight="1" x14ac:dyDescent="0.2">
      <c r="F19" s="12"/>
      <c r="G19" s="13"/>
      <c r="H19" s="28"/>
      <c r="I19" s="29"/>
    </row>
    <row r="20" spans="3:9" ht="12.75" customHeight="1" x14ac:dyDescent="0.2">
      <c r="C20" s="14" t="s">
        <v>143</v>
      </c>
      <c r="F20" s="12"/>
      <c r="G20" s="13"/>
      <c r="H20" s="27"/>
    </row>
    <row r="21" spans="3:9" ht="12.75" customHeight="1" x14ac:dyDescent="0.2">
      <c r="C21" s="14" t="s">
        <v>144</v>
      </c>
      <c r="F21" s="12">
        <v>77.053225999999995</v>
      </c>
      <c r="G21" s="13">
        <v>2.8399999999999998E-2</v>
      </c>
      <c r="H21" s="27"/>
    </row>
    <row r="22" spans="3:9" ht="12.75" customHeight="1" x14ac:dyDescent="0.2">
      <c r="C22" s="16" t="s">
        <v>137</v>
      </c>
      <c r="D22" s="16"/>
      <c r="E22" s="16"/>
      <c r="F22" s="17">
        <f>SUM(F21:F21)</f>
        <v>77.053225999999995</v>
      </c>
      <c r="G22" s="18">
        <f>SUM(G21:G21)</f>
        <v>2.8399999999999998E-2</v>
      </c>
      <c r="H22" s="28"/>
      <c r="I22" s="29"/>
    </row>
    <row r="23" spans="3:9" ht="12.75" customHeight="1" x14ac:dyDescent="0.2">
      <c r="C23" s="19" t="s">
        <v>145</v>
      </c>
      <c r="D23" s="19"/>
      <c r="E23" s="19"/>
      <c r="F23" s="20">
        <f>SUM(F15,F18,F22)</f>
        <v>2715.8619600000002</v>
      </c>
      <c r="G23" s="21">
        <f>SUM(G15,G18,G22)</f>
        <v>1</v>
      </c>
      <c r="H23" s="27"/>
    </row>
    <row r="24" spans="3:9" ht="12.75" customHeight="1" x14ac:dyDescent="0.2">
      <c r="H24" s="27"/>
    </row>
    <row r="25" spans="3:9" ht="12.75" customHeight="1" x14ac:dyDescent="0.2">
      <c r="C25" s="33" t="s">
        <v>546</v>
      </c>
      <c r="H25" s="27"/>
    </row>
    <row r="26" spans="3:9" ht="12.75" customHeight="1" x14ac:dyDescent="0.2">
      <c r="C26" s="33" t="s">
        <v>545</v>
      </c>
      <c r="H26" s="28"/>
      <c r="I26" s="29"/>
    </row>
    <row r="27" spans="3:9" ht="12.75" customHeight="1" x14ac:dyDescent="0.2">
      <c r="C27" s="14"/>
      <c r="H27" s="30"/>
      <c r="I27" s="31"/>
    </row>
    <row r="28" spans="3:9" ht="12.75" customHeight="1" x14ac:dyDescent="0.2">
      <c r="C28" s="37" t="s">
        <v>547</v>
      </c>
      <c r="D28" s="38">
        <v>26.453299999999999</v>
      </c>
    </row>
    <row r="29" spans="3:9" ht="12.75" customHeight="1" x14ac:dyDescent="0.2">
      <c r="C29" s="37" t="s">
        <v>551</v>
      </c>
      <c r="D29" s="39">
        <v>513.42999999999995</v>
      </c>
    </row>
    <row r="30" spans="3:9" ht="12.75" customHeight="1" x14ac:dyDescent="0.2">
      <c r="C30" s="37" t="s">
        <v>552</v>
      </c>
      <c r="D30" s="39">
        <v>1.0669999999999999</v>
      </c>
    </row>
    <row r="31" spans="3:9" ht="12.75" customHeight="1" x14ac:dyDescent="0.2">
      <c r="C31" s="40" t="s">
        <v>553</v>
      </c>
      <c r="D31" s="41">
        <v>8.9899999999999994E-2</v>
      </c>
    </row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D30" sqref="D30:D32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5703125" style="24" customWidth="1"/>
  </cols>
  <sheetData>
    <row r="1" spans="1:12" ht="18.75" x14ac:dyDescent="0.2">
      <c r="A1" s="1"/>
      <c r="B1" s="1"/>
      <c r="C1" s="34" t="s">
        <v>503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251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453</v>
      </c>
      <c r="C9" t="s">
        <v>452</v>
      </c>
      <c r="D9" t="s">
        <v>205</v>
      </c>
      <c r="E9">
        <v>99000000</v>
      </c>
      <c r="F9" s="12">
        <v>985.11434999999994</v>
      </c>
      <c r="G9" s="13">
        <v>0.14649999999999999</v>
      </c>
      <c r="H9" s="28"/>
      <c r="I9" s="29"/>
    </row>
    <row r="10" spans="1:12" ht="12.75" customHeight="1" x14ac:dyDescent="0.2">
      <c r="A10">
        <v>2</v>
      </c>
      <c r="B10" t="s">
        <v>419</v>
      </c>
      <c r="C10" t="s">
        <v>418</v>
      </c>
      <c r="D10" t="s">
        <v>205</v>
      </c>
      <c r="E10">
        <v>97000000</v>
      </c>
      <c r="F10" s="12">
        <v>970.06790000000001</v>
      </c>
      <c r="G10" s="13">
        <v>0.14419999999999999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261</v>
      </c>
      <c r="C11" t="s">
        <v>260</v>
      </c>
      <c r="D11" t="s">
        <v>205</v>
      </c>
      <c r="E11">
        <v>95000000</v>
      </c>
      <c r="F11" s="12">
        <v>968.62</v>
      </c>
      <c r="G11" s="13">
        <v>0.14400000000000002</v>
      </c>
      <c r="H11" s="27"/>
      <c r="J11" s="13" t="s">
        <v>205</v>
      </c>
      <c r="K11" s="13">
        <v>0.86239999999999994</v>
      </c>
    </row>
    <row r="12" spans="1:12" ht="12.75" customHeight="1" x14ac:dyDescent="0.2">
      <c r="A12">
        <v>4</v>
      </c>
      <c r="B12" t="s">
        <v>262</v>
      </c>
      <c r="C12" t="s">
        <v>253</v>
      </c>
      <c r="D12" t="s">
        <v>205</v>
      </c>
      <c r="E12">
        <v>95000000</v>
      </c>
      <c r="F12" s="12">
        <v>960.83</v>
      </c>
      <c r="G12" s="13">
        <v>0.1429</v>
      </c>
      <c r="H12" s="27"/>
      <c r="J12" s="13" t="s">
        <v>387</v>
      </c>
      <c r="K12" s="13">
        <v>7.6299999999999993E-2</v>
      </c>
    </row>
    <row r="13" spans="1:12" ht="12.75" customHeight="1" x14ac:dyDescent="0.2">
      <c r="A13">
        <v>5</v>
      </c>
      <c r="B13" t="s">
        <v>264</v>
      </c>
      <c r="C13" t="s">
        <v>263</v>
      </c>
      <c r="D13" t="s">
        <v>205</v>
      </c>
      <c r="E13">
        <v>95000000</v>
      </c>
      <c r="F13" s="12">
        <v>959.41925000000003</v>
      </c>
      <c r="G13" s="13">
        <v>0.14269999999999999</v>
      </c>
      <c r="H13" s="27"/>
      <c r="J13" s="13" t="s">
        <v>81</v>
      </c>
      <c r="K13" s="13">
        <v>6.13E-2</v>
      </c>
    </row>
    <row r="14" spans="1:12" ht="12.75" customHeight="1" x14ac:dyDescent="0.2">
      <c r="A14">
        <v>6</v>
      </c>
      <c r="B14" t="s">
        <v>266</v>
      </c>
      <c r="C14" t="s">
        <v>265</v>
      </c>
      <c r="D14" t="s">
        <v>205</v>
      </c>
      <c r="E14">
        <v>95000000</v>
      </c>
      <c r="F14" s="12">
        <v>955.82635000000005</v>
      </c>
      <c r="G14" s="13">
        <v>0.1421</v>
      </c>
      <c r="H14" s="27"/>
      <c r="J14" s="13"/>
      <c r="K14" s="13"/>
    </row>
    <row r="15" spans="1:12" ht="12.75" customHeight="1" x14ac:dyDescent="0.2">
      <c r="A15">
        <v>7</v>
      </c>
      <c r="B15" t="s">
        <v>407</v>
      </c>
      <c r="C15" t="s">
        <v>284</v>
      </c>
      <c r="D15" t="s">
        <v>387</v>
      </c>
      <c r="E15">
        <v>50000000</v>
      </c>
      <c r="F15" s="12">
        <v>512.99950000000001</v>
      </c>
      <c r="G15" s="13">
        <v>7.6299999999999993E-2</v>
      </c>
      <c r="H15" s="27"/>
    </row>
    <row r="16" spans="1:12" ht="12.75" customHeight="1" x14ac:dyDescent="0.2">
      <c r="C16" s="16" t="s">
        <v>137</v>
      </c>
      <c r="D16" s="16"/>
      <c r="E16" s="16"/>
      <c r="F16" s="17">
        <f>SUM(F9:F15)</f>
        <v>6312.8773499999998</v>
      </c>
      <c r="G16" s="18">
        <f>SUM(G9:G15)</f>
        <v>0.93869999999999998</v>
      </c>
      <c r="H16" s="27"/>
    </row>
    <row r="17" spans="3:9" ht="12.75" customHeight="1" x14ac:dyDescent="0.2">
      <c r="F17" s="12"/>
      <c r="G17" s="13"/>
      <c r="H17" s="27"/>
    </row>
    <row r="18" spans="3:9" ht="12.75" customHeight="1" x14ac:dyDescent="0.2">
      <c r="C18" s="14" t="s">
        <v>142</v>
      </c>
      <c r="F18" s="12">
        <v>239.73656500000001</v>
      </c>
      <c r="G18" s="13">
        <v>3.56E-2</v>
      </c>
      <c r="H18" s="27"/>
    </row>
    <row r="19" spans="3:9" ht="12.75" customHeight="1" x14ac:dyDescent="0.2">
      <c r="C19" s="16" t="s">
        <v>137</v>
      </c>
      <c r="D19" s="16"/>
      <c r="E19" s="16"/>
      <c r="F19" s="17">
        <f>SUM(F18:F18)</f>
        <v>239.73656500000001</v>
      </c>
      <c r="G19" s="18">
        <f>SUM(G18:G18)</f>
        <v>3.56E-2</v>
      </c>
      <c r="H19" s="27"/>
    </row>
    <row r="20" spans="3:9" ht="12.75" customHeight="1" x14ac:dyDescent="0.2">
      <c r="F20" s="12"/>
      <c r="G20" s="13"/>
      <c r="H20" s="28"/>
      <c r="I20" s="29"/>
    </row>
    <row r="21" spans="3:9" ht="12.75" customHeight="1" x14ac:dyDescent="0.2">
      <c r="C21" s="14" t="s">
        <v>143</v>
      </c>
      <c r="F21" s="12"/>
      <c r="G21" s="13"/>
      <c r="H21" s="27"/>
    </row>
    <row r="22" spans="3:9" ht="12.75" customHeight="1" x14ac:dyDescent="0.2">
      <c r="C22" s="14" t="s">
        <v>144</v>
      </c>
      <c r="F22" s="12">
        <v>172.86201299999999</v>
      </c>
      <c r="G22" s="13">
        <v>2.5699999999999997E-2</v>
      </c>
      <c r="H22" s="27"/>
    </row>
    <row r="23" spans="3:9" ht="12.75" customHeight="1" x14ac:dyDescent="0.2">
      <c r="C23" s="16" t="s">
        <v>137</v>
      </c>
      <c r="D23" s="16"/>
      <c r="E23" s="16"/>
      <c r="F23" s="17">
        <f>SUM(F22:F22)</f>
        <v>172.86201299999999</v>
      </c>
      <c r="G23" s="18">
        <f>SUM(G22:G22)</f>
        <v>2.5699999999999997E-2</v>
      </c>
      <c r="H23" s="28"/>
      <c r="I23" s="29"/>
    </row>
    <row r="24" spans="3:9" ht="12.75" customHeight="1" x14ac:dyDescent="0.2">
      <c r="C24" s="19" t="s">
        <v>145</v>
      </c>
      <c r="D24" s="19"/>
      <c r="E24" s="19"/>
      <c r="F24" s="20">
        <f>SUM(F16,F19,F23)</f>
        <v>6725.4759279999998</v>
      </c>
      <c r="G24" s="21">
        <f>SUM(G16,G19,G23)</f>
        <v>0.99999999999999989</v>
      </c>
      <c r="H24" s="27"/>
    </row>
    <row r="25" spans="3:9" ht="12.75" customHeight="1" x14ac:dyDescent="0.2">
      <c r="H25" s="27"/>
    </row>
    <row r="26" spans="3:9" ht="12.75" customHeight="1" x14ac:dyDescent="0.2">
      <c r="C26" s="33" t="s">
        <v>546</v>
      </c>
      <c r="H26" s="27"/>
    </row>
    <row r="27" spans="3:9" ht="12.75" customHeight="1" x14ac:dyDescent="0.2">
      <c r="C27" s="33" t="s">
        <v>545</v>
      </c>
      <c r="H27" s="28"/>
      <c r="I27" s="29"/>
    </row>
    <row r="28" spans="3:9" ht="12.75" customHeight="1" x14ac:dyDescent="0.2">
      <c r="C28" s="14"/>
      <c r="H28" s="30"/>
      <c r="I28" s="31"/>
    </row>
    <row r="29" spans="3:9" ht="12.75" customHeight="1" x14ac:dyDescent="0.2">
      <c r="C29" s="37" t="s">
        <v>547</v>
      </c>
      <c r="D29" s="38">
        <v>77.9495</v>
      </c>
    </row>
    <row r="30" spans="3:9" ht="12.75" customHeight="1" x14ac:dyDescent="0.2">
      <c r="C30" s="37" t="s">
        <v>551</v>
      </c>
      <c r="D30" s="39">
        <v>600.76</v>
      </c>
    </row>
    <row r="31" spans="3:9" ht="12.75" customHeight="1" x14ac:dyDescent="0.2">
      <c r="C31" s="37" t="s">
        <v>552</v>
      </c>
      <c r="D31" s="39">
        <v>1.2939000000000001</v>
      </c>
    </row>
    <row r="32" spans="3:9" ht="12.75" customHeight="1" x14ac:dyDescent="0.2">
      <c r="C32" s="40" t="s">
        <v>553</v>
      </c>
      <c r="D32" s="41">
        <v>8.5199999999999998E-2</v>
      </c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D26" sqref="D26:D28"/>
    </sheetView>
  </sheetViews>
  <sheetFormatPr defaultColWidth="9.140625" defaultRowHeight="12.75" x14ac:dyDescent="0.2"/>
  <cols>
    <col min="1" max="1" width="7.5703125" customWidth="1"/>
    <col min="2" max="2" width="15.425781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42578125" style="24" customWidth="1"/>
  </cols>
  <sheetData>
    <row r="1" spans="1:12" ht="18.75" x14ac:dyDescent="0.2">
      <c r="A1" s="1"/>
      <c r="B1" s="1"/>
      <c r="C1" s="34" t="s">
        <v>504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141</v>
      </c>
      <c r="F7" s="12"/>
      <c r="G7" s="13"/>
      <c r="H7" s="27"/>
    </row>
    <row r="8" spans="1:12" ht="12.75" customHeight="1" x14ac:dyDescent="0.2">
      <c r="C8" s="14" t="s">
        <v>242</v>
      </c>
      <c r="F8" s="12"/>
      <c r="G8" s="13"/>
      <c r="H8" s="27"/>
    </row>
    <row r="9" spans="1:12" ht="12.75" customHeight="1" x14ac:dyDescent="0.2">
      <c r="A9">
        <v>1</v>
      </c>
      <c r="B9" t="s">
        <v>506</v>
      </c>
      <c r="C9" t="s">
        <v>505</v>
      </c>
      <c r="D9" t="s">
        <v>210</v>
      </c>
      <c r="E9">
        <v>60000000</v>
      </c>
      <c r="F9" s="12">
        <v>599.86559999999997</v>
      </c>
      <c r="G9" s="13">
        <v>0.26750000000000002</v>
      </c>
      <c r="H9" s="27"/>
    </row>
    <row r="10" spans="1:12" ht="12.75" customHeight="1" x14ac:dyDescent="0.2">
      <c r="A10">
        <v>2</v>
      </c>
      <c r="B10" t="s">
        <v>507</v>
      </c>
      <c r="C10" t="s">
        <v>480</v>
      </c>
      <c r="D10" t="s">
        <v>210</v>
      </c>
      <c r="E10">
        <v>60000000</v>
      </c>
      <c r="F10" s="12">
        <v>599.86440000000005</v>
      </c>
      <c r="G10" s="13">
        <v>0.26750000000000002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508</v>
      </c>
      <c r="C11" t="s">
        <v>107</v>
      </c>
      <c r="D11" t="s">
        <v>210</v>
      </c>
      <c r="E11">
        <v>60000000</v>
      </c>
      <c r="F11" s="12">
        <v>599.86440000000005</v>
      </c>
      <c r="G11" s="13">
        <v>0.26750000000000002</v>
      </c>
      <c r="H11" s="27"/>
      <c r="J11" s="13" t="s">
        <v>210</v>
      </c>
      <c r="K11" s="13">
        <v>0.80249999999999999</v>
      </c>
    </row>
    <row r="12" spans="1:12" ht="12.75" customHeight="1" x14ac:dyDescent="0.2">
      <c r="C12" s="16" t="s">
        <v>137</v>
      </c>
      <c r="D12" s="16"/>
      <c r="E12" s="16"/>
      <c r="F12" s="17">
        <f>SUM(F9:F11)</f>
        <v>1799.5944</v>
      </c>
      <c r="G12" s="18">
        <f>SUM(G9:G11)</f>
        <v>0.80249999999999999</v>
      </c>
      <c r="H12" s="28"/>
      <c r="I12" s="29"/>
      <c r="J12" s="13" t="s">
        <v>81</v>
      </c>
      <c r="K12" s="13">
        <v>0.19750000000000001</v>
      </c>
    </row>
    <row r="13" spans="1:12" ht="12.75" customHeight="1" x14ac:dyDescent="0.2">
      <c r="F13" s="12"/>
      <c r="G13" s="13"/>
      <c r="H13" s="27"/>
    </row>
    <row r="14" spans="1:12" ht="12.75" customHeight="1" x14ac:dyDescent="0.2">
      <c r="C14" s="14" t="s">
        <v>142</v>
      </c>
      <c r="F14" s="12">
        <v>440.80938600000002</v>
      </c>
      <c r="G14" s="13">
        <v>0.1966</v>
      </c>
      <c r="H14" s="28"/>
      <c r="I14" s="29"/>
    </row>
    <row r="15" spans="1:12" ht="12.75" customHeight="1" x14ac:dyDescent="0.2">
      <c r="C15" s="16" t="s">
        <v>137</v>
      </c>
      <c r="D15" s="16"/>
      <c r="E15" s="16"/>
      <c r="F15" s="17">
        <f>SUM(F14:F14)</f>
        <v>440.80938600000002</v>
      </c>
      <c r="G15" s="18">
        <f>SUM(G14:G14)</f>
        <v>0.1966</v>
      </c>
      <c r="H15" s="27"/>
    </row>
    <row r="16" spans="1:12" ht="12.75" customHeight="1" x14ac:dyDescent="0.2">
      <c r="F16" s="12"/>
      <c r="G16" s="13"/>
      <c r="H16" s="27"/>
    </row>
    <row r="17" spans="3:9" ht="12.75" customHeight="1" x14ac:dyDescent="0.2">
      <c r="C17" s="14" t="s">
        <v>143</v>
      </c>
      <c r="F17" s="12"/>
      <c r="G17" s="13"/>
      <c r="H17" s="28"/>
      <c r="I17" s="29"/>
    </row>
    <row r="18" spans="3:9" ht="12.75" customHeight="1" x14ac:dyDescent="0.2">
      <c r="C18" s="14" t="s">
        <v>144</v>
      </c>
      <c r="F18" s="12">
        <v>1.8080639999999999</v>
      </c>
      <c r="G18" s="13">
        <v>8.9999999999999998E-4</v>
      </c>
      <c r="H18" s="27"/>
    </row>
    <row r="19" spans="3:9" ht="12.75" customHeight="1" x14ac:dyDescent="0.2">
      <c r="C19" s="16" t="s">
        <v>137</v>
      </c>
      <c r="D19" s="16"/>
      <c r="E19" s="16"/>
      <c r="F19" s="17">
        <f>SUM(F18:F18)</f>
        <v>1.8080639999999999</v>
      </c>
      <c r="G19" s="18">
        <f>SUM(G18:G18)</f>
        <v>8.9999999999999998E-4</v>
      </c>
      <c r="H19" s="27"/>
    </row>
    <row r="20" spans="3:9" ht="12.75" customHeight="1" x14ac:dyDescent="0.2">
      <c r="C20" s="19" t="s">
        <v>145</v>
      </c>
      <c r="D20" s="19"/>
      <c r="E20" s="19"/>
      <c r="F20" s="20">
        <f>SUM(F12,F15,F19)</f>
        <v>2242.2118499999997</v>
      </c>
      <c r="G20" s="21">
        <f>SUM(G12,G15,G19)</f>
        <v>1</v>
      </c>
      <c r="H20" s="27"/>
    </row>
    <row r="21" spans="3:9" ht="12.75" customHeight="1" x14ac:dyDescent="0.2">
      <c r="H21" s="28"/>
      <c r="I21" s="29"/>
    </row>
    <row r="22" spans="3:9" ht="12.75" customHeight="1" x14ac:dyDescent="0.2">
      <c r="C22" s="33" t="s">
        <v>546</v>
      </c>
      <c r="H22" s="30"/>
      <c r="I22" s="31"/>
    </row>
    <row r="23" spans="3:9" ht="12.75" customHeight="1" x14ac:dyDescent="0.2">
      <c r="C23" s="33" t="s">
        <v>545</v>
      </c>
    </row>
    <row r="24" spans="3:9" ht="12.75" customHeight="1" x14ac:dyDescent="0.2">
      <c r="C24" s="14"/>
    </row>
    <row r="25" spans="3:9" ht="12.75" customHeight="1" x14ac:dyDescent="0.2">
      <c r="C25" s="37" t="s">
        <v>547</v>
      </c>
      <c r="D25" s="38">
        <v>21.886599999999998</v>
      </c>
    </row>
    <row r="26" spans="3:9" ht="12.75" customHeight="1" x14ac:dyDescent="0.2">
      <c r="C26" s="37" t="s">
        <v>551</v>
      </c>
      <c r="D26" s="39">
        <v>3</v>
      </c>
    </row>
    <row r="27" spans="3:9" ht="12.75" customHeight="1" x14ac:dyDescent="0.2">
      <c r="C27" s="37" t="s">
        <v>552</v>
      </c>
      <c r="D27" s="39">
        <v>8.2000000000000007E-3</v>
      </c>
    </row>
    <row r="28" spans="3:9" ht="12.75" customHeight="1" x14ac:dyDescent="0.2">
      <c r="C28" s="40" t="s">
        <v>553</v>
      </c>
      <c r="D28" s="41">
        <v>7.85E-2</v>
      </c>
    </row>
    <row r="29" spans="3:9" ht="12.75" customHeight="1" x14ac:dyDescent="0.2"/>
    <row r="30" spans="3:9" ht="12.75" customHeight="1" x14ac:dyDescent="0.2"/>
    <row r="31" spans="3:9" ht="12.75" customHeight="1" x14ac:dyDescent="0.2"/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D49" workbookViewId="0">
      <selection activeCell="F73" sqref="F73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23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4" t="s">
        <v>146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100</v>
      </c>
      <c r="C9" t="s">
        <v>99</v>
      </c>
      <c r="D9" t="s">
        <v>12</v>
      </c>
      <c r="E9">
        <v>176000</v>
      </c>
      <c r="F9" s="12">
        <v>1885.3119999999999</v>
      </c>
      <c r="G9" s="13">
        <v>7.8299999999999995E-2</v>
      </c>
      <c r="H9" s="27"/>
    </row>
    <row r="10" spans="1:12" ht="12.75" customHeight="1" x14ac:dyDescent="0.2">
      <c r="A10">
        <v>2</v>
      </c>
      <c r="B10" t="s">
        <v>148</v>
      </c>
      <c r="C10" t="s">
        <v>147</v>
      </c>
      <c r="D10" t="s">
        <v>25</v>
      </c>
      <c r="E10">
        <v>60000</v>
      </c>
      <c r="F10" s="12">
        <v>1377.87</v>
      </c>
      <c r="G10" s="13">
        <v>5.7200000000000001E-2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150</v>
      </c>
      <c r="C11" t="s">
        <v>149</v>
      </c>
      <c r="D11" t="s">
        <v>25</v>
      </c>
      <c r="E11">
        <v>40000</v>
      </c>
      <c r="F11" s="12">
        <v>1070.0999999999999</v>
      </c>
      <c r="G11" s="13">
        <v>4.4400000000000002E-2</v>
      </c>
      <c r="H11" s="27"/>
      <c r="J11" s="13" t="s">
        <v>12</v>
      </c>
      <c r="K11" s="13">
        <v>0.25480000000000003</v>
      </c>
    </row>
    <row r="12" spans="1:12" ht="12.75" customHeight="1" x14ac:dyDescent="0.2">
      <c r="A12">
        <v>4</v>
      </c>
      <c r="B12" t="s">
        <v>26</v>
      </c>
      <c r="C12" t="s">
        <v>24</v>
      </c>
      <c r="D12" t="s">
        <v>25</v>
      </c>
      <c r="E12">
        <v>33000</v>
      </c>
      <c r="F12" s="12">
        <v>944.88900000000001</v>
      </c>
      <c r="G12" s="13">
        <v>3.9199999999999999E-2</v>
      </c>
      <c r="H12" s="27"/>
      <c r="J12" s="13" t="s">
        <v>25</v>
      </c>
      <c r="K12" s="13">
        <v>0.17309999999999998</v>
      </c>
    </row>
    <row r="13" spans="1:12" ht="12.75" customHeight="1" x14ac:dyDescent="0.2">
      <c r="A13">
        <v>5</v>
      </c>
      <c r="B13" t="s">
        <v>29</v>
      </c>
      <c r="C13" t="s">
        <v>27</v>
      </c>
      <c r="D13" t="s">
        <v>12</v>
      </c>
      <c r="E13">
        <v>95000</v>
      </c>
      <c r="F13" s="12">
        <v>870.72249999999997</v>
      </c>
      <c r="G13" s="13">
        <v>3.6200000000000003E-2</v>
      </c>
      <c r="H13" s="27"/>
      <c r="J13" s="13" t="s">
        <v>22</v>
      </c>
      <c r="K13" s="13">
        <v>0.10730000000000001</v>
      </c>
    </row>
    <row r="14" spans="1:12" ht="12.75" customHeight="1" x14ac:dyDescent="0.2">
      <c r="A14">
        <v>6</v>
      </c>
      <c r="B14" t="s">
        <v>17</v>
      </c>
      <c r="C14" t="s">
        <v>14</v>
      </c>
      <c r="D14" t="s">
        <v>12</v>
      </c>
      <c r="E14">
        <v>100000</v>
      </c>
      <c r="F14" s="12">
        <v>861.95</v>
      </c>
      <c r="G14" s="13">
        <v>3.5799999999999998E-2</v>
      </c>
      <c r="H14" s="27"/>
      <c r="J14" s="13" t="s">
        <v>28</v>
      </c>
      <c r="K14" s="13">
        <v>8.5500000000000007E-2</v>
      </c>
    </row>
    <row r="15" spans="1:12" ht="12.75" customHeight="1" x14ac:dyDescent="0.2">
      <c r="A15">
        <v>7</v>
      </c>
      <c r="B15" t="s">
        <v>58</v>
      </c>
      <c r="C15" t="s">
        <v>56</v>
      </c>
      <c r="D15" t="s">
        <v>22</v>
      </c>
      <c r="E15">
        <v>130000</v>
      </c>
      <c r="F15" s="12">
        <v>771.35500000000002</v>
      </c>
      <c r="G15" s="13">
        <v>3.2000000000000001E-2</v>
      </c>
      <c r="H15" s="27"/>
      <c r="J15" s="13" t="s">
        <v>41</v>
      </c>
      <c r="K15" s="13">
        <v>7.2499999999999995E-2</v>
      </c>
    </row>
    <row r="16" spans="1:12" ht="12.75" customHeight="1" x14ac:dyDescent="0.2">
      <c r="A16">
        <v>8</v>
      </c>
      <c r="B16" t="s">
        <v>23</v>
      </c>
      <c r="C16" t="s">
        <v>20</v>
      </c>
      <c r="D16" t="s">
        <v>21</v>
      </c>
      <c r="E16">
        <v>40000</v>
      </c>
      <c r="F16" s="12">
        <v>707.24</v>
      </c>
      <c r="G16" s="13">
        <v>2.9399999999999999E-2</v>
      </c>
      <c r="H16" s="27"/>
      <c r="J16" s="13" t="s">
        <v>31</v>
      </c>
      <c r="K16" s="13">
        <v>5.1299999999999998E-2</v>
      </c>
    </row>
    <row r="17" spans="1:11" ht="12.75" customHeight="1" x14ac:dyDescent="0.2">
      <c r="A17">
        <v>9</v>
      </c>
      <c r="B17" t="s">
        <v>152</v>
      </c>
      <c r="C17" t="s">
        <v>151</v>
      </c>
      <c r="D17" t="s">
        <v>31</v>
      </c>
      <c r="E17">
        <v>40000</v>
      </c>
      <c r="F17" s="12">
        <v>688.46</v>
      </c>
      <c r="G17" s="13">
        <v>2.86E-2</v>
      </c>
      <c r="H17" s="27"/>
      <c r="J17" s="13" t="s">
        <v>35</v>
      </c>
      <c r="K17" s="13">
        <v>4.2099999999999999E-2</v>
      </c>
    </row>
    <row r="18" spans="1:11" ht="12.75" customHeight="1" x14ac:dyDescent="0.2">
      <c r="A18">
        <v>10</v>
      </c>
      <c r="B18" t="s">
        <v>42</v>
      </c>
      <c r="C18" t="s">
        <v>40</v>
      </c>
      <c r="D18" t="s">
        <v>35</v>
      </c>
      <c r="E18">
        <v>130000</v>
      </c>
      <c r="F18" s="12">
        <v>681.78499999999997</v>
      </c>
      <c r="G18" s="13">
        <v>2.8300000000000002E-2</v>
      </c>
      <c r="H18" s="27"/>
      <c r="J18" s="13" t="s">
        <v>72</v>
      </c>
      <c r="K18" s="13">
        <v>3.0699999999999998E-2</v>
      </c>
    </row>
    <row r="19" spans="1:11" ht="12.75" customHeight="1" x14ac:dyDescent="0.2">
      <c r="A19">
        <v>11</v>
      </c>
      <c r="B19" t="s">
        <v>154</v>
      </c>
      <c r="C19" t="s">
        <v>153</v>
      </c>
      <c r="D19" t="s">
        <v>41</v>
      </c>
      <c r="E19">
        <v>75000</v>
      </c>
      <c r="F19" s="12">
        <v>659.4</v>
      </c>
      <c r="G19" s="13">
        <v>2.7400000000000001E-2</v>
      </c>
      <c r="H19" s="27"/>
      <c r="J19" s="13" t="s">
        <v>21</v>
      </c>
      <c r="K19" s="13">
        <v>2.9399999999999999E-2</v>
      </c>
    </row>
    <row r="20" spans="1:11" ht="12.75" customHeight="1" x14ac:dyDescent="0.2">
      <c r="A20">
        <v>12</v>
      </c>
      <c r="B20" t="s">
        <v>49</v>
      </c>
      <c r="C20" t="s">
        <v>47</v>
      </c>
      <c r="D20" t="s">
        <v>22</v>
      </c>
      <c r="E20">
        <v>18000</v>
      </c>
      <c r="F20" s="12">
        <v>651.75300000000004</v>
      </c>
      <c r="G20" s="13">
        <v>2.7099999999999999E-2</v>
      </c>
      <c r="H20" s="27"/>
      <c r="J20" s="13" t="s">
        <v>38</v>
      </c>
      <c r="K20" s="13">
        <v>2.5499999999999998E-2</v>
      </c>
    </row>
    <row r="21" spans="1:11" ht="12.75" customHeight="1" x14ac:dyDescent="0.2">
      <c r="A21">
        <v>13</v>
      </c>
      <c r="B21" t="s">
        <v>39</v>
      </c>
      <c r="C21" t="s">
        <v>37</v>
      </c>
      <c r="D21" t="s">
        <v>22</v>
      </c>
      <c r="E21">
        <v>4000</v>
      </c>
      <c r="F21" s="12">
        <v>650.22199999999998</v>
      </c>
      <c r="G21" s="13">
        <v>2.7000000000000003E-2</v>
      </c>
      <c r="H21" s="27"/>
      <c r="J21" s="13" t="s">
        <v>54</v>
      </c>
      <c r="K21" s="13">
        <v>2.2099999999999998E-2</v>
      </c>
    </row>
    <row r="22" spans="1:11" ht="12.75" customHeight="1" x14ac:dyDescent="0.2">
      <c r="A22">
        <v>14</v>
      </c>
      <c r="B22" t="s">
        <v>92</v>
      </c>
      <c r="C22" t="s">
        <v>91</v>
      </c>
      <c r="D22" t="s">
        <v>28</v>
      </c>
      <c r="E22">
        <v>175000</v>
      </c>
      <c r="F22" s="12">
        <v>632.36249999999995</v>
      </c>
      <c r="G22" s="13">
        <v>2.63E-2</v>
      </c>
      <c r="H22" s="27"/>
      <c r="J22" s="13" t="s">
        <v>32</v>
      </c>
      <c r="K22" s="13">
        <v>2.0899999999999998E-2</v>
      </c>
    </row>
    <row r="23" spans="1:11" ht="12.75" customHeight="1" x14ac:dyDescent="0.2">
      <c r="A23">
        <v>15</v>
      </c>
      <c r="B23" t="s">
        <v>156</v>
      </c>
      <c r="C23" t="s">
        <v>155</v>
      </c>
      <c r="D23" t="s">
        <v>41</v>
      </c>
      <c r="E23">
        <v>2279</v>
      </c>
      <c r="F23" s="12">
        <v>589.939661</v>
      </c>
      <c r="G23" s="13">
        <v>2.4500000000000001E-2</v>
      </c>
      <c r="H23" s="27"/>
      <c r="J23" s="13" t="s">
        <v>75</v>
      </c>
      <c r="K23" s="13">
        <v>1.8200000000000001E-2</v>
      </c>
    </row>
    <row r="24" spans="1:11" ht="12.75" customHeight="1" x14ac:dyDescent="0.2">
      <c r="A24">
        <v>16</v>
      </c>
      <c r="B24" t="s">
        <v>158</v>
      </c>
      <c r="C24" t="s">
        <v>157</v>
      </c>
      <c r="D24" t="s">
        <v>31</v>
      </c>
      <c r="E24">
        <v>60000</v>
      </c>
      <c r="F24" s="12">
        <v>546.6</v>
      </c>
      <c r="G24" s="13">
        <v>2.2700000000000001E-2</v>
      </c>
      <c r="H24" s="27"/>
      <c r="J24" s="13" t="s">
        <v>66</v>
      </c>
      <c r="K24" s="13">
        <v>1.7399999999999999E-2</v>
      </c>
    </row>
    <row r="25" spans="1:11" ht="12.75" customHeight="1" x14ac:dyDescent="0.2">
      <c r="A25">
        <v>17</v>
      </c>
      <c r="B25" t="s">
        <v>161</v>
      </c>
      <c r="C25" t="s">
        <v>159</v>
      </c>
      <c r="D25" t="s">
        <v>12</v>
      </c>
      <c r="E25">
        <v>37500</v>
      </c>
      <c r="F25" s="12">
        <v>523.89374999999995</v>
      </c>
      <c r="G25" s="13">
        <v>2.18E-2</v>
      </c>
      <c r="H25" s="27"/>
      <c r="J25" s="13" t="s">
        <v>160</v>
      </c>
      <c r="K25" s="13">
        <v>1.6299999999999999E-2</v>
      </c>
    </row>
    <row r="26" spans="1:11" ht="12.75" customHeight="1" x14ac:dyDescent="0.2">
      <c r="A26">
        <v>18</v>
      </c>
      <c r="B26" t="s">
        <v>13</v>
      </c>
      <c r="C26" t="s">
        <v>11</v>
      </c>
      <c r="D26" t="s">
        <v>12</v>
      </c>
      <c r="E26">
        <v>150000</v>
      </c>
      <c r="F26" s="12">
        <v>519.22500000000002</v>
      </c>
      <c r="G26" s="13">
        <v>2.1600000000000001E-2</v>
      </c>
      <c r="H26" s="27"/>
      <c r="J26" s="13" t="s">
        <v>162</v>
      </c>
      <c r="K26" s="13">
        <v>1.2800000000000001E-2</v>
      </c>
    </row>
    <row r="27" spans="1:11" ht="12.75" customHeight="1" x14ac:dyDescent="0.2">
      <c r="A27">
        <v>19</v>
      </c>
      <c r="B27" t="s">
        <v>36</v>
      </c>
      <c r="C27" t="s">
        <v>34</v>
      </c>
      <c r="D27" t="s">
        <v>22</v>
      </c>
      <c r="E27">
        <v>19000</v>
      </c>
      <c r="F27" s="12">
        <v>510.08350000000002</v>
      </c>
      <c r="G27" s="13">
        <v>2.12E-2</v>
      </c>
      <c r="H27" s="27"/>
      <c r="J27" s="13" t="s">
        <v>57</v>
      </c>
      <c r="K27" s="13">
        <v>1.0800000000000001E-2</v>
      </c>
    </row>
    <row r="28" spans="1:11" ht="12.75" customHeight="1" x14ac:dyDescent="0.2">
      <c r="A28">
        <v>20</v>
      </c>
      <c r="B28" t="s">
        <v>165</v>
      </c>
      <c r="C28" t="s">
        <v>163</v>
      </c>
      <c r="D28" t="s">
        <v>12</v>
      </c>
      <c r="E28">
        <v>350000</v>
      </c>
      <c r="F28" s="12">
        <v>499.45</v>
      </c>
      <c r="G28" s="13">
        <v>2.07E-2</v>
      </c>
      <c r="H28" s="27"/>
      <c r="J28" s="13" t="s">
        <v>164</v>
      </c>
      <c r="K28" s="13">
        <v>0</v>
      </c>
    </row>
    <row r="29" spans="1:11" ht="12.75" customHeight="1" x14ac:dyDescent="0.2">
      <c r="A29">
        <v>21</v>
      </c>
      <c r="B29" t="s">
        <v>73</v>
      </c>
      <c r="C29" t="s">
        <v>71</v>
      </c>
      <c r="D29" t="s">
        <v>41</v>
      </c>
      <c r="E29">
        <v>110000</v>
      </c>
      <c r="F29" s="12">
        <v>497.31</v>
      </c>
      <c r="G29" s="13">
        <v>2.06E-2</v>
      </c>
      <c r="H29" s="27"/>
      <c r="J29" s="13" t="s">
        <v>63</v>
      </c>
      <c r="K29" s="13">
        <v>0</v>
      </c>
    </row>
    <row r="30" spans="1:11" ht="12.75" customHeight="1" x14ac:dyDescent="0.2">
      <c r="A30">
        <v>22</v>
      </c>
      <c r="B30" t="s">
        <v>168</v>
      </c>
      <c r="C30" t="s">
        <v>166</v>
      </c>
      <c r="D30" t="s">
        <v>160</v>
      </c>
      <c r="E30">
        <v>232000</v>
      </c>
      <c r="F30" s="12">
        <v>392.66</v>
      </c>
      <c r="G30" s="13">
        <v>1.6299999999999999E-2</v>
      </c>
      <c r="H30" s="27"/>
      <c r="J30" s="13" t="s">
        <v>167</v>
      </c>
      <c r="K30" s="13">
        <v>0</v>
      </c>
    </row>
    <row r="31" spans="1:11" ht="12.75" customHeight="1" x14ac:dyDescent="0.2">
      <c r="A31">
        <v>23</v>
      </c>
      <c r="B31" t="s">
        <v>46</v>
      </c>
      <c r="C31" t="s">
        <v>45</v>
      </c>
      <c r="D31" t="s">
        <v>28</v>
      </c>
      <c r="E31">
        <v>110000</v>
      </c>
      <c r="F31" s="12">
        <v>391.32499999999999</v>
      </c>
      <c r="G31" s="13">
        <v>1.6200000000000003E-2</v>
      </c>
      <c r="H31" s="27"/>
      <c r="J31" s="13" t="s">
        <v>169</v>
      </c>
      <c r="K31" s="13">
        <v>0</v>
      </c>
    </row>
    <row r="32" spans="1:11" ht="12.75" customHeight="1" x14ac:dyDescent="0.2">
      <c r="A32">
        <v>24</v>
      </c>
      <c r="B32" t="s">
        <v>90</v>
      </c>
      <c r="C32" t="s">
        <v>89</v>
      </c>
      <c r="D32" t="s">
        <v>28</v>
      </c>
      <c r="E32">
        <v>17991</v>
      </c>
      <c r="F32" s="12">
        <v>376.98341399999998</v>
      </c>
      <c r="G32" s="13">
        <v>1.5700000000000002E-2</v>
      </c>
      <c r="H32" s="27"/>
      <c r="J32" s="13" t="s">
        <v>170</v>
      </c>
      <c r="K32" s="13">
        <v>0</v>
      </c>
    </row>
    <row r="33" spans="1:11" ht="12.75" customHeight="1" x14ac:dyDescent="0.2">
      <c r="A33">
        <v>25</v>
      </c>
      <c r="B33" t="s">
        <v>64</v>
      </c>
      <c r="C33" t="s">
        <v>62</v>
      </c>
      <c r="D33" t="s">
        <v>25</v>
      </c>
      <c r="E33">
        <v>20758</v>
      </c>
      <c r="F33" s="12">
        <v>376.56049899999999</v>
      </c>
      <c r="G33" s="13">
        <v>1.5600000000000001E-2</v>
      </c>
      <c r="H33" s="27"/>
      <c r="J33" s="13" t="s">
        <v>171</v>
      </c>
      <c r="K33" s="13">
        <v>0</v>
      </c>
    </row>
    <row r="34" spans="1:11" ht="12.75" customHeight="1" x14ac:dyDescent="0.2">
      <c r="A34">
        <v>26</v>
      </c>
      <c r="B34" t="s">
        <v>44</v>
      </c>
      <c r="C34" t="s">
        <v>43</v>
      </c>
      <c r="D34" t="s">
        <v>28</v>
      </c>
      <c r="E34">
        <v>165000</v>
      </c>
      <c r="F34" s="12">
        <v>369.51749999999998</v>
      </c>
      <c r="G34" s="13">
        <v>1.5300000000000001E-2</v>
      </c>
      <c r="H34" s="27"/>
      <c r="J34" s="13" t="s">
        <v>81</v>
      </c>
      <c r="K34" s="13">
        <v>9.300000000000001E-3</v>
      </c>
    </row>
    <row r="35" spans="1:11" ht="12.75" customHeight="1" x14ac:dyDescent="0.2">
      <c r="A35">
        <v>27</v>
      </c>
      <c r="B35" t="s">
        <v>19</v>
      </c>
      <c r="C35" t="s">
        <v>18</v>
      </c>
      <c r="D35" t="s">
        <v>12</v>
      </c>
      <c r="E35">
        <v>60000</v>
      </c>
      <c r="F35" s="12">
        <v>367.56</v>
      </c>
      <c r="G35" s="13">
        <v>1.5300000000000001E-2</v>
      </c>
      <c r="H35" s="27"/>
      <c r="J35" s="13"/>
      <c r="K35" s="13"/>
    </row>
    <row r="36" spans="1:11" ht="12.75" customHeight="1" x14ac:dyDescent="0.2">
      <c r="A36">
        <v>28</v>
      </c>
      <c r="B36" t="s">
        <v>61</v>
      </c>
      <c r="C36" t="s">
        <v>59</v>
      </c>
      <c r="D36" t="s">
        <v>35</v>
      </c>
      <c r="E36">
        <v>90000</v>
      </c>
      <c r="F36" s="12">
        <v>331.56</v>
      </c>
      <c r="G36" s="13">
        <v>1.38E-2</v>
      </c>
      <c r="H36" s="27"/>
    </row>
    <row r="37" spans="1:11" ht="12.75" customHeight="1" x14ac:dyDescent="0.2">
      <c r="A37">
        <v>29</v>
      </c>
      <c r="B37" t="s">
        <v>84</v>
      </c>
      <c r="C37" t="s">
        <v>83</v>
      </c>
      <c r="D37" t="s">
        <v>54</v>
      </c>
      <c r="E37">
        <v>80000</v>
      </c>
      <c r="F37" s="12">
        <v>318.48</v>
      </c>
      <c r="G37" s="13">
        <v>1.32E-2</v>
      </c>
      <c r="H37" s="27"/>
    </row>
    <row r="38" spans="1:11" ht="12.75" customHeight="1" x14ac:dyDescent="0.2">
      <c r="A38">
        <v>30</v>
      </c>
      <c r="B38" t="s">
        <v>67</v>
      </c>
      <c r="C38" t="s">
        <v>65</v>
      </c>
      <c r="D38" t="s">
        <v>12</v>
      </c>
      <c r="E38">
        <v>105000</v>
      </c>
      <c r="F38" s="12">
        <v>316.73250000000002</v>
      </c>
      <c r="G38" s="13">
        <v>1.32E-2</v>
      </c>
      <c r="H38" s="27"/>
    </row>
    <row r="39" spans="1:11" ht="12.75" customHeight="1" x14ac:dyDescent="0.2">
      <c r="A39">
        <v>31</v>
      </c>
      <c r="B39" t="s">
        <v>173</v>
      </c>
      <c r="C39" t="s">
        <v>172</v>
      </c>
      <c r="D39" t="s">
        <v>75</v>
      </c>
      <c r="E39">
        <v>80000</v>
      </c>
      <c r="F39" s="12">
        <v>314.04000000000002</v>
      </c>
      <c r="G39" s="13">
        <v>1.3000000000000001E-2</v>
      </c>
      <c r="H39" s="27"/>
    </row>
    <row r="40" spans="1:11" ht="12.75" customHeight="1" x14ac:dyDescent="0.2">
      <c r="A40">
        <v>32</v>
      </c>
      <c r="B40" t="s">
        <v>70</v>
      </c>
      <c r="C40" t="s">
        <v>68</v>
      </c>
      <c r="D40" t="s">
        <v>38</v>
      </c>
      <c r="E40">
        <v>35000</v>
      </c>
      <c r="F40" s="12">
        <v>313.79250000000002</v>
      </c>
      <c r="G40" s="13">
        <v>1.3000000000000001E-2</v>
      </c>
      <c r="H40" s="27"/>
    </row>
    <row r="41" spans="1:11" ht="12.75" customHeight="1" x14ac:dyDescent="0.2">
      <c r="A41">
        <v>33</v>
      </c>
      <c r="B41" t="s">
        <v>175</v>
      </c>
      <c r="C41" t="s">
        <v>174</v>
      </c>
      <c r="D41" t="s">
        <v>162</v>
      </c>
      <c r="E41">
        <v>20000</v>
      </c>
      <c r="F41" s="12">
        <v>309.2</v>
      </c>
      <c r="G41" s="13">
        <v>1.2800000000000001E-2</v>
      </c>
      <c r="H41" s="27"/>
    </row>
    <row r="42" spans="1:11" ht="12.75" customHeight="1" x14ac:dyDescent="0.2">
      <c r="A42">
        <v>34</v>
      </c>
      <c r="B42" t="s">
        <v>177</v>
      </c>
      <c r="C42" t="s">
        <v>176</v>
      </c>
      <c r="D42" t="s">
        <v>25</v>
      </c>
      <c r="E42">
        <v>15000</v>
      </c>
      <c r="F42" s="12">
        <v>303.10500000000002</v>
      </c>
      <c r="G42" s="13">
        <v>1.26E-2</v>
      </c>
      <c r="H42" s="27"/>
    </row>
    <row r="43" spans="1:11" ht="12.75" customHeight="1" x14ac:dyDescent="0.2">
      <c r="A43">
        <v>35</v>
      </c>
      <c r="B43" t="s">
        <v>179</v>
      </c>
      <c r="C43" t="s">
        <v>178</v>
      </c>
      <c r="D43" t="s">
        <v>72</v>
      </c>
      <c r="E43">
        <v>35000</v>
      </c>
      <c r="F43" s="12">
        <v>302.80250000000001</v>
      </c>
      <c r="G43" s="13">
        <v>1.26E-2</v>
      </c>
      <c r="H43" s="27"/>
    </row>
    <row r="44" spans="1:11" ht="12.75" customHeight="1" x14ac:dyDescent="0.2">
      <c r="A44">
        <v>36</v>
      </c>
      <c r="B44" t="s">
        <v>181</v>
      </c>
      <c r="C44" t="s">
        <v>180</v>
      </c>
      <c r="D44" t="s">
        <v>38</v>
      </c>
      <c r="E44">
        <v>163291</v>
      </c>
      <c r="F44" s="12">
        <v>302.08834999999999</v>
      </c>
      <c r="G44" s="13">
        <v>1.2500000000000001E-2</v>
      </c>
      <c r="H44" s="27"/>
    </row>
    <row r="45" spans="1:11" ht="12.75" customHeight="1" x14ac:dyDescent="0.2">
      <c r="A45">
        <v>37</v>
      </c>
      <c r="B45" t="s">
        <v>183</v>
      </c>
      <c r="C45" t="s">
        <v>182</v>
      </c>
      <c r="D45" t="s">
        <v>28</v>
      </c>
      <c r="E45">
        <v>5000</v>
      </c>
      <c r="F45" s="12">
        <v>290.07749999999999</v>
      </c>
      <c r="G45" s="13">
        <v>1.2E-2</v>
      </c>
      <c r="H45" s="27"/>
    </row>
    <row r="46" spans="1:11" ht="12.75" customHeight="1" x14ac:dyDescent="0.2">
      <c r="A46">
        <v>38</v>
      </c>
      <c r="B46" t="s">
        <v>106</v>
      </c>
      <c r="C46" t="s">
        <v>105</v>
      </c>
      <c r="D46" t="s">
        <v>12</v>
      </c>
      <c r="E46">
        <v>120000</v>
      </c>
      <c r="F46" s="12">
        <v>287.64</v>
      </c>
      <c r="G46" s="13">
        <v>1.1899999999999999E-2</v>
      </c>
      <c r="H46" s="27"/>
    </row>
    <row r="47" spans="1:11" ht="12.75" customHeight="1" x14ac:dyDescent="0.2">
      <c r="A47">
        <v>39</v>
      </c>
      <c r="B47" t="s">
        <v>116</v>
      </c>
      <c r="C47" t="s">
        <v>115</v>
      </c>
      <c r="D47" t="s">
        <v>32</v>
      </c>
      <c r="E47">
        <v>60000</v>
      </c>
      <c r="F47" s="12">
        <v>287.39999999999998</v>
      </c>
      <c r="G47" s="13">
        <v>1.1899999999999999E-2</v>
      </c>
      <c r="H47" s="27"/>
    </row>
    <row r="48" spans="1:11" ht="12.75" customHeight="1" x14ac:dyDescent="0.2">
      <c r="A48">
        <v>40</v>
      </c>
      <c r="B48" t="s">
        <v>96</v>
      </c>
      <c r="C48" t="s">
        <v>95</v>
      </c>
      <c r="D48" t="s">
        <v>57</v>
      </c>
      <c r="E48">
        <v>80000</v>
      </c>
      <c r="F48" s="12">
        <v>259.95999999999998</v>
      </c>
      <c r="G48" s="13">
        <v>1.0800000000000001E-2</v>
      </c>
      <c r="H48" s="27"/>
    </row>
    <row r="49" spans="1:9" ht="12.75" customHeight="1" x14ac:dyDescent="0.2">
      <c r="A49">
        <v>41</v>
      </c>
      <c r="B49" t="s">
        <v>185</v>
      </c>
      <c r="C49" t="s">
        <v>184</v>
      </c>
      <c r="D49" t="s">
        <v>72</v>
      </c>
      <c r="E49">
        <v>32500</v>
      </c>
      <c r="F49" s="12">
        <v>242.51499999999999</v>
      </c>
      <c r="G49" s="13">
        <v>1.01E-2</v>
      </c>
      <c r="H49" s="27"/>
    </row>
    <row r="50" spans="1:9" ht="12.75" customHeight="1" x14ac:dyDescent="0.2">
      <c r="A50">
        <v>42</v>
      </c>
      <c r="B50" t="s">
        <v>187</v>
      </c>
      <c r="C50" t="s">
        <v>186</v>
      </c>
      <c r="D50" t="s">
        <v>66</v>
      </c>
      <c r="E50">
        <v>2250</v>
      </c>
      <c r="F50" s="12">
        <v>236.89349999999999</v>
      </c>
      <c r="G50" s="13">
        <v>9.7999999999999997E-3</v>
      </c>
      <c r="H50" s="27"/>
    </row>
    <row r="51" spans="1:9" ht="12.75" customHeight="1" x14ac:dyDescent="0.2">
      <c r="A51">
        <v>43</v>
      </c>
      <c r="B51" t="s">
        <v>132</v>
      </c>
      <c r="C51" t="s">
        <v>131</v>
      </c>
      <c r="D51" t="s">
        <v>32</v>
      </c>
      <c r="E51">
        <v>125000</v>
      </c>
      <c r="F51" s="12">
        <v>216.5625</v>
      </c>
      <c r="G51" s="13">
        <v>9.0000000000000011E-3</v>
      </c>
      <c r="H51" s="27"/>
    </row>
    <row r="52" spans="1:9" ht="12.75" customHeight="1" x14ac:dyDescent="0.2">
      <c r="A52">
        <v>44</v>
      </c>
      <c r="B52" t="s">
        <v>189</v>
      </c>
      <c r="C52" t="s">
        <v>188</v>
      </c>
      <c r="D52" t="s">
        <v>54</v>
      </c>
      <c r="E52">
        <v>60000</v>
      </c>
      <c r="F52" s="12">
        <v>213.75</v>
      </c>
      <c r="G52" s="13">
        <v>8.8999999999999999E-3</v>
      </c>
      <c r="H52" s="27"/>
    </row>
    <row r="53" spans="1:9" ht="12.75" customHeight="1" x14ac:dyDescent="0.2">
      <c r="A53">
        <v>45</v>
      </c>
      <c r="B53" t="s">
        <v>191</v>
      </c>
      <c r="C53" t="s">
        <v>190</v>
      </c>
      <c r="D53" t="s">
        <v>72</v>
      </c>
      <c r="E53">
        <v>41012</v>
      </c>
      <c r="F53" s="12">
        <v>191.50553400000001</v>
      </c>
      <c r="G53" s="13">
        <v>8.0000000000000002E-3</v>
      </c>
      <c r="H53" s="27"/>
    </row>
    <row r="54" spans="1:9" ht="12.75" customHeight="1" x14ac:dyDescent="0.2">
      <c r="A54">
        <v>46</v>
      </c>
      <c r="B54" t="s">
        <v>193</v>
      </c>
      <c r="C54" t="s">
        <v>192</v>
      </c>
      <c r="D54" t="s">
        <v>66</v>
      </c>
      <c r="E54">
        <v>55000</v>
      </c>
      <c r="F54" s="12">
        <v>184.19499999999999</v>
      </c>
      <c r="G54" s="13">
        <v>7.6E-3</v>
      </c>
      <c r="H54" s="27"/>
    </row>
    <row r="55" spans="1:9" ht="12.75" customHeight="1" x14ac:dyDescent="0.2">
      <c r="A55">
        <v>47</v>
      </c>
      <c r="B55" t="s">
        <v>195</v>
      </c>
      <c r="C55" t="s">
        <v>194</v>
      </c>
      <c r="D55" t="s">
        <v>75</v>
      </c>
      <c r="E55">
        <v>50000</v>
      </c>
      <c r="F55" s="12">
        <v>104.52500000000001</v>
      </c>
      <c r="G55" s="13">
        <v>4.3E-3</v>
      </c>
      <c r="H55" s="27"/>
    </row>
    <row r="56" spans="1:9" ht="12.75" customHeight="1" x14ac:dyDescent="0.2">
      <c r="A56">
        <v>48</v>
      </c>
      <c r="B56" t="s">
        <v>197</v>
      </c>
      <c r="C56" t="s">
        <v>196</v>
      </c>
      <c r="D56" t="s">
        <v>25</v>
      </c>
      <c r="E56">
        <v>15000</v>
      </c>
      <c r="F56" s="12">
        <v>98.88</v>
      </c>
      <c r="G56" s="13">
        <v>4.0999999999999995E-3</v>
      </c>
      <c r="H56" s="27"/>
    </row>
    <row r="57" spans="1:9" ht="12.75" customHeight="1" x14ac:dyDescent="0.2">
      <c r="A57">
        <v>49</v>
      </c>
      <c r="B57" t="s">
        <v>199</v>
      </c>
      <c r="C57" t="s">
        <v>198</v>
      </c>
      <c r="D57" t="s">
        <v>170</v>
      </c>
      <c r="E57">
        <v>200000</v>
      </c>
      <c r="F57" s="12">
        <v>0.02</v>
      </c>
      <c r="G57" s="13">
        <v>0</v>
      </c>
      <c r="H57" s="27"/>
    </row>
    <row r="58" spans="1:9" ht="12.75" customHeight="1" x14ac:dyDescent="0.2">
      <c r="A58">
        <v>50</v>
      </c>
      <c r="B58" t="s">
        <v>201</v>
      </c>
      <c r="C58" t="s">
        <v>200</v>
      </c>
      <c r="D58" t="s">
        <v>164</v>
      </c>
      <c r="E58">
        <v>149000</v>
      </c>
      <c r="F58" s="12">
        <v>1.49E-2</v>
      </c>
      <c r="G58" s="13">
        <v>0</v>
      </c>
      <c r="H58" s="27"/>
    </row>
    <row r="59" spans="1:9" ht="12.75" customHeight="1" x14ac:dyDescent="0.2">
      <c r="A59">
        <v>51</v>
      </c>
      <c r="B59" t="s">
        <v>203</v>
      </c>
      <c r="C59" t="s">
        <v>202</v>
      </c>
      <c r="D59" t="s">
        <v>63</v>
      </c>
      <c r="E59">
        <v>70000</v>
      </c>
      <c r="F59" s="12">
        <v>7.0000000000000001E-3</v>
      </c>
      <c r="G59" s="13">
        <v>0</v>
      </c>
      <c r="H59" s="27"/>
    </row>
    <row r="60" spans="1:9" ht="12.75" customHeight="1" x14ac:dyDescent="0.2">
      <c r="C60" s="16" t="s">
        <v>137</v>
      </c>
      <c r="D60" s="16"/>
      <c r="E60" s="16"/>
      <c r="F60" s="17">
        <f>SUM(F9:F59)</f>
        <v>23840.276108000002</v>
      </c>
      <c r="G60" s="18">
        <f>SUM(G9:G59)</f>
        <v>0.98980000000000012</v>
      </c>
      <c r="H60" s="28"/>
      <c r="I60" s="29"/>
    </row>
    <row r="61" spans="1:9" ht="12.75" customHeight="1" x14ac:dyDescent="0.2">
      <c r="F61" s="12"/>
      <c r="G61" s="13"/>
      <c r="H61" s="27"/>
    </row>
    <row r="62" spans="1:9" ht="12.75" customHeight="1" x14ac:dyDescent="0.2">
      <c r="C62" s="14" t="s">
        <v>138</v>
      </c>
      <c r="F62" s="12"/>
      <c r="G62" s="13"/>
      <c r="H62" s="27"/>
    </row>
    <row r="63" spans="1:9" ht="12.75" customHeight="1" x14ac:dyDescent="0.2">
      <c r="C63" s="14" t="s">
        <v>10</v>
      </c>
      <c r="F63" s="12"/>
      <c r="G63" s="13"/>
      <c r="H63" s="27"/>
    </row>
    <row r="64" spans="1:9" ht="12.75" customHeight="1" x14ac:dyDescent="0.2">
      <c r="A64">
        <v>58</v>
      </c>
      <c r="B64" t="s">
        <v>140</v>
      </c>
      <c r="C64" t="s">
        <v>139</v>
      </c>
      <c r="D64" t="s">
        <v>75</v>
      </c>
      <c r="E64">
        <v>2310000</v>
      </c>
      <c r="F64" s="12">
        <v>20.79</v>
      </c>
      <c r="G64" s="13">
        <v>8.9999999999999998E-4</v>
      </c>
      <c r="H64" s="27"/>
    </row>
    <row r="65" spans="1:9" ht="12.75" customHeight="1" x14ac:dyDescent="0.2">
      <c r="A65" t="s">
        <v>550</v>
      </c>
      <c r="C65" s="16" t="s">
        <v>137</v>
      </c>
      <c r="D65" s="16"/>
      <c r="E65" s="16"/>
      <c r="F65" s="17">
        <f>SUM(F64:F64)</f>
        <v>20.79</v>
      </c>
      <c r="G65" s="18">
        <f>SUM(G64:G64)</f>
        <v>8.9999999999999998E-4</v>
      </c>
      <c r="H65" s="28"/>
      <c r="I65" s="29"/>
    </row>
    <row r="66" spans="1:9" ht="12.75" customHeight="1" x14ac:dyDescent="0.2">
      <c r="F66" s="12"/>
      <c r="G66" s="13"/>
      <c r="H66" s="27"/>
    </row>
    <row r="67" spans="1:9" ht="12.75" customHeight="1" x14ac:dyDescent="0.2">
      <c r="C67" s="14" t="s">
        <v>142</v>
      </c>
      <c r="F67" s="12">
        <v>446.37196299999999</v>
      </c>
      <c r="G67" s="13">
        <v>1.8500000000000003E-2</v>
      </c>
      <c r="H67" s="27"/>
    </row>
    <row r="68" spans="1:9" ht="12.75" customHeight="1" x14ac:dyDescent="0.2">
      <c r="C68" s="16" t="s">
        <v>137</v>
      </c>
      <c r="D68" s="16"/>
      <c r="E68" s="16"/>
      <c r="F68" s="17">
        <f>SUM(F67:F67)</f>
        <v>446.37196299999999</v>
      </c>
      <c r="G68" s="18">
        <f>SUM(G67:G67)</f>
        <v>1.8500000000000003E-2</v>
      </c>
      <c r="H68" s="28"/>
      <c r="I68" s="29"/>
    </row>
    <row r="69" spans="1:9" ht="12.75" customHeight="1" x14ac:dyDescent="0.2">
      <c r="F69" s="12"/>
      <c r="G69" s="13"/>
      <c r="H69" s="27"/>
    </row>
    <row r="70" spans="1:9" ht="12.75" customHeight="1" x14ac:dyDescent="0.2">
      <c r="C70" s="14" t="s">
        <v>143</v>
      </c>
      <c r="F70" s="12"/>
      <c r="G70" s="13"/>
      <c r="H70" s="27"/>
    </row>
    <row r="71" spans="1:9" ht="12.75" customHeight="1" x14ac:dyDescent="0.2">
      <c r="C71" s="14" t="s">
        <v>144</v>
      </c>
      <c r="F71" s="12">
        <v>-222.73388299999999</v>
      </c>
      <c r="G71" s="13">
        <v>-9.1999999999999998E-3</v>
      </c>
      <c r="H71" s="27"/>
    </row>
    <row r="72" spans="1:9" ht="12.75" customHeight="1" x14ac:dyDescent="0.2">
      <c r="C72" s="16" t="s">
        <v>137</v>
      </c>
      <c r="D72" s="16"/>
      <c r="E72" s="16"/>
      <c r="F72" s="17">
        <f>SUM(F71:F71)</f>
        <v>-222.73388299999999</v>
      </c>
      <c r="G72" s="18">
        <f>SUM(G71:G71)</f>
        <v>-9.1999999999999998E-3</v>
      </c>
      <c r="H72" s="28"/>
      <c r="I72" s="29"/>
    </row>
    <row r="73" spans="1:9" ht="12.75" customHeight="1" x14ac:dyDescent="0.2">
      <c r="C73" s="19" t="s">
        <v>145</v>
      </c>
      <c r="D73" s="19"/>
      <c r="E73" s="19"/>
      <c r="F73" s="20">
        <f>SUM(F60,F65,F68,F72)</f>
        <v>24084.704188000003</v>
      </c>
      <c r="G73" s="21">
        <f>SUM(G60,G65,G68,G72)</f>
        <v>1</v>
      </c>
      <c r="H73" s="30"/>
      <c r="I73" s="31"/>
    </row>
    <row r="74" spans="1:9" ht="12.75" customHeight="1" x14ac:dyDescent="0.2"/>
    <row r="75" spans="1:9" ht="12.75" customHeight="1" x14ac:dyDescent="0.2">
      <c r="C75" s="35" t="s">
        <v>549</v>
      </c>
      <c r="H75" s="28"/>
      <c r="I75" s="29"/>
    </row>
    <row r="76" spans="1:9" ht="12.75" customHeight="1" x14ac:dyDescent="0.2">
      <c r="C76" s="35"/>
      <c r="H76" s="30"/>
      <c r="I76" s="31"/>
    </row>
    <row r="77" spans="1:9" ht="12.75" customHeight="1" x14ac:dyDescent="0.2">
      <c r="C77" s="14" t="s">
        <v>547</v>
      </c>
      <c r="D77" s="36">
        <v>259.10480000000001</v>
      </c>
    </row>
    <row r="78" spans="1:9" ht="12.75" customHeight="1" x14ac:dyDescent="0.2">
      <c r="C78" s="14"/>
    </row>
    <row r="79" spans="1:9" ht="12.75" customHeight="1" x14ac:dyDescent="0.2">
      <c r="C79" s="14"/>
    </row>
    <row r="80" spans="1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D27" sqref="D27:D29"/>
    </sheetView>
  </sheetViews>
  <sheetFormatPr defaultColWidth="9.140625" defaultRowHeight="12.75" x14ac:dyDescent="0.2"/>
  <cols>
    <col min="1" max="1" width="7.5703125" customWidth="1"/>
    <col min="2" max="2" width="15.425781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42578125" style="24" customWidth="1"/>
  </cols>
  <sheetData>
    <row r="1" spans="1:12" ht="18.75" x14ac:dyDescent="0.2">
      <c r="A1" s="1"/>
      <c r="B1" s="1"/>
      <c r="C1" s="34" t="s">
        <v>509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141</v>
      </c>
      <c r="F7" s="12"/>
      <c r="G7" s="13"/>
      <c r="H7" s="27"/>
    </row>
    <row r="8" spans="1:12" ht="12.75" customHeight="1" x14ac:dyDescent="0.2">
      <c r="C8" s="14" t="s">
        <v>242</v>
      </c>
      <c r="F8" s="12"/>
      <c r="G8" s="13"/>
      <c r="H8" s="27"/>
    </row>
    <row r="9" spans="1:12" ht="12.75" customHeight="1" x14ac:dyDescent="0.2">
      <c r="A9">
        <v>1</v>
      </c>
      <c r="B9" t="s">
        <v>510</v>
      </c>
      <c r="C9" t="s">
        <v>505</v>
      </c>
      <c r="D9" t="s">
        <v>308</v>
      </c>
      <c r="E9">
        <v>500000000</v>
      </c>
      <c r="F9" s="12">
        <v>4991.01</v>
      </c>
      <c r="G9" s="13">
        <v>0.29549999999999998</v>
      </c>
      <c r="H9" s="27"/>
    </row>
    <row r="10" spans="1:12" ht="12.75" customHeight="1" x14ac:dyDescent="0.2">
      <c r="A10">
        <v>2</v>
      </c>
      <c r="B10" t="s">
        <v>512</v>
      </c>
      <c r="C10" t="s">
        <v>511</v>
      </c>
      <c r="D10" t="s">
        <v>210</v>
      </c>
      <c r="E10">
        <v>500000000</v>
      </c>
      <c r="F10" s="12">
        <v>4989.88</v>
      </c>
      <c r="G10" s="13">
        <v>0.29549999999999998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513</v>
      </c>
      <c r="C11" t="s">
        <v>322</v>
      </c>
      <c r="D11" t="s">
        <v>210</v>
      </c>
      <c r="E11">
        <v>500000000</v>
      </c>
      <c r="F11" s="12">
        <v>4988.8649999999998</v>
      </c>
      <c r="G11" s="13">
        <v>0.2954</v>
      </c>
      <c r="H11" s="27"/>
      <c r="J11" s="13" t="s">
        <v>210</v>
      </c>
      <c r="K11" s="13">
        <v>0.70340000000000003</v>
      </c>
    </row>
    <row r="12" spans="1:12" ht="12.75" customHeight="1" x14ac:dyDescent="0.2">
      <c r="A12">
        <v>4</v>
      </c>
      <c r="B12" t="s">
        <v>507</v>
      </c>
      <c r="C12" t="s">
        <v>480</v>
      </c>
      <c r="D12" t="s">
        <v>210</v>
      </c>
      <c r="E12">
        <v>190000000</v>
      </c>
      <c r="F12" s="12">
        <v>1899.5706</v>
      </c>
      <c r="G12" s="13">
        <v>0.1125</v>
      </c>
      <c r="H12" s="27"/>
      <c r="J12" s="13" t="s">
        <v>308</v>
      </c>
      <c r="K12" s="13">
        <v>0.29549999999999998</v>
      </c>
    </row>
    <row r="13" spans="1:12" ht="12.75" customHeight="1" x14ac:dyDescent="0.2">
      <c r="C13" s="16" t="s">
        <v>137</v>
      </c>
      <c r="D13" s="16"/>
      <c r="E13" s="16"/>
      <c r="F13" s="17">
        <f>SUM(F9:F12)</f>
        <v>16869.3256</v>
      </c>
      <c r="G13" s="18">
        <f>SUM(G9:G12)</f>
        <v>0.99890000000000001</v>
      </c>
      <c r="H13" s="28"/>
      <c r="I13" s="29"/>
      <c r="J13" s="13" t="s">
        <v>81</v>
      </c>
      <c r="K13" s="13">
        <v>1.1000000000000001E-3</v>
      </c>
    </row>
    <row r="14" spans="1:12" ht="12.75" customHeight="1" x14ac:dyDescent="0.2">
      <c r="F14" s="12"/>
      <c r="G14" s="13"/>
      <c r="H14" s="27"/>
      <c r="J14" s="13"/>
      <c r="K14" s="13"/>
    </row>
    <row r="15" spans="1:12" ht="12.75" customHeight="1" x14ac:dyDescent="0.2">
      <c r="C15" s="14" t="s">
        <v>142</v>
      </c>
      <c r="F15" s="12">
        <v>23.783833999999999</v>
      </c>
      <c r="G15" s="13">
        <v>1.4000000000000002E-3</v>
      </c>
      <c r="H15" s="27"/>
    </row>
    <row r="16" spans="1:12" ht="12.75" customHeight="1" x14ac:dyDescent="0.2">
      <c r="C16" s="16" t="s">
        <v>137</v>
      </c>
      <c r="D16" s="16"/>
      <c r="E16" s="16"/>
      <c r="F16" s="17">
        <f>SUM(F15:F15)</f>
        <v>23.783833999999999</v>
      </c>
      <c r="G16" s="18">
        <f>SUM(G15:G15)</f>
        <v>1.4000000000000002E-3</v>
      </c>
      <c r="H16" s="28"/>
      <c r="I16" s="29"/>
    </row>
    <row r="17" spans="3:9" ht="12.75" customHeight="1" x14ac:dyDescent="0.2">
      <c r="F17" s="12"/>
      <c r="G17" s="13"/>
      <c r="H17" s="27"/>
    </row>
    <row r="18" spans="3:9" ht="12.75" customHeight="1" x14ac:dyDescent="0.2">
      <c r="C18" s="14" t="s">
        <v>143</v>
      </c>
      <c r="F18" s="12"/>
      <c r="G18" s="13"/>
      <c r="H18" s="27"/>
    </row>
    <row r="19" spans="3:9" ht="12.75" customHeight="1" x14ac:dyDescent="0.2">
      <c r="C19" s="14" t="s">
        <v>144</v>
      </c>
      <c r="F19" s="12">
        <v>-4.2018979999999999</v>
      </c>
      <c r="G19" s="13">
        <v>-2.9999999999999997E-4</v>
      </c>
      <c r="H19" s="28"/>
      <c r="I19" s="29"/>
    </row>
    <row r="20" spans="3:9" ht="12.75" customHeight="1" x14ac:dyDescent="0.2">
      <c r="C20" s="16" t="s">
        <v>137</v>
      </c>
      <c r="D20" s="16"/>
      <c r="E20" s="16"/>
      <c r="F20" s="17">
        <f>SUM(F19:F19)</f>
        <v>-4.2018979999999999</v>
      </c>
      <c r="G20" s="18">
        <f>SUM(G19:G19)</f>
        <v>-2.9999999999999997E-4</v>
      </c>
      <c r="H20" s="27"/>
    </row>
    <row r="21" spans="3:9" ht="12.75" customHeight="1" x14ac:dyDescent="0.2">
      <c r="C21" s="19" t="s">
        <v>145</v>
      </c>
      <c r="D21" s="19"/>
      <c r="E21" s="19"/>
      <c r="F21" s="20">
        <f>SUM(F13,F16,F20)</f>
        <v>16888.907536000002</v>
      </c>
      <c r="G21" s="21">
        <f>SUM(G13,G16,G20)</f>
        <v>1</v>
      </c>
      <c r="H21" s="27"/>
    </row>
    <row r="22" spans="3:9" ht="12.75" customHeight="1" x14ac:dyDescent="0.2">
      <c r="H22" s="27"/>
    </row>
    <row r="23" spans="3:9" ht="12.75" customHeight="1" x14ac:dyDescent="0.2">
      <c r="C23" s="33" t="s">
        <v>546</v>
      </c>
      <c r="H23" s="28"/>
      <c r="I23" s="29"/>
    </row>
    <row r="24" spans="3:9" ht="12.75" customHeight="1" x14ac:dyDescent="0.2">
      <c r="C24" s="33" t="s">
        <v>545</v>
      </c>
      <c r="H24" s="30"/>
      <c r="I24" s="31"/>
    </row>
    <row r="25" spans="3:9" ht="12.75" customHeight="1" x14ac:dyDescent="0.2">
      <c r="C25" s="14"/>
    </row>
    <row r="26" spans="3:9" ht="12.75" customHeight="1" x14ac:dyDescent="0.2">
      <c r="C26" s="37" t="s">
        <v>547</v>
      </c>
      <c r="D26" s="38">
        <v>164.87970000000001</v>
      </c>
    </row>
    <row r="27" spans="3:9" ht="12.75" customHeight="1" x14ac:dyDescent="0.2">
      <c r="C27" s="37" t="s">
        <v>551</v>
      </c>
      <c r="D27" s="39">
        <v>10.09</v>
      </c>
    </row>
    <row r="28" spans="3:9" ht="12.75" customHeight="1" x14ac:dyDescent="0.2">
      <c r="C28" s="37" t="s">
        <v>552</v>
      </c>
      <c r="D28" s="43">
        <v>2.76E-2</v>
      </c>
    </row>
    <row r="29" spans="3:9" ht="12.75" customHeight="1" x14ac:dyDescent="0.2">
      <c r="C29" s="40" t="s">
        <v>553</v>
      </c>
      <c r="D29" s="41">
        <v>8.2000000000000003E-2</v>
      </c>
    </row>
    <row r="30" spans="3:9" ht="12.75" customHeight="1" x14ac:dyDescent="0.2"/>
    <row r="31" spans="3:9" ht="12.75" customHeight="1" x14ac:dyDescent="0.2"/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D28" sqref="D28:D30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24" customWidth="1"/>
  </cols>
  <sheetData>
    <row r="1" spans="1:12" ht="18.75" x14ac:dyDescent="0.2">
      <c r="A1" s="1"/>
      <c r="B1" s="1"/>
      <c r="C1" s="34" t="s">
        <v>514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141</v>
      </c>
      <c r="F7" s="12"/>
      <c r="G7" s="13"/>
      <c r="H7" s="27"/>
    </row>
    <row r="8" spans="1:12" ht="12.75" customHeight="1" x14ac:dyDescent="0.2">
      <c r="C8" s="14" t="s">
        <v>242</v>
      </c>
      <c r="F8" s="12"/>
      <c r="G8" s="13"/>
      <c r="H8" s="27"/>
    </row>
    <row r="9" spans="1:12" ht="12.75" customHeight="1" x14ac:dyDescent="0.2">
      <c r="A9">
        <v>1</v>
      </c>
      <c r="B9" t="s">
        <v>384</v>
      </c>
      <c r="C9" t="s">
        <v>307</v>
      </c>
      <c r="D9" t="s">
        <v>308</v>
      </c>
      <c r="E9">
        <v>250000000</v>
      </c>
      <c r="F9" s="12">
        <v>2487.8150000000001</v>
      </c>
      <c r="G9" s="13">
        <v>0.21960000000000002</v>
      </c>
      <c r="H9" s="27"/>
    </row>
    <row r="10" spans="1:12" ht="12.75" customHeight="1" x14ac:dyDescent="0.2">
      <c r="A10">
        <v>2</v>
      </c>
      <c r="B10" t="s">
        <v>515</v>
      </c>
      <c r="C10" t="s">
        <v>482</v>
      </c>
      <c r="D10" t="s">
        <v>308</v>
      </c>
      <c r="E10">
        <v>250000000</v>
      </c>
      <c r="F10" s="12">
        <v>2486.2824999999998</v>
      </c>
      <c r="G10" s="13">
        <v>0.2195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516</v>
      </c>
      <c r="C11" t="s">
        <v>325</v>
      </c>
      <c r="D11" t="s">
        <v>308</v>
      </c>
      <c r="E11">
        <v>250000000</v>
      </c>
      <c r="F11" s="12">
        <v>2486.2375000000002</v>
      </c>
      <c r="G11" s="13">
        <v>0.2195</v>
      </c>
      <c r="H11" s="27"/>
      <c r="J11" s="13" t="s">
        <v>308</v>
      </c>
      <c r="K11" s="13">
        <v>0.99780000000000002</v>
      </c>
    </row>
    <row r="12" spans="1:12" ht="12.75" customHeight="1" x14ac:dyDescent="0.2">
      <c r="A12">
        <v>4</v>
      </c>
      <c r="B12" t="s">
        <v>517</v>
      </c>
      <c r="C12" t="s">
        <v>322</v>
      </c>
      <c r="D12" t="s">
        <v>308</v>
      </c>
      <c r="E12">
        <v>250000000</v>
      </c>
      <c r="F12" s="12">
        <v>2486.1950000000002</v>
      </c>
      <c r="G12" s="13">
        <v>0.2195</v>
      </c>
      <c r="H12" s="27"/>
      <c r="J12" s="13" t="s">
        <v>81</v>
      </c>
      <c r="K12" s="13">
        <v>2.2000000000000001E-3</v>
      </c>
    </row>
    <row r="13" spans="1:12" ht="12.75" customHeight="1" x14ac:dyDescent="0.2">
      <c r="A13">
        <v>5</v>
      </c>
      <c r="B13" t="s">
        <v>333</v>
      </c>
      <c r="C13" t="s">
        <v>332</v>
      </c>
      <c r="D13" t="s">
        <v>308</v>
      </c>
      <c r="E13">
        <v>136000000</v>
      </c>
      <c r="F13" s="12">
        <v>1356.39328</v>
      </c>
      <c r="G13" s="13">
        <v>0.1197</v>
      </c>
      <c r="H13" s="27"/>
      <c r="J13" s="13"/>
      <c r="K13" s="13"/>
    </row>
    <row r="14" spans="1:12" ht="12.75" customHeight="1" x14ac:dyDescent="0.2">
      <c r="C14" s="16" t="s">
        <v>137</v>
      </c>
      <c r="D14" s="16"/>
      <c r="E14" s="16"/>
      <c r="F14" s="17">
        <f>SUM(F9:F13)</f>
        <v>11302.923280000001</v>
      </c>
      <c r="G14" s="18">
        <f>SUM(G9:G13)</f>
        <v>0.99780000000000013</v>
      </c>
      <c r="H14" s="28"/>
      <c r="I14" s="29"/>
    </row>
    <row r="15" spans="1:12" ht="12.75" customHeight="1" x14ac:dyDescent="0.2">
      <c r="F15" s="12"/>
      <c r="G15" s="13"/>
      <c r="H15" s="27"/>
    </row>
    <row r="16" spans="1:12" ht="12.75" customHeight="1" x14ac:dyDescent="0.2">
      <c r="C16" s="14" t="s">
        <v>142</v>
      </c>
      <c r="F16" s="12">
        <v>29.136825000000002</v>
      </c>
      <c r="G16" s="13">
        <v>2.5999999999999999E-3</v>
      </c>
      <c r="H16" s="27"/>
    </row>
    <row r="17" spans="3:9" ht="12.75" customHeight="1" x14ac:dyDescent="0.2">
      <c r="C17" s="16" t="s">
        <v>137</v>
      </c>
      <c r="D17" s="16"/>
      <c r="E17" s="16"/>
      <c r="F17" s="17">
        <f>SUM(F16:F16)</f>
        <v>29.136825000000002</v>
      </c>
      <c r="G17" s="18">
        <f>SUM(G16:G16)</f>
        <v>2.5999999999999999E-3</v>
      </c>
      <c r="H17" s="28"/>
      <c r="I17" s="29"/>
    </row>
    <row r="18" spans="3:9" ht="12.75" customHeight="1" x14ac:dyDescent="0.2">
      <c r="F18" s="12"/>
      <c r="G18" s="13"/>
      <c r="H18" s="27"/>
    </row>
    <row r="19" spans="3:9" ht="12.75" customHeight="1" x14ac:dyDescent="0.2">
      <c r="C19" s="14" t="s">
        <v>143</v>
      </c>
      <c r="F19" s="12"/>
      <c r="G19" s="13"/>
      <c r="H19" s="27"/>
    </row>
    <row r="20" spans="3:9" ht="12.75" customHeight="1" x14ac:dyDescent="0.2">
      <c r="C20" s="14" t="s">
        <v>144</v>
      </c>
      <c r="F20" s="12">
        <v>-5.0144549999999999</v>
      </c>
      <c r="G20" s="13">
        <v>-4.0000000000000002E-4</v>
      </c>
      <c r="H20" s="28"/>
      <c r="I20" s="29"/>
    </row>
    <row r="21" spans="3:9" ht="12.75" customHeight="1" x14ac:dyDescent="0.2">
      <c r="C21" s="16" t="s">
        <v>137</v>
      </c>
      <c r="D21" s="16"/>
      <c r="E21" s="16"/>
      <c r="F21" s="17">
        <f>SUM(F20:F20)</f>
        <v>-5.0144549999999999</v>
      </c>
      <c r="G21" s="18">
        <f>SUM(G20:G20)</f>
        <v>-4.0000000000000002E-4</v>
      </c>
      <c r="H21" s="27"/>
    </row>
    <row r="22" spans="3:9" ht="12.75" customHeight="1" x14ac:dyDescent="0.2">
      <c r="C22" s="19" t="s">
        <v>145</v>
      </c>
      <c r="D22" s="19"/>
      <c r="E22" s="19"/>
      <c r="F22" s="20">
        <f>SUM(F14,F17,F21)</f>
        <v>11327.04565</v>
      </c>
      <c r="G22" s="21">
        <f>SUM(G14,G17,G21)</f>
        <v>1.0000000000000002</v>
      </c>
      <c r="H22" s="27"/>
    </row>
    <row r="23" spans="3:9" ht="12.75" customHeight="1" x14ac:dyDescent="0.2">
      <c r="H23" s="27"/>
    </row>
    <row r="24" spans="3:9" ht="12.75" customHeight="1" x14ac:dyDescent="0.2">
      <c r="C24" s="33" t="s">
        <v>546</v>
      </c>
      <c r="H24" s="28"/>
      <c r="I24" s="29"/>
    </row>
    <row r="25" spans="3:9" ht="12.75" customHeight="1" x14ac:dyDescent="0.2">
      <c r="C25" s="33" t="s">
        <v>545</v>
      </c>
      <c r="H25" s="30"/>
      <c r="I25" s="31"/>
    </row>
    <row r="26" spans="3:9" ht="12.75" customHeight="1" x14ac:dyDescent="0.2">
      <c r="C26" s="14"/>
    </row>
    <row r="27" spans="3:9" ht="12.75" customHeight="1" x14ac:dyDescent="0.2">
      <c r="C27" s="37" t="s">
        <v>547</v>
      </c>
      <c r="D27" s="38">
        <v>110.59689999999999</v>
      </c>
    </row>
    <row r="28" spans="3:9" ht="12.75" customHeight="1" x14ac:dyDescent="0.2">
      <c r="C28" s="37" t="s">
        <v>551</v>
      </c>
      <c r="D28" s="43">
        <v>24.72</v>
      </c>
    </row>
    <row r="29" spans="3:9" ht="12.75" customHeight="1" x14ac:dyDescent="0.2">
      <c r="C29" s="37" t="s">
        <v>552</v>
      </c>
      <c r="D29" s="43">
        <v>6.7400000000000002E-2</v>
      </c>
    </row>
    <row r="30" spans="3:9" ht="12.75" customHeight="1" x14ac:dyDescent="0.2">
      <c r="C30" s="40" t="s">
        <v>553</v>
      </c>
      <c r="D30" s="41">
        <v>8.09E-2</v>
      </c>
    </row>
    <row r="31" spans="3:9" ht="12.75" customHeight="1" x14ac:dyDescent="0.2"/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19" workbookViewId="0">
      <selection activeCell="C61" sqref="C61:D61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22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2.710937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4" t="s">
        <v>424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23</v>
      </c>
      <c r="C9" t="s">
        <v>20</v>
      </c>
      <c r="D9" t="s">
        <v>21</v>
      </c>
      <c r="E9">
        <v>7000</v>
      </c>
      <c r="F9" s="12">
        <v>123.767</v>
      </c>
      <c r="G9" s="13">
        <v>5.4600000000000003E-2</v>
      </c>
      <c r="H9" s="27"/>
    </row>
    <row r="10" spans="1:12" ht="12.75" customHeight="1" x14ac:dyDescent="0.2">
      <c r="A10">
        <v>2</v>
      </c>
      <c r="B10" t="s">
        <v>132</v>
      </c>
      <c r="C10" t="s">
        <v>131</v>
      </c>
      <c r="D10" t="s">
        <v>32</v>
      </c>
      <c r="E10">
        <v>57000</v>
      </c>
      <c r="F10" s="12">
        <v>98.752499999999998</v>
      </c>
      <c r="G10" s="13">
        <v>4.36E-2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189</v>
      </c>
      <c r="C11" t="s">
        <v>188</v>
      </c>
      <c r="D11" t="s">
        <v>54</v>
      </c>
      <c r="E11">
        <v>25000</v>
      </c>
      <c r="F11" s="12">
        <v>89.0625</v>
      </c>
      <c r="G11" s="13">
        <v>3.9300000000000002E-2</v>
      </c>
      <c r="H11" s="27"/>
      <c r="J11" s="13" t="s">
        <v>38</v>
      </c>
      <c r="K11" s="13">
        <v>0.13119999999999998</v>
      </c>
    </row>
    <row r="12" spans="1:12" ht="12.75" customHeight="1" x14ac:dyDescent="0.2">
      <c r="A12">
        <v>4</v>
      </c>
      <c r="B12" t="s">
        <v>232</v>
      </c>
      <c r="C12" t="s">
        <v>231</v>
      </c>
      <c r="D12" t="s">
        <v>218</v>
      </c>
      <c r="E12">
        <v>5000</v>
      </c>
      <c r="F12" s="12">
        <v>87.52</v>
      </c>
      <c r="G12" s="13">
        <v>3.8599999999999995E-2</v>
      </c>
      <c r="H12" s="27"/>
      <c r="J12" s="13" t="s">
        <v>35</v>
      </c>
      <c r="K12" s="13">
        <v>0.12960000000000002</v>
      </c>
    </row>
    <row r="13" spans="1:12" ht="12.75" customHeight="1" x14ac:dyDescent="0.2">
      <c r="A13">
        <v>5</v>
      </c>
      <c r="B13" t="s">
        <v>425</v>
      </c>
      <c r="C13" t="s">
        <v>362</v>
      </c>
      <c r="D13" t="s">
        <v>60</v>
      </c>
      <c r="E13">
        <v>20000</v>
      </c>
      <c r="F13" s="12">
        <v>79.650000000000006</v>
      </c>
      <c r="G13" s="13">
        <v>3.5200000000000002E-2</v>
      </c>
      <c r="H13" s="27"/>
      <c r="J13" s="13" t="s">
        <v>160</v>
      </c>
      <c r="K13" s="13">
        <v>0.11939999999999999</v>
      </c>
    </row>
    <row r="14" spans="1:12" ht="12.75" customHeight="1" x14ac:dyDescent="0.2">
      <c r="A14">
        <v>6</v>
      </c>
      <c r="B14" t="s">
        <v>84</v>
      </c>
      <c r="C14" t="s">
        <v>83</v>
      </c>
      <c r="D14" t="s">
        <v>54</v>
      </c>
      <c r="E14">
        <v>20000</v>
      </c>
      <c r="F14" s="12">
        <v>79.62</v>
      </c>
      <c r="G14" s="13">
        <v>3.5200000000000002E-2</v>
      </c>
      <c r="H14" s="27"/>
      <c r="J14" s="13" t="s">
        <v>54</v>
      </c>
      <c r="K14" s="13">
        <v>9.8100000000000007E-2</v>
      </c>
    </row>
    <row r="15" spans="1:12" ht="12.75" customHeight="1" x14ac:dyDescent="0.2">
      <c r="A15">
        <v>7</v>
      </c>
      <c r="B15" t="s">
        <v>426</v>
      </c>
      <c r="C15" t="s">
        <v>255</v>
      </c>
      <c r="D15" t="s">
        <v>160</v>
      </c>
      <c r="E15">
        <v>50000</v>
      </c>
      <c r="F15" s="12">
        <v>78.424999999999997</v>
      </c>
      <c r="G15" s="13">
        <v>3.4599999999999999E-2</v>
      </c>
      <c r="H15" s="27"/>
      <c r="J15" s="13" t="s">
        <v>21</v>
      </c>
      <c r="K15" s="13">
        <v>8.8100000000000012E-2</v>
      </c>
    </row>
    <row r="16" spans="1:12" ht="12.75" customHeight="1" x14ac:dyDescent="0.2">
      <c r="A16">
        <v>8</v>
      </c>
      <c r="B16" t="s">
        <v>114</v>
      </c>
      <c r="C16" t="s">
        <v>113</v>
      </c>
      <c r="D16" t="s">
        <v>66</v>
      </c>
      <c r="E16">
        <v>11000</v>
      </c>
      <c r="F16" s="12">
        <v>76.950500000000005</v>
      </c>
      <c r="G16" s="13">
        <v>3.4000000000000002E-2</v>
      </c>
      <c r="H16" s="27"/>
      <c r="J16" s="13" t="s">
        <v>32</v>
      </c>
      <c r="K16" s="13">
        <v>8.6500000000000007E-2</v>
      </c>
    </row>
    <row r="17" spans="1:11" ht="12.75" customHeight="1" x14ac:dyDescent="0.2">
      <c r="A17">
        <v>9</v>
      </c>
      <c r="B17" t="s">
        <v>120</v>
      </c>
      <c r="C17" t="s">
        <v>119</v>
      </c>
      <c r="D17" t="s">
        <v>21</v>
      </c>
      <c r="E17">
        <v>96000</v>
      </c>
      <c r="F17" s="12">
        <v>75.84</v>
      </c>
      <c r="G17" s="13">
        <v>3.3500000000000002E-2</v>
      </c>
      <c r="H17" s="27"/>
      <c r="J17" s="13" t="s">
        <v>66</v>
      </c>
      <c r="K17" s="13">
        <v>7.5499999999999998E-2</v>
      </c>
    </row>
    <row r="18" spans="1:11" ht="12.75" customHeight="1" x14ac:dyDescent="0.2">
      <c r="A18">
        <v>10</v>
      </c>
      <c r="B18" t="s">
        <v>222</v>
      </c>
      <c r="C18" t="s">
        <v>221</v>
      </c>
      <c r="D18" t="s">
        <v>69</v>
      </c>
      <c r="E18">
        <v>40000</v>
      </c>
      <c r="F18" s="12">
        <v>71.78</v>
      </c>
      <c r="G18" s="13">
        <v>3.1699999999999999E-2</v>
      </c>
      <c r="H18" s="27"/>
      <c r="J18" s="13" t="s">
        <v>69</v>
      </c>
      <c r="K18" s="13">
        <v>7.1800000000000003E-2</v>
      </c>
    </row>
    <row r="19" spans="1:11" ht="12.75" customHeight="1" x14ac:dyDescent="0.2">
      <c r="A19">
        <v>11</v>
      </c>
      <c r="B19" t="s">
        <v>70</v>
      </c>
      <c r="C19" t="s">
        <v>68</v>
      </c>
      <c r="D19" t="s">
        <v>38</v>
      </c>
      <c r="E19">
        <v>8000</v>
      </c>
      <c r="F19" s="12">
        <v>71.724000000000004</v>
      </c>
      <c r="G19" s="13">
        <v>3.1699999999999999E-2</v>
      </c>
      <c r="H19" s="27"/>
      <c r="J19" s="13" t="s">
        <v>60</v>
      </c>
      <c r="K19" s="13">
        <v>5.6500000000000002E-2</v>
      </c>
    </row>
    <row r="20" spans="1:11" ht="12.75" customHeight="1" x14ac:dyDescent="0.2">
      <c r="A20">
        <v>12</v>
      </c>
      <c r="B20" t="s">
        <v>428</v>
      </c>
      <c r="C20" t="s">
        <v>427</v>
      </c>
      <c r="D20" t="s">
        <v>160</v>
      </c>
      <c r="E20">
        <v>45000</v>
      </c>
      <c r="F20" s="12">
        <v>70.155000000000001</v>
      </c>
      <c r="G20" s="13">
        <v>3.1E-2</v>
      </c>
      <c r="H20" s="27"/>
      <c r="J20" s="13" t="s">
        <v>218</v>
      </c>
      <c r="K20" s="13">
        <v>3.8599999999999995E-2</v>
      </c>
    </row>
    <row r="21" spans="1:11" ht="12.75" customHeight="1" x14ac:dyDescent="0.2">
      <c r="A21">
        <v>13</v>
      </c>
      <c r="B21" t="s">
        <v>224</v>
      </c>
      <c r="C21" t="s">
        <v>223</v>
      </c>
      <c r="D21" t="s">
        <v>66</v>
      </c>
      <c r="E21">
        <v>20000</v>
      </c>
      <c r="F21" s="12">
        <v>68.77</v>
      </c>
      <c r="G21" s="13">
        <v>3.04E-2</v>
      </c>
      <c r="H21" s="27"/>
      <c r="J21" s="13" t="s">
        <v>162</v>
      </c>
      <c r="K21" s="13">
        <v>2.8300000000000002E-2</v>
      </c>
    </row>
    <row r="22" spans="1:11" ht="12.75" customHeight="1" x14ac:dyDescent="0.2">
      <c r="A22">
        <v>14</v>
      </c>
      <c r="B22" t="s">
        <v>104</v>
      </c>
      <c r="C22" t="s">
        <v>103</v>
      </c>
      <c r="D22" t="s">
        <v>35</v>
      </c>
      <c r="E22">
        <v>10000</v>
      </c>
      <c r="F22" s="12">
        <v>68.055000000000007</v>
      </c>
      <c r="G22" s="13">
        <v>0.03</v>
      </c>
      <c r="H22" s="27"/>
      <c r="J22" s="13" t="s">
        <v>72</v>
      </c>
      <c r="K22" s="13">
        <v>2.06E-2</v>
      </c>
    </row>
    <row r="23" spans="1:11" ht="12.75" customHeight="1" x14ac:dyDescent="0.2">
      <c r="A23">
        <v>15</v>
      </c>
      <c r="B23" t="s">
        <v>61</v>
      </c>
      <c r="C23" t="s">
        <v>59</v>
      </c>
      <c r="D23" t="s">
        <v>35</v>
      </c>
      <c r="E23">
        <v>15000</v>
      </c>
      <c r="F23" s="12">
        <v>55.26</v>
      </c>
      <c r="G23" s="13">
        <v>2.4399999999999998E-2</v>
      </c>
      <c r="H23" s="27"/>
      <c r="J23" s="13" t="s">
        <v>81</v>
      </c>
      <c r="K23" s="13">
        <v>5.5800000000000002E-2</v>
      </c>
    </row>
    <row r="24" spans="1:11" ht="12.75" customHeight="1" x14ac:dyDescent="0.2">
      <c r="A24">
        <v>16</v>
      </c>
      <c r="B24" t="s">
        <v>240</v>
      </c>
      <c r="C24" t="s">
        <v>239</v>
      </c>
      <c r="D24" t="s">
        <v>54</v>
      </c>
      <c r="E24">
        <v>35000</v>
      </c>
      <c r="F24" s="12">
        <v>53.515000000000001</v>
      </c>
      <c r="G24" s="13">
        <v>2.3599999999999999E-2</v>
      </c>
      <c r="H24" s="27"/>
      <c r="J24" s="13"/>
      <c r="K24" s="13"/>
    </row>
    <row r="25" spans="1:11" ht="12.75" customHeight="1" x14ac:dyDescent="0.2">
      <c r="A25">
        <v>17</v>
      </c>
      <c r="B25" t="s">
        <v>181</v>
      </c>
      <c r="C25" t="s">
        <v>180</v>
      </c>
      <c r="D25" t="s">
        <v>38</v>
      </c>
      <c r="E25">
        <v>27500</v>
      </c>
      <c r="F25" s="12">
        <v>50.875</v>
      </c>
      <c r="G25" s="13">
        <v>2.2499999999999999E-2</v>
      </c>
      <c r="H25" s="27"/>
    </row>
    <row r="26" spans="1:11" ht="12.75" customHeight="1" x14ac:dyDescent="0.2">
      <c r="A26">
        <v>18</v>
      </c>
      <c r="B26" t="s">
        <v>430</v>
      </c>
      <c r="C26" t="s">
        <v>429</v>
      </c>
      <c r="D26" t="s">
        <v>35</v>
      </c>
      <c r="E26">
        <v>35000</v>
      </c>
      <c r="F26" s="12">
        <v>50.3125</v>
      </c>
      <c r="G26" s="13">
        <v>2.2200000000000001E-2</v>
      </c>
      <c r="H26" s="27"/>
    </row>
    <row r="27" spans="1:11" ht="12.75" customHeight="1" x14ac:dyDescent="0.2">
      <c r="A27">
        <v>19</v>
      </c>
      <c r="B27" t="s">
        <v>98</v>
      </c>
      <c r="C27" t="s">
        <v>97</v>
      </c>
      <c r="D27" t="s">
        <v>60</v>
      </c>
      <c r="E27">
        <v>15000</v>
      </c>
      <c r="F27" s="12">
        <v>48.247500000000002</v>
      </c>
      <c r="G27" s="13">
        <v>2.1299999999999999E-2</v>
      </c>
      <c r="H27" s="27"/>
    </row>
    <row r="28" spans="1:11" ht="12.75" customHeight="1" x14ac:dyDescent="0.2">
      <c r="A28">
        <v>20</v>
      </c>
      <c r="B28" t="s">
        <v>238</v>
      </c>
      <c r="C28" t="s">
        <v>237</v>
      </c>
      <c r="D28" t="s">
        <v>38</v>
      </c>
      <c r="E28">
        <v>40000</v>
      </c>
      <c r="F28" s="12">
        <v>46.78</v>
      </c>
      <c r="G28" s="13">
        <v>2.07E-2</v>
      </c>
      <c r="H28" s="27"/>
    </row>
    <row r="29" spans="1:11" ht="12.75" customHeight="1" x14ac:dyDescent="0.2">
      <c r="A29">
        <v>21</v>
      </c>
      <c r="B29" t="s">
        <v>191</v>
      </c>
      <c r="C29" t="s">
        <v>190</v>
      </c>
      <c r="D29" t="s">
        <v>72</v>
      </c>
      <c r="E29">
        <v>10000</v>
      </c>
      <c r="F29" s="12">
        <v>46.695</v>
      </c>
      <c r="G29" s="13">
        <v>2.06E-2</v>
      </c>
      <c r="H29" s="27"/>
    </row>
    <row r="30" spans="1:11" ht="12.75" customHeight="1" x14ac:dyDescent="0.2">
      <c r="A30">
        <v>22</v>
      </c>
      <c r="B30" t="s">
        <v>234</v>
      </c>
      <c r="C30" t="s">
        <v>233</v>
      </c>
      <c r="D30" t="s">
        <v>32</v>
      </c>
      <c r="E30">
        <v>10000</v>
      </c>
      <c r="F30" s="12">
        <v>46.045000000000002</v>
      </c>
      <c r="G30" s="13">
        <v>2.0299999999999999E-2</v>
      </c>
      <c r="H30" s="27"/>
    </row>
    <row r="31" spans="1:11" ht="12.75" customHeight="1" x14ac:dyDescent="0.2">
      <c r="A31">
        <v>23</v>
      </c>
      <c r="B31" t="s">
        <v>102</v>
      </c>
      <c r="C31" t="s">
        <v>101</v>
      </c>
      <c r="D31" t="s">
        <v>38</v>
      </c>
      <c r="E31">
        <v>10000</v>
      </c>
      <c r="F31" s="12">
        <v>44.984999999999999</v>
      </c>
      <c r="G31" s="13">
        <v>1.9900000000000001E-2</v>
      </c>
      <c r="H31" s="27"/>
    </row>
    <row r="32" spans="1:11" ht="12.75" customHeight="1" x14ac:dyDescent="0.2">
      <c r="A32">
        <v>24</v>
      </c>
      <c r="B32" t="s">
        <v>281</v>
      </c>
      <c r="C32" t="s">
        <v>280</v>
      </c>
      <c r="D32" t="s">
        <v>162</v>
      </c>
      <c r="E32">
        <v>20000</v>
      </c>
      <c r="F32" s="12">
        <v>43.41</v>
      </c>
      <c r="G32" s="13">
        <v>1.9199999999999998E-2</v>
      </c>
      <c r="H32" s="27"/>
    </row>
    <row r="33" spans="1:8" ht="12.75" customHeight="1" x14ac:dyDescent="0.2">
      <c r="A33">
        <v>25</v>
      </c>
      <c r="B33" t="s">
        <v>42</v>
      </c>
      <c r="C33" t="s">
        <v>40</v>
      </c>
      <c r="D33" t="s">
        <v>35</v>
      </c>
      <c r="E33">
        <v>7500</v>
      </c>
      <c r="F33" s="12">
        <v>39.333750000000002</v>
      </c>
      <c r="G33" s="13">
        <v>1.7399999999999999E-2</v>
      </c>
      <c r="H33" s="27"/>
    </row>
    <row r="34" spans="1:8" ht="12.75" customHeight="1" x14ac:dyDescent="0.2">
      <c r="A34">
        <v>26</v>
      </c>
      <c r="B34" t="s">
        <v>124</v>
      </c>
      <c r="C34" t="s">
        <v>123</v>
      </c>
      <c r="D34" t="s">
        <v>69</v>
      </c>
      <c r="E34">
        <v>30000</v>
      </c>
      <c r="F34" s="12">
        <v>35.19</v>
      </c>
      <c r="G34" s="13">
        <v>1.55E-2</v>
      </c>
      <c r="H34" s="27"/>
    </row>
    <row r="35" spans="1:8" ht="12.75" customHeight="1" x14ac:dyDescent="0.2">
      <c r="A35">
        <v>27</v>
      </c>
      <c r="B35" t="s">
        <v>168</v>
      </c>
      <c r="C35" t="s">
        <v>166</v>
      </c>
      <c r="D35" t="s">
        <v>160</v>
      </c>
      <c r="E35">
        <v>20000</v>
      </c>
      <c r="F35" s="12">
        <v>33.85</v>
      </c>
      <c r="G35" s="13">
        <v>1.49E-2</v>
      </c>
      <c r="H35" s="27"/>
    </row>
    <row r="36" spans="1:8" ht="12.75" customHeight="1" x14ac:dyDescent="0.2">
      <c r="A36">
        <v>28</v>
      </c>
      <c r="B36" t="s">
        <v>432</v>
      </c>
      <c r="C36" t="s">
        <v>431</v>
      </c>
      <c r="D36" t="s">
        <v>32</v>
      </c>
      <c r="E36">
        <v>7500</v>
      </c>
      <c r="F36" s="12">
        <v>32.782499999999999</v>
      </c>
      <c r="G36" s="13">
        <v>1.4499999999999999E-2</v>
      </c>
      <c r="H36" s="27"/>
    </row>
    <row r="37" spans="1:8" ht="12.75" customHeight="1" x14ac:dyDescent="0.2">
      <c r="A37">
        <v>29</v>
      </c>
      <c r="B37" t="s">
        <v>434</v>
      </c>
      <c r="C37" t="s">
        <v>433</v>
      </c>
      <c r="D37" t="s">
        <v>69</v>
      </c>
      <c r="E37">
        <v>7500</v>
      </c>
      <c r="F37" s="12">
        <v>32.767499999999998</v>
      </c>
      <c r="G37" s="13">
        <v>1.4499999999999999E-2</v>
      </c>
      <c r="H37" s="27"/>
    </row>
    <row r="38" spans="1:8" ht="12.75" customHeight="1" x14ac:dyDescent="0.2">
      <c r="A38">
        <v>30</v>
      </c>
      <c r="B38" t="s">
        <v>436</v>
      </c>
      <c r="C38" t="s">
        <v>435</v>
      </c>
      <c r="D38" t="s">
        <v>160</v>
      </c>
      <c r="E38">
        <v>40000</v>
      </c>
      <c r="F38" s="12">
        <v>32.36</v>
      </c>
      <c r="G38" s="13">
        <v>1.43E-2</v>
      </c>
      <c r="H38" s="27"/>
    </row>
    <row r="39" spans="1:8" ht="12.75" customHeight="1" x14ac:dyDescent="0.2">
      <c r="A39">
        <v>31</v>
      </c>
      <c r="B39" t="s">
        <v>438</v>
      </c>
      <c r="C39" t="s">
        <v>437</v>
      </c>
      <c r="D39" t="s">
        <v>35</v>
      </c>
      <c r="E39">
        <v>800</v>
      </c>
      <c r="F39" s="12">
        <v>29.853200000000001</v>
      </c>
      <c r="G39" s="13">
        <v>1.32E-2</v>
      </c>
      <c r="H39" s="27"/>
    </row>
    <row r="40" spans="1:8" ht="12.75" customHeight="1" x14ac:dyDescent="0.2">
      <c r="A40">
        <v>32</v>
      </c>
      <c r="B40" t="s">
        <v>440</v>
      </c>
      <c r="C40" t="s">
        <v>439</v>
      </c>
      <c r="D40" t="s">
        <v>160</v>
      </c>
      <c r="E40">
        <v>5000</v>
      </c>
      <c r="F40" s="12">
        <v>29.7</v>
      </c>
      <c r="G40" s="13">
        <v>1.3100000000000001E-2</v>
      </c>
      <c r="H40" s="27"/>
    </row>
    <row r="41" spans="1:8" ht="12.75" customHeight="1" x14ac:dyDescent="0.2">
      <c r="A41">
        <v>33</v>
      </c>
      <c r="B41" t="s">
        <v>82</v>
      </c>
      <c r="C41" t="s">
        <v>80</v>
      </c>
      <c r="D41" t="s">
        <v>38</v>
      </c>
      <c r="E41">
        <v>729</v>
      </c>
      <c r="F41" s="12">
        <v>29.118082999999999</v>
      </c>
      <c r="G41" s="13">
        <v>1.29E-2</v>
      </c>
      <c r="H41" s="27"/>
    </row>
    <row r="42" spans="1:8" ht="12.75" customHeight="1" x14ac:dyDescent="0.2">
      <c r="A42">
        <v>34</v>
      </c>
      <c r="B42" t="s">
        <v>279</v>
      </c>
      <c r="C42" t="s">
        <v>278</v>
      </c>
      <c r="D42" t="s">
        <v>38</v>
      </c>
      <c r="E42">
        <v>25000</v>
      </c>
      <c r="F42" s="12">
        <v>28.45</v>
      </c>
      <c r="G42" s="13">
        <v>1.26E-2</v>
      </c>
      <c r="H42" s="27"/>
    </row>
    <row r="43" spans="1:8" ht="12.75" customHeight="1" x14ac:dyDescent="0.2">
      <c r="A43">
        <v>35</v>
      </c>
      <c r="B43" t="s">
        <v>442</v>
      </c>
      <c r="C43" t="s">
        <v>441</v>
      </c>
      <c r="D43" t="s">
        <v>35</v>
      </c>
      <c r="E43">
        <v>10000</v>
      </c>
      <c r="F43" s="12">
        <v>26.215</v>
      </c>
      <c r="G43" s="13">
        <v>1.1599999999999999E-2</v>
      </c>
      <c r="H43" s="27"/>
    </row>
    <row r="44" spans="1:8" ht="12.75" customHeight="1" x14ac:dyDescent="0.2">
      <c r="A44">
        <v>36</v>
      </c>
      <c r="B44" t="s">
        <v>215</v>
      </c>
      <c r="C44" t="s">
        <v>214</v>
      </c>
      <c r="D44" t="s">
        <v>160</v>
      </c>
      <c r="E44">
        <v>30000</v>
      </c>
      <c r="F44" s="12">
        <v>26.085000000000001</v>
      </c>
      <c r="G44" s="13">
        <v>1.15E-2</v>
      </c>
      <c r="H44" s="27"/>
    </row>
    <row r="45" spans="1:8" ht="12.75" customHeight="1" x14ac:dyDescent="0.2">
      <c r="A45">
        <v>37</v>
      </c>
      <c r="B45" t="s">
        <v>193</v>
      </c>
      <c r="C45" t="s">
        <v>192</v>
      </c>
      <c r="D45" t="s">
        <v>66</v>
      </c>
      <c r="E45">
        <v>7500</v>
      </c>
      <c r="F45" s="12">
        <v>25.1175</v>
      </c>
      <c r="G45" s="13">
        <v>1.11E-2</v>
      </c>
      <c r="H45" s="27"/>
    </row>
    <row r="46" spans="1:8" ht="12.75" customHeight="1" x14ac:dyDescent="0.2">
      <c r="A46">
        <v>38</v>
      </c>
      <c r="B46" t="s">
        <v>444</v>
      </c>
      <c r="C46" t="s">
        <v>443</v>
      </c>
      <c r="D46" t="s">
        <v>38</v>
      </c>
      <c r="E46">
        <v>2500</v>
      </c>
      <c r="F46" s="12">
        <v>24.71125</v>
      </c>
      <c r="G46" s="13">
        <v>1.09E-2</v>
      </c>
      <c r="H46" s="27"/>
    </row>
    <row r="47" spans="1:8" ht="12.75" customHeight="1" x14ac:dyDescent="0.2">
      <c r="A47">
        <v>39</v>
      </c>
      <c r="B47" t="s">
        <v>446</v>
      </c>
      <c r="C47" t="s">
        <v>445</v>
      </c>
      <c r="D47" t="s">
        <v>35</v>
      </c>
      <c r="E47">
        <v>2500</v>
      </c>
      <c r="F47" s="12">
        <v>24.4</v>
      </c>
      <c r="G47" s="13">
        <v>1.0800000000000001E-2</v>
      </c>
      <c r="H47" s="27"/>
    </row>
    <row r="48" spans="1:8" ht="12.75" customHeight="1" x14ac:dyDescent="0.2">
      <c r="A48">
        <v>40</v>
      </c>
      <c r="B48" t="s">
        <v>448</v>
      </c>
      <c r="C48" t="s">
        <v>447</v>
      </c>
      <c r="D48" t="s">
        <v>69</v>
      </c>
      <c r="E48">
        <v>4000</v>
      </c>
      <c r="F48" s="12">
        <v>22.888000000000002</v>
      </c>
      <c r="G48" s="13">
        <v>1.01E-2</v>
      </c>
      <c r="H48" s="27"/>
    </row>
    <row r="49" spans="1:9" ht="12.75" customHeight="1" x14ac:dyDescent="0.2">
      <c r="A49">
        <v>41</v>
      </c>
      <c r="B49" t="s">
        <v>450</v>
      </c>
      <c r="C49" t="s">
        <v>449</v>
      </c>
      <c r="D49" t="s">
        <v>162</v>
      </c>
      <c r="E49">
        <v>5000</v>
      </c>
      <c r="F49" s="12">
        <v>20.71</v>
      </c>
      <c r="G49" s="13">
        <v>9.1000000000000004E-3</v>
      </c>
      <c r="H49" s="27"/>
    </row>
    <row r="50" spans="1:9" ht="12.75" customHeight="1" x14ac:dyDescent="0.2">
      <c r="A50">
        <v>42</v>
      </c>
      <c r="B50" t="s">
        <v>236</v>
      </c>
      <c r="C50" t="s">
        <v>235</v>
      </c>
      <c r="D50" t="s">
        <v>32</v>
      </c>
      <c r="E50">
        <v>1500</v>
      </c>
      <c r="F50" s="12">
        <v>18.291</v>
      </c>
      <c r="G50" s="13">
        <v>8.1000000000000013E-3</v>
      </c>
      <c r="H50" s="27"/>
    </row>
    <row r="51" spans="1:9" ht="12.75" customHeight="1" x14ac:dyDescent="0.2">
      <c r="C51" s="16" t="s">
        <v>137</v>
      </c>
      <c r="D51" s="16"/>
      <c r="E51" s="16"/>
      <c r="F51" s="17">
        <f>SUM(F9:F50)</f>
        <v>2138.0192830000001</v>
      </c>
      <c r="G51" s="18">
        <f>SUM(G9:G50)</f>
        <v>0.94419999999999982</v>
      </c>
      <c r="H51" s="28"/>
      <c r="I51" s="29"/>
    </row>
    <row r="52" spans="1:9" ht="12.75" customHeight="1" x14ac:dyDescent="0.2">
      <c r="F52" s="12"/>
      <c r="G52" s="13"/>
      <c r="H52" s="27"/>
    </row>
    <row r="53" spans="1:9" ht="12.75" customHeight="1" x14ac:dyDescent="0.2">
      <c r="C53" s="14" t="s">
        <v>142</v>
      </c>
      <c r="F53" s="12">
        <v>56.565728</v>
      </c>
      <c r="G53" s="13">
        <v>2.5000000000000001E-2</v>
      </c>
      <c r="H53" s="27"/>
    </row>
    <row r="54" spans="1:9" ht="12.75" customHeight="1" x14ac:dyDescent="0.2">
      <c r="C54" s="16" t="s">
        <v>137</v>
      </c>
      <c r="D54" s="16"/>
      <c r="E54" s="16"/>
      <c r="F54" s="17">
        <f>SUM(F53:F53)</f>
        <v>56.565728</v>
      </c>
      <c r="G54" s="18">
        <f>SUM(G53:G53)</f>
        <v>2.5000000000000001E-2</v>
      </c>
      <c r="H54" s="28"/>
      <c r="I54" s="29"/>
    </row>
    <row r="55" spans="1:9" ht="12.75" customHeight="1" x14ac:dyDescent="0.2">
      <c r="F55" s="12"/>
      <c r="G55" s="13"/>
      <c r="H55" s="27"/>
    </row>
    <row r="56" spans="1:9" ht="12.75" customHeight="1" x14ac:dyDescent="0.2">
      <c r="C56" s="14" t="s">
        <v>143</v>
      </c>
      <c r="F56" s="12"/>
      <c r="G56" s="13"/>
      <c r="H56" s="27"/>
    </row>
    <row r="57" spans="1:9" ht="12.75" customHeight="1" x14ac:dyDescent="0.2">
      <c r="C57" s="14" t="s">
        <v>144</v>
      </c>
      <c r="F57" s="12">
        <v>70.531485000000004</v>
      </c>
      <c r="G57" s="13">
        <v>3.0800000000000001E-2</v>
      </c>
      <c r="H57" s="28"/>
      <c r="I57" s="29"/>
    </row>
    <row r="58" spans="1:9" ht="12.75" customHeight="1" x14ac:dyDescent="0.2">
      <c r="C58" s="16" t="s">
        <v>137</v>
      </c>
      <c r="D58" s="16"/>
      <c r="E58" s="16"/>
      <c r="F58" s="17">
        <f>SUM(F57:F57)</f>
        <v>70.531485000000004</v>
      </c>
      <c r="G58" s="18">
        <f>SUM(G57:G57)</f>
        <v>3.0800000000000001E-2</v>
      </c>
      <c r="H58" s="27"/>
    </row>
    <row r="59" spans="1:9" ht="12.75" customHeight="1" x14ac:dyDescent="0.2">
      <c r="C59" s="19" t="s">
        <v>145</v>
      </c>
      <c r="D59" s="19"/>
      <c r="E59" s="19"/>
      <c r="F59" s="20">
        <f>SUM(F51,F54,F58)</f>
        <v>2265.1164960000001</v>
      </c>
      <c r="G59" s="21">
        <f>SUM(G51,G54,G58)</f>
        <v>0.99999999999999989</v>
      </c>
      <c r="H59" s="27"/>
    </row>
    <row r="60" spans="1:9" ht="12.75" customHeight="1" x14ac:dyDescent="0.2">
      <c r="H60" s="27"/>
    </row>
    <row r="61" spans="1:9" ht="12.75" customHeight="1" x14ac:dyDescent="0.2">
      <c r="C61" s="14" t="s">
        <v>547</v>
      </c>
      <c r="D61">
        <v>26.881900000000002</v>
      </c>
    </row>
    <row r="62" spans="1:9" ht="12.75" customHeight="1" x14ac:dyDescent="0.2"/>
    <row r="63" spans="1:9" ht="12.75" customHeight="1" x14ac:dyDescent="0.2"/>
    <row r="64" spans="1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19" workbookViewId="0">
      <selection activeCell="C53" sqref="C53:D53"/>
    </sheetView>
  </sheetViews>
  <sheetFormatPr defaultColWidth="9.140625" defaultRowHeight="12.75" x14ac:dyDescent="0.2"/>
  <cols>
    <col min="1" max="1" width="7.5703125" customWidth="1"/>
    <col min="2" max="2" width="14.7109375" customWidth="1"/>
    <col min="3" max="3" width="80.85546875" customWidth="1"/>
    <col min="4" max="5" width="22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2.7109375" customWidth="1"/>
    <col min="11" max="11" width="8.85546875" customWidth="1"/>
    <col min="12" max="12" width="14.7109375" style="24" customWidth="1"/>
  </cols>
  <sheetData>
    <row r="1" spans="1:12" ht="18.75" x14ac:dyDescent="0.2">
      <c r="A1" s="1"/>
      <c r="B1" s="1"/>
      <c r="C1" s="34" t="s">
        <v>454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67</v>
      </c>
      <c r="C9" t="s">
        <v>65</v>
      </c>
      <c r="D9" t="s">
        <v>12</v>
      </c>
      <c r="E9">
        <v>175000</v>
      </c>
      <c r="F9" s="12">
        <v>527.88750000000005</v>
      </c>
      <c r="G9" s="13">
        <v>0.1217</v>
      </c>
      <c r="H9" s="27"/>
    </row>
    <row r="10" spans="1:12" ht="12.75" customHeight="1" x14ac:dyDescent="0.2">
      <c r="A10">
        <v>2</v>
      </c>
      <c r="B10" t="s">
        <v>457</v>
      </c>
      <c r="C10" t="s">
        <v>455</v>
      </c>
      <c r="D10" t="s">
        <v>456</v>
      </c>
      <c r="E10">
        <v>113000</v>
      </c>
      <c r="F10" s="12">
        <v>445.1635</v>
      </c>
      <c r="G10" s="13">
        <v>0.1026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96</v>
      </c>
      <c r="C11" t="s">
        <v>95</v>
      </c>
      <c r="D11" t="s">
        <v>57</v>
      </c>
      <c r="E11">
        <v>105000</v>
      </c>
      <c r="F11" s="12">
        <v>341.19749999999999</v>
      </c>
      <c r="G11" s="13">
        <v>7.8700000000000006E-2</v>
      </c>
      <c r="H11" s="27"/>
      <c r="J11" s="13" t="s">
        <v>12</v>
      </c>
      <c r="K11" s="13">
        <v>0.29420000000000002</v>
      </c>
    </row>
    <row r="12" spans="1:12" ht="12.75" customHeight="1" x14ac:dyDescent="0.2">
      <c r="A12">
        <v>4</v>
      </c>
      <c r="B12" t="s">
        <v>459</v>
      </c>
      <c r="C12" t="s">
        <v>458</v>
      </c>
      <c r="D12" t="s">
        <v>57</v>
      </c>
      <c r="E12">
        <v>50000</v>
      </c>
      <c r="F12" s="12">
        <v>248.82499999999999</v>
      </c>
      <c r="G12" s="13">
        <v>5.74E-2</v>
      </c>
      <c r="H12" s="27"/>
      <c r="J12" s="13" t="s">
        <v>456</v>
      </c>
      <c r="K12" s="13">
        <v>0.17129999999999998</v>
      </c>
    </row>
    <row r="13" spans="1:12" ht="12.75" customHeight="1" x14ac:dyDescent="0.2">
      <c r="A13">
        <v>5</v>
      </c>
      <c r="B13" t="s">
        <v>462</v>
      </c>
      <c r="C13" t="s">
        <v>460</v>
      </c>
      <c r="D13" t="s">
        <v>461</v>
      </c>
      <c r="E13">
        <v>375000</v>
      </c>
      <c r="F13" s="12">
        <v>177</v>
      </c>
      <c r="G13" s="13">
        <v>4.0800000000000003E-2</v>
      </c>
      <c r="H13" s="27"/>
      <c r="J13" s="13" t="s">
        <v>57</v>
      </c>
      <c r="K13" s="13">
        <v>0.1361</v>
      </c>
    </row>
    <row r="14" spans="1:12" ht="12.75" customHeight="1" x14ac:dyDescent="0.2">
      <c r="A14">
        <v>6</v>
      </c>
      <c r="B14" t="s">
        <v>464</v>
      </c>
      <c r="C14" t="s">
        <v>463</v>
      </c>
      <c r="D14" t="s">
        <v>72</v>
      </c>
      <c r="E14">
        <v>49000</v>
      </c>
      <c r="F14" s="12">
        <v>162.827</v>
      </c>
      <c r="G14" s="13">
        <v>3.7499999999999999E-2</v>
      </c>
      <c r="H14" s="27"/>
      <c r="J14" s="13" t="s">
        <v>72</v>
      </c>
      <c r="K14" s="13">
        <v>9.1999999999999998E-2</v>
      </c>
    </row>
    <row r="15" spans="1:12" ht="12.75" customHeight="1" x14ac:dyDescent="0.2">
      <c r="A15">
        <v>7</v>
      </c>
      <c r="B15" t="s">
        <v>428</v>
      </c>
      <c r="C15" t="s">
        <v>427</v>
      </c>
      <c r="D15" t="s">
        <v>160</v>
      </c>
      <c r="E15">
        <v>100000</v>
      </c>
      <c r="F15" s="12">
        <v>155.9</v>
      </c>
      <c r="G15" s="13">
        <v>3.5900000000000001E-2</v>
      </c>
      <c r="H15" s="27"/>
      <c r="J15" s="13" t="s">
        <v>35</v>
      </c>
      <c r="K15" s="13">
        <v>5.96E-2</v>
      </c>
    </row>
    <row r="16" spans="1:12" ht="12.75" customHeight="1" x14ac:dyDescent="0.2">
      <c r="A16">
        <v>8</v>
      </c>
      <c r="B16" t="s">
        <v>277</v>
      </c>
      <c r="C16" t="s">
        <v>276</v>
      </c>
      <c r="D16" t="s">
        <v>273</v>
      </c>
      <c r="E16">
        <v>160000</v>
      </c>
      <c r="F16" s="12">
        <v>148.72</v>
      </c>
      <c r="G16" s="13">
        <v>3.4300000000000004E-2</v>
      </c>
      <c r="H16" s="27"/>
      <c r="J16" s="13" t="s">
        <v>160</v>
      </c>
      <c r="K16" s="13">
        <v>5.4000000000000006E-2</v>
      </c>
    </row>
    <row r="17" spans="1:11" ht="12.75" customHeight="1" x14ac:dyDescent="0.2">
      <c r="A17">
        <v>9</v>
      </c>
      <c r="B17" t="s">
        <v>124</v>
      </c>
      <c r="C17" t="s">
        <v>123</v>
      </c>
      <c r="D17" t="s">
        <v>69</v>
      </c>
      <c r="E17">
        <v>120000</v>
      </c>
      <c r="F17" s="12">
        <v>140.76</v>
      </c>
      <c r="G17" s="13">
        <v>3.2500000000000001E-2</v>
      </c>
      <c r="H17" s="27"/>
      <c r="J17" s="13" t="s">
        <v>461</v>
      </c>
      <c r="K17" s="13">
        <v>4.0800000000000003E-2</v>
      </c>
    </row>
    <row r="18" spans="1:11" ht="12.75" customHeight="1" x14ac:dyDescent="0.2">
      <c r="A18">
        <v>10</v>
      </c>
      <c r="B18" t="s">
        <v>76</v>
      </c>
      <c r="C18" t="s">
        <v>74</v>
      </c>
      <c r="D18" t="s">
        <v>12</v>
      </c>
      <c r="E18">
        <v>71000</v>
      </c>
      <c r="F18" s="12">
        <v>131.49199999999999</v>
      </c>
      <c r="G18" s="13">
        <v>3.0299999999999997E-2</v>
      </c>
      <c r="H18" s="27"/>
      <c r="J18" s="13" t="s">
        <v>273</v>
      </c>
      <c r="K18" s="13">
        <v>3.4300000000000004E-2</v>
      </c>
    </row>
    <row r="19" spans="1:11" ht="12.75" customHeight="1" x14ac:dyDescent="0.2">
      <c r="A19">
        <v>11</v>
      </c>
      <c r="B19" t="s">
        <v>466</v>
      </c>
      <c r="C19" t="s">
        <v>465</v>
      </c>
      <c r="D19" t="s">
        <v>12</v>
      </c>
      <c r="E19">
        <v>100000</v>
      </c>
      <c r="F19" s="12">
        <v>119.15</v>
      </c>
      <c r="G19" s="13">
        <v>2.75E-2</v>
      </c>
      <c r="H19" s="27"/>
      <c r="J19" s="13" t="s">
        <v>69</v>
      </c>
      <c r="K19" s="13">
        <v>3.2500000000000001E-2</v>
      </c>
    </row>
    <row r="20" spans="1:11" ht="12.75" customHeight="1" x14ac:dyDescent="0.2">
      <c r="A20">
        <v>12</v>
      </c>
      <c r="B20" t="s">
        <v>468</v>
      </c>
      <c r="C20" t="s">
        <v>467</v>
      </c>
      <c r="D20" t="s">
        <v>456</v>
      </c>
      <c r="E20">
        <v>100000</v>
      </c>
      <c r="F20" s="12">
        <v>116.85</v>
      </c>
      <c r="G20" s="13">
        <v>2.69E-2</v>
      </c>
      <c r="H20" s="27"/>
      <c r="J20" s="13" t="s">
        <v>162</v>
      </c>
      <c r="K20" s="13">
        <v>2.76E-2</v>
      </c>
    </row>
    <row r="21" spans="1:11" ht="12.75" customHeight="1" x14ac:dyDescent="0.2">
      <c r="A21">
        <v>13</v>
      </c>
      <c r="B21" t="s">
        <v>185</v>
      </c>
      <c r="C21" t="s">
        <v>184</v>
      </c>
      <c r="D21" t="s">
        <v>72</v>
      </c>
      <c r="E21">
        <v>15000</v>
      </c>
      <c r="F21" s="12">
        <v>111.93</v>
      </c>
      <c r="G21" s="13">
        <v>2.58E-2</v>
      </c>
      <c r="H21" s="27"/>
      <c r="J21" s="13" t="s">
        <v>218</v>
      </c>
      <c r="K21" s="13">
        <v>1.9199999999999998E-2</v>
      </c>
    </row>
    <row r="22" spans="1:11" ht="12.75" customHeight="1" x14ac:dyDescent="0.2">
      <c r="A22">
        <v>14</v>
      </c>
      <c r="B22" t="s">
        <v>470</v>
      </c>
      <c r="C22" t="s">
        <v>469</v>
      </c>
      <c r="D22" t="s">
        <v>12</v>
      </c>
      <c r="E22">
        <v>65000</v>
      </c>
      <c r="F22" s="12">
        <v>111.47499999999999</v>
      </c>
      <c r="G22" s="13">
        <v>2.5699999999999997E-2</v>
      </c>
      <c r="H22" s="27"/>
      <c r="J22" s="13" t="s">
        <v>32</v>
      </c>
      <c r="K22" s="13">
        <v>1.7500000000000002E-2</v>
      </c>
    </row>
    <row r="23" spans="1:11" ht="12.75" customHeight="1" x14ac:dyDescent="0.2">
      <c r="A23">
        <v>15</v>
      </c>
      <c r="B23" t="s">
        <v>472</v>
      </c>
      <c r="C23" t="s">
        <v>471</v>
      </c>
      <c r="D23" t="s">
        <v>456</v>
      </c>
      <c r="E23">
        <v>80000</v>
      </c>
      <c r="F23" s="12">
        <v>111.28</v>
      </c>
      <c r="G23" s="13">
        <v>2.5699999999999997E-2</v>
      </c>
      <c r="H23" s="27"/>
      <c r="J23" s="13" t="s">
        <v>21</v>
      </c>
      <c r="K23" s="13">
        <v>4.7999999999999996E-3</v>
      </c>
    </row>
    <row r="24" spans="1:11" ht="12.75" customHeight="1" x14ac:dyDescent="0.2">
      <c r="A24">
        <v>16</v>
      </c>
      <c r="B24" t="s">
        <v>106</v>
      </c>
      <c r="C24" t="s">
        <v>105</v>
      </c>
      <c r="D24" t="s">
        <v>12</v>
      </c>
      <c r="E24">
        <v>45000</v>
      </c>
      <c r="F24" s="12">
        <v>107.86499999999999</v>
      </c>
      <c r="G24" s="13">
        <v>2.4900000000000002E-2</v>
      </c>
      <c r="H24" s="27"/>
      <c r="J24" s="13" t="s">
        <v>81</v>
      </c>
      <c r="K24" s="13">
        <v>1.61E-2</v>
      </c>
    </row>
    <row r="25" spans="1:11" ht="12.75" customHeight="1" x14ac:dyDescent="0.2">
      <c r="A25">
        <v>17</v>
      </c>
      <c r="B25" t="s">
        <v>442</v>
      </c>
      <c r="C25" t="s">
        <v>441</v>
      </c>
      <c r="D25" t="s">
        <v>35</v>
      </c>
      <c r="E25">
        <v>40000</v>
      </c>
      <c r="F25" s="12">
        <v>104.86</v>
      </c>
      <c r="G25" s="13">
        <v>2.4199999999999999E-2</v>
      </c>
      <c r="H25" s="27"/>
      <c r="J25" s="13"/>
      <c r="K25" s="13"/>
    </row>
    <row r="26" spans="1:11" ht="12.75" customHeight="1" x14ac:dyDescent="0.2">
      <c r="A26">
        <v>18</v>
      </c>
      <c r="B26" t="s">
        <v>446</v>
      </c>
      <c r="C26" t="s">
        <v>445</v>
      </c>
      <c r="D26" t="s">
        <v>35</v>
      </c>
      <c r="E26">
        <v>10000</v>
      </c>
      <c r="F26" s="12">
        <v>97.6</v>
      </c>
      <c r="G26" s="13">
        <v>2.2499999999999999E-2</v>
      </c>
      <c r="H26" s="27"/>
    </row>
    <row r="27" spans="1:11" ht="12.75" customHeight="1" x14ac:dyDescent="0.2">
      <c r="A27">
        <v>19</v>
      </c>
      <c r="B27" t="s">
        <v>134</v>
      </c>
      <c r="C27" t="s">
        <v>133</v>
      </c>
      <c r="D27" t="s">
        <v>72</v>
      </c>
      <c r="E27">
        <v>15000</v>
      </c>
      <c r="F27" s="12">
        <v>93.082499999999996</v>
      </c>
      <c r="G27" s="13">
        <v>2.1499999999999998E-2</v>
      </c>
      <c r="H27" s="27"/>
    </row>
    <row r="28" spans="1:11" ht="12.75" customHeight="1" x14ac:dyDescent="0.2">
      <c r="A28">
        <v>20</v>
      </c>
      <c r="B28" t="s">
        <v>474</v>
      </c>
      <c r="C28" t="s">
        <v>473</v>
      </c>
      <c r="D28" t="s">
        <v>12</v>
      </c>
      <c r="E28">
        <v>240000</v>
      </c>
      <c r="F28" s="12">
        <v>89.04</v>
      </c>
      <c r="G28" s="13">
        <v>2.0499999999999997E-2</v>
      </c>
      <c r="H28" s="27"/>
    </row>
    <row r="29" spans="1:11" ht="12.75" customHeight="1" x14ac:dyDescent="0.2">
      <c r="A29">
        <v>21</v>
      </c>
      <c r="B29" t="s">
        <v>476</v>
      </c>
      <c r="C29" t="s">
        <v>475</v>
      </c>
      <c r="D29" t="s">
        <v>218</v>
      </c>
      <c r="E29">
        <v>20000</v>
      </c>
      <c r="F29" s="12">
        <v>83.28</v>
      </c>
      <c r="G29" s="13">
        <v>1.9199999999999998E-2</v>
      </c>
      <c r="H29" s="27"/>
    </row>
    <row r="30" spans="1:11" ht="12.75" customHeight="1" x14ac:dyDescent="0.2">
      <c r="A30">
        <v>22</v>
      </c>
      <c r="B30" t="s">
        <v>426</v>
      </c>
      <c r="C30" t="s">
        <v>255</v>
      </c>
      <c r="D30" t="s">
        <v>160</v>
      </c>
      <c r="E30">
        <v>50000</v>
      </c>
      <c r="F30" s="12">
        <v>78.424999999999997</v>
      </c>
      <c r="G30" s="13">
        <v>1.8100000000000002E-2</v>
      </c>
      <c r="H30" s="27"/>
    </row>
    <row r="31" spans="1:11" ht="12.75" customHeight="1" x14ac:dyDescent="0.2">
      <c r="A31">
        <v>23</v>
      </c>
      <c r="B31" t="s">
        <v>175</v>
      </c>
      <c r="C31" t="s">
        <v>174</v>
      </c>
      <c r="D31" t="s">
        <v>162</v>
      </c>
      <c r="E31">
        <v>5000</v>
      </c>
      <c r="F31" s="12">
        <v>77.3</v>
      </c>
      <c r="G31" s="13">
        <v>1.78E-2</v>
      </c>
      <c r="H31" s="27"/>
    </row>
    <row r="32" spans="1:11" ht="12.75" customHeight="1" x14ac:dyDescent="0.2">
      <c r="A32">
        <v>24</v>
      </c>
      <c r="B32" t="s">
        <v>477</v>
      </c>
      <c r="C32" t="s">
        <v>263</v>
      </c>
      <c r="D32" t="s">
        <v>32</v>
      </c>
      <c r="E32">
        <v>23000</v>
      </c>
      <c r="F32" s="12">
        <v>76.026499999999999</v>
      </c>
      <c r="G32" s="13">
        <v>1.7500000000000002E-2</v>
      </c>
      <c r="H32" s="27"/>
    </row>
    <row r="33" spans="1:9" ht="12.75" customHeight="1" x14ac:dyDescent="0.2">
      <c r="A33">
        <v>25</v>
      </c>
      <c r="B33" t="s">
        <v>479</v>
      </c>
      <c r="C33" t="s">
        <v>478</v>
      </c>
      <c r="D33" t="s">
        <v>456</v>
      </c>
      <c r="E33">
        <v>25000</v>
      </c>
      <c r="F33" s="12">
        <v>69.900000000000006</v>
      </c>
      <c r="G33" s="13">
        <v>1.61E-2</v>
      </c>
      <c r="H33" s="27"/>
    </row>
    <row r="34" spans="1:9" ht="12.75" customHeight="1" x14ac:dyDescent="0.2">
      <c r="A34">
        <v>26</v>
      </c>
      <c r="B34" t="s">
        <v>481</v>
      </c>
      <c r="C34" t="s">
        <v>480</v>
      </c>
      <c r="D34" t="s">
        <v>12</v>
      </c>
      <c r="E34">
        <v>55000</v>
      </c>
      <c r="F34" s="12">
        <v>62.452500000000001</v>
      </c>
      <c r="G34" s="13">
        <v>1.44E-2</v>
      </c>
      <c r="H34" s="27"/>
    </row>
    <row r="35" spans="1:9" ht="12.75" customHeight="1" x14ac:dyDescent="0.2">
      <c r="A35">
        <v>27</v>
      </c>
      <c r="B35" t="s">
        <v>438</v>
      </c>
      <c r="C35" t="s">
        <v>437</v>
      </c>
      <c r="D35" t="s">
        <v>35</v>
      </c>
      <c r="E35">
        <v>1500</v>
      </c>
      <c r="F35" s="12">
        <v>55.97475</v>
      </c>
      <c r="G35" s="13">
        <v>1.29E-2</v>
      </c>
      <c r="H35" s="27"/>
    </row>
    <row r="36" spans="1:9" ht="12.75" customHeight="1" x14ac:dyDescent="0.2">
      <c r="A36">
        <v>28</v>
      </c>
      <c r="B36" t="s">
        <v>483</v>
      </c>
      <c r="C36" t="s">
        <v>482</v>
      </c>
      <c r="D36" t="s">
        <v>12</v>
      </c>
      <c r="E36">
        <v>25000</v>
      </c>
      <c r="F36" s="12">
        <v>46.087499999999999</v>
      </c>
      <c r="G36" s="13">
        <v>1.06E-2</v>
      </c>
      <c r="H36" s="27"/>
    </row>
    <row r="37" spans="1:9" ht="12.75" customHeight="1" x14ac:dyDescent="0.2">
      <c r="A37">
        <v>29</v>
      </c>
      <c r="B37" t="s">
        <v>484</v>
      </c>
      <c r="C37" t="s">
        <v>322</v>
      </c>
      <c r="D37" t="s">
        <v>12</v>
      </c>
      <c r="E37">
        <v>27500</v>
      </c>
      <c r="F37" s="12">
        <v>45.526249999999997</v>
      </c>
      <c r="G37" s="13">
        <v>1.0500000000000001E-2</v>
      </c>
      <c r="H37" s="27"/>
    </row>
    <row r="38" spans="1:9" ht="12.75" customHeight="1" x14ac:dyDescent="0.2">
      <c r="A38">
        <v>30</v>
      </c>
      <c r="B38" t="s">
        <v>486</v>
      </c>
      <c r="C38" t="s">
        <v>485</v>
      </c>
      <c r="D38" t="s">
        <v>162</v>
      </c>
      <c r="E38">
        <v>75000</v>
      </c>
      <c r="F38" s="12">
        <v>42.712499999999999</v>
      </c>
      <c r="G38" s="13">
        <v>9.7999999999999997E-3</v>
      </c>
      <c r="H38" s="27"/>
    </row>
    <row r="39" spans="1:9" ht="12.75" customHeight="1" x14ac:dyDescent="0.2">
      <c r="A39">
        <v>31</v>
      </c>
      <c r="B39" t="s">
        <v>488</v>
      </c>
      <c r="C39" t="s">
        <v>487</v>
      </c>
      <c r="D39" t="s">
        <v>12</v>
      </c>
      <c r="E39">
        <v>15000</v>
      </c>
      <c r="F39" s="12">
        <v>35.145000000000003</v>
      </c>
      <c r="G39" s="13">
        <v>8.1000000000000013E-3</v>
      </c>
      <c r="H39" s="27"/>
    </row>
    <row r="40" spans="1:9" ht="12.75" customHeight="1" x14ac:dyDescent="0.2">
      <c r="A40">
        <v>32</v>
      </c>
      <c r="B40" t="s">
        <v>490</v>
      </c>
      <c r="C40" t="s">
        <v>489</v>
      </c>
      <c r="D40" t="s">
        <v>72</v>
      </c>
      <c r="E40">
        <v>50000</v>
      </c>
      <c r="F40" s="12">
        <v>31.15</v>
      </c>
      <c r="G40" s="13">
        <v>7.1999999999999998E-3</v>
      </c>
      <c r="H40" s="27"/>
    </row>
    <row r="41" spans="1:9" ht="12.75" customHeight="1" x14ac:dyDescent="0.2">
      <c r="A41">
        <v>33</v>
      </c>
      <c r="B41" t="s">
        <v>492</v>
      </c>
      <c r="C41" t="s">
        <v>491</v>
      </c>
      <c r="D41" t="s">
        <v>21</v>
      </c>
      <c r="E41">
        <v>10000</v>
      </c>
      <c r="F41" s="12">
        <v>20.645</v>
      </c>
      <c r="G41" s="13">
        <v>4.7999999999999996E-3</v>
      </c>
      <c r="H41" s="27"/>
    </row>
    <row r="42" spans="1:9" ht="12.75" customHeight="1" x14ac:dyDescent="0.2">
      <c r="C42" s="16" t="s">
        <v>137</v>
      </c>
      <c r="D42" s="16"/>
      <c r="E42" s="16"/>
      <c r="F42" s="17">
        <f>SUM(F9:F41)</f>
        <v>4267.5300000000007</v>
      </c>
      <c r="G42" s="18">
        <f>SUM(G9:G41)</f>
        <v>0.98389999999999989</v>
      </c>
      <c r="H42" s="28"/>
      <c r="I42" s="29"/>
    </row>
    <row r="43" spans="1:9" ht="12.75" customHeight="1" x14ac:dyDescent="0.2">
      <c r="F43" s="12"/>
      <c r="G43" s="13"/>
      <c r="H43" s="27"/>
    </row>
    <row r="44" spans="1:9" ht="12.75" customHeight="1" x14ac:dyDescent="0.2">
      <c r="C44" s="14" t="s">
        <v>142</v>
      </c>
      <c r="F44" s="12">
        <v>174.62373299999999</v>
      </c>
      <c r="G44" s="13">
        <v>4.0300000000000002E-2</v>
      </c>
      <c r="H44" s="27"/>
    </row>
    <row r="45" spans="1:9" ht="12.75" customHeight="1" x14ac:dyDescent="0.2">
      <c r="C45" s="16" t="s">
        <v>137</v>
      </c>
      <c r="D45" s="16"/>
      <c r="E45" s="16"/>
      <c r="F45" s="17">
        <f>SUM(F44:F44)</f>
        <v>174.62373299999999</v>
      </c>
      <c r="G45" s="18">
        <f>SUM(G44:G44)</f>
        <v>4.0300000000000002E-2</v>
      </c>
      <c r="H45" s="28"/>
      <c r="I45" s="29"/>
    </row>
    <row r="46" spans="1:9" ht="12.75" customHeight="1" x14ac:dyDescent="0.2">
      <c r="F46" s="12"/>
      <c r="G46" s="13"/>
      <c r="H46" s="27"/>
    </row>
    <row r="47" spans="1:9" ht="12.75" customHeight="1" x14ac:dyDescent="0.2">
      <c r="C47" s="14" t="s">
        <v>143</v>
      </c>
      <c r="F47" s="12"/>
      <c r="G47" s="13"/>
      <c r="H47" s="27"/>
    </row>
    <row r="48" spans="1:9" ht="12.75" customHeight="1" x14ac:dyDescent="0.2">
      <c r="C48" s="14" t="s">
        <v>144</v>
      </c>
      <c r="F48" s="12">
        <v>-105.38482999999999</v>
      </c>
      <c r="G48" s="13">
        <v>-2.4199999999999999E-2</v>
      </c>
      <c r="H48" s="28"/>
      <c r="I48" s="29"/>
    </row>
    <row r="49" spans="3:9" ht="12.75" customHeight="1" x14ac:dyDescent="0.2">
      <c r="C49" s="16" t="s">
        <v>137</v>
      </c>
      <c r="D49" s="16"/>
      <c r="E49" s="16"/>
      <c r="F49" s="17">
        <f>SUM(F48:F48)</f>
        <v>-105.38482999999999</v>
      </c>
      <c r="G49" s="18">
        <f>SUM(G48:G48)</f>
        <v>-2.4199999999999999E-2</v>
      </c>
      <c r="H49" s="27"/>
    </row>
    <row r="50" spans="3:9" ht="12.75" customHeight="1" x14ac:dyDescent="0.2">
      <c r="C50" s="19" t="s">
        <v>145</v>
      </c>
      <c r="D50" s="19"/>
      <c r="E50" s="19"/>
      <c r="F50" s="20">
        <f>SUM(F42,F45,F49)</f>
        <v>4336.768903000001</v>
      </c>
      <c r="G50" s="21">
        <f>SUM(G42,G45,G49)</f>
        <v>1</v>
      </c>
      <c r="H50" s="27"/>
    </row>
    <row r="51" spans="3:9" ht="12.75" customHeight="1" x14ac:dyDescent="0.2">
      <c r="H51" s="27"/>
    </row>
    <row r="52" spans="3:9" ht="12.75" customHeight="1" x14ac:dyDescent="0.2">
      <c r="C52" s="14"/>
      <c r="H52" s="28"/>
      <c r="I52" s="29"/>
    </row>
    <row r="53" spans="3:9" ht="12.75" customHeight="1" x14ac:dyDescent="0.2">
      <c r="C53" s="14" t="s">
        <v>547</v>
      </c>
      <c r="D53">
        <v>50.379199999999997</v>
      </c>
      <c r="H53" s="30"/>
      <c r="I53" s="31"/>
    </row>
    <row r="54" spans="3:9" ht="12.75" customHeight="1" x14ac:dyDescent="0.2">
      <c r="C54" s="14"/>
    </row>
    <row r="55" spans="3:9" ht="12.75" customHeight="1" x14ac:dyDescent="0.2">
      <c r="C55" s="14"/>
    </row>
    <row r="56" spans="3:9" ht="12.75" customHeight="1" x14ac:dyDescent="0.2">
      <c r="C56" s="14"/>
    </row>
    <row r="57" spans="3:9" ht="12.75" customHeight="1" x14ac:dyDescent="0.2"/>
    <row r="58" spans="3:9" ht="12.75" customHeight="1" x14ac:dyDescent="0.2"/>
    <row r="59" spans="3:9" ht="12.75" customHeight="1" x14ac:dyDescent="0.2"/>
    <row r="60" spans="3:9" ht="12.75" customHeight="1" x14ac:dyDescent="0.2"/>
    <row r="61" spans="3:9" ht="12.75" customHeight="1" x14ac:dyDescent="0.2"/>
    <row r="62" spans="3:9" ht="12.75" customHeight="1" x14ac:dyDescent="0.2"/>
    <row r="63" spans="3:9" ht="12.75" customHeight="1" x14ac:dyDescent="0.2"/>
    <row r="64" spans="3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C38" sqref="C38:D39"/>
    </sheetView>
  </sheetViews>
  <sheetFormatPr defaultColWidth="9.140625" defaultRowHeight="12.75" x14ac:dyDescent="0.2"/>
  <cols>
    <col min="1" max="1" width="7.5703125" customWidth="1"/>
    <col min="2" max="2" width="14.71093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7109375" style="24" customWidth="1"/>
  </cols>
  <sheetData>
    <row r="1" spans="1:12" ht="18.75" x14ac:dyDescent="0.2">
      <c r="A1" s="1"/>
      <c r="B1" s="1"/>
      <c r="C1" s="34" t="s">
        <v>493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100</v>
      </c>
      <c r="C9" t="s">
        <v>99</v>
      </c>
      <c r="D9" t="s">
        <v>12</v>
      </c>
      <c r="E9">
        <v>125000</v>
      </c>
      <c r="F9" s="12">
        <v>1339</v>
      </c>
      <c r="G9" s="13">
        <v>0.23499999999999999</v>
      </c>
      <c r="H9" s="27"/>
    </row>
    <row r="10" spans="1:12" ht="12.75" customHeight="1" x14ac:dyDescent="0.2">
      <c r="A10">
        <v>2</v>
      </c>
      <c r="B10" t="s">
        <v>13</v>
      </c>
      <c r="C10" t="s">
        <v>11</v>
      </c>
      <c r="D10" t="s">
        <v>12</v>
      </c>
      <c r="E10">
        <v>305000</v>
      </c>
      <c r="F10" s="12">
        <v>1055.7574999999999</v>
      </c>
      <c r="G10" s="13">
        <v>0.18530000000000002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67</v>
      </c>
      <c r="C11" t="s">
        <v>65</v>
      </c>
      <c r="D11" t="s">
        <v>12</v>
      </c>
      <c r="E11">
        <v>215000</v>
      </c>
      <c r="F11" s="12">
        <v>648.54750000000001</v>
      </c>
      <c r="G11" s="13">
        <v>0.11380000000000001</v>
      </c>
      <c r="H11" s="27"/>
      <c r="J11" s="13" t="s">
        <v>12</v>
      </c>
      <c r="K11" s="13">
        <v>0.95019999999999993</v>
      </c>
    </row>
    <row r="12" spans="1:12" ht="12.75" customHeight="1" x14ac:dyDescent="0.2">
      <c r="A12">
        <v>4</v>
      </c>
      <c r="B12" t="s">
        <v>19</v>
      </c>
      <c r="C12" t="s">
        <v>18</v>
      </c>
      <c r="D12" t="s">
        <v>12</v>
      </c>
      <c r="E12">
        <v>100000</v>
      </c>
      <c r="F12" s="12">
        <v>612.6</v>
      </c>
      <c r="G12" s="13">
        <v>0.1075</v>
      </c>
      <c r="H12" s="27"/>
      <c r="J12" s="13" t="s">
        <v>32</v>
      </c>
      <c r="K12" s="13">
        <v>2.8399999999999998E-2</v>
      </c>
    </row>
    <row r="13" spans="1:12" ht="12.75" customHeight="1" x14ac:dyDescent="0.2">
      <c r="A13">
        <v>5</v>
      </c>
      <c r="B13" t="s">
        <v>161</v>
      </c>
      <c r="C13" t="s">
        <v>159</v>
      </c>
      <c r="D13" t="s">
        <v>12</v>
      </c>
      <c r="E13">
        <v>37500</v>
      </c>
      <c r="F13" s="12">
        <v>523.89374999999995</v>
      </c>
      <c r="G13" s="13">
        <v>9.1999999999999998E-2</v>
      </c>
      <c r="H13" s="27"/>
      <c r="J13" s="13" t="s">
        <v>81</v>
      </c>
      <c r="K13" s="13">
        <v>2.1400000000000002E-2</v>
      </c>
    </row>
    <row r="14" spans="1:12" ht="12.75" customHeight="1" x14ac:dyDescent="0.2">
      <c r="A14">
        <v>6</v>
      </c>
      <c r="B14" t="s">
        <v>29</v>
      </c>
      <c r="C14" t="s">
        <v>27</v>
      </c>
      <c r="D14" t="s">
        <v>12</v>
      </c>
      <c r="E14">
        <v>40000</v>
      </c>
      <c r="F14" s="12">
        <v>366.62</v>
      </c>
      <c r="G14" s="13">
        <v>6.4399999999999999E-2</v>
      </c>
      <c r="H14" s="27"/>
      <c r="J14" s="13"/>
      <c r="K14" s="13"/>
    </row>
    <row r="15" spans="1:12" ht="12.75" customHeight="1" x14ac:dyDescent="0.2">
      <c r="A15">
        <v>7</v>
      </c>
      <c r="B15" t="s">
        <v>17</v>
      </c>
      <c r="C15" t="s">
        <v>14</v>
      </c>
      <c r="D15" t="s">
        <v>12</v>
      </c>
      <c r="E15">
        <v>40000</v>
      </c>
      <c r="F15" s="12">
        <v>344.78</v>
      </c>
      <c r="G15" s="13">
        <v>6.0499999999999998E-2</v>
      </c>
      <c r="H15" s="27"/>
    </row>
    <row r="16" spans="1:12" ht="12.75" customHeight="1" x14ac:dyDescent="0.2">
      <c r="A16">
        <v>8</v>
      </c>
      <c r="B16" t="s">
        <v>106</v>
      </c>
      <c r="C16" t="s">
        <v>105</v>
      </c>
      <c r="D16" t="s">
        <v>12</v>
      </c>
      <c r="E16">
        <v>45000</v>
      </c>
      <c r="F16" s="12">
        <v>107.86499999999999</v>
      </c>
      <c r="G16" s="13">
        <v>1.89E-2</v>
      </c>
      <c r="H16" s="27"/>
    </row>
    <row r="17" spans="1:9" ht="12.75" customHeight="1" x14ac:dyDescent="0.2">
      <c r="A17">
        <v>9</v>
      </c>
      <c r="B17" t="s">
        <v>165</v>
      </c>
      <c r="C17" t="s">
        <v>163</v>
      </c>
      <c r="D17" t="s">
        <v>12</v>
      </c>
      <c r="E17">
        <v>60000</v>
      </c>
      <c r="F17" s="12">
        <v>85.62</v>
      </c>
      <c r="G17" s="13">
        <v>1.4999999999999999E-2</v>
      </c>
      <c r="H17" s="27"/>
    </row>
    <row r="18" spans="1:9" ht="12.75" customHeight="1" x14ac:dyDescent="0.2">
      <c r="A18">
        <v>10</v>
      </c>
      <c r="B18" t="s">
        <v>76</v>
      </c>
      <c r="C18" t="s">
        <v>74</v>
      </c>
      <c r="D18" t="s">
        <v>12</v>
      </c>
      <c r="E18">
        <v>40000</v>
      </c>
      <c r="F18" s="12">
        <v>74.08</v>
      </c>
      <c r="G18" s="13">
        <v>1.3000000000000001E-2</v>
      </c>
      <c r="H18" s="27"/>
    </row>
    <row r="19" spans="1:9" ht="12.75" customHeight="1" x14ac:dyDescent="0.2">
      <c r="A19">
        <v>11</v>
      </c>
      <c r="B19" t="s">
        <v>495</v>
      </c>
      <c r="C19" t="s">
        <v>494</v>
      </c>
      <c r="D19" t="s">
        <v>32</v>
      </c>
      <c r="E19">
        <v>4000</v>
      </c>
      <c r="F19" s="12">
        <v>60.823999999999998</v>
      </c>
      <c r="G19" s="13">
        <v>1.0700000000000001E-2</v>
      </c>
      <c r="H19" s="27"/>
    </row>
    <row r="20" spans="1:9" ht="12.75" customHeight="1" x14ac:dyDescent="0.2">
      <c r="A20">
        <v>12</v>
      </c>
      <c r="B20" t="s">
        <v>272</v>
      </c>
      <c r="C20" t="s">
        <v>271</v>
      </c>
      <c r="D20" t="s">
        <v>12</v>
      </c>
      <c r="E20">
        <v>60000</v>
      </c>
      <c r="F20" s="12">
        <v>59.7</v>
      </c>
      <c r="G20" s="13">
        <v>1.0500000000000001E-2</v>
      </c>
      <c r="H20" s="27"/>
    </row>
    <row r="21" spans="1:9" ht="12.75" customHeight="1" x14ac:dyDescent="0.2">
      <c r="A21">
        <v>13</v>
      </c>
      <c r="B21" t="s">
        <v>108</v>
      </c>
      <c r="C21" t="s">
        <v>107</v>
      </c>
      <c r="D21" t="s">
        <v>12</v>
      </c>
      <c r="E21">
        <v>10000</v>
      </c>
      <c r="F21" s="12">
        <v>58.76</v>
      </c>
      <c r="G21" s="13">
        <v>1.03E-2</v>
      </c>
      <c r="H21" s="27"/>
    </row>
    <row r="22" spans="1:9" ht="12.75" customHeight="1" x14ac:dyDescent="0.2">
      <c r="A22">
        <v>14</v>
      </c>
      <c r="B22" t="s">
        <v>132</v>
      </c>
      <c r="C22" t="s">
        <v>131</v>
      </c>
      <c r="D22" t="s">
        <v>32</v>
      </c>
      <c r="E22">
        <v>33000</v>
      </c>
      <c r="F22" s="12">
        <v>57.172499999999999</v>
      </c>
      <c r="G22" s="13">
        <v>0.01</v>
      </c>
      <c r="H22" s="27"/>
    </row>
    <row r="23" spans="1:9" ht="12.75" customHeight="1" x14ac:dyDescent="0.2">
      <c r="A23">
        <v>15</v>
      </c>
      <c r="B23" t="s">
        <v>470</v>
      </c>
      <c r="C23" t="s">
        <v>469</v>
      </c>
      <c r="D23" t="s">
        <v>12</v>
      </c>
      <c r="E23">
        <v>30000</v>
      </c>
      <c r="F23" s="12">
        <v>51.45</v>
      </c>
      <c r="G23" s="13">
        <v>9.0000000000000011E-3</v>
      </c>
      <c r="H23" s="27"/>
    </row>
    <row r="24" spans="1:9" ht="12.75" customHeight="1" x14ac:dyDescent="0.2">
      <c r="A24">
        <v>16</v>
      </c>
      <c r="B24" t="s">
        <v>481</v>
      </c>
      <c r="C24" t="s">
        <v>480</v>
      </c>
      <c r="D24" t="s">
        <v>12</v>
      </c>
      <c r="E24">
        <v>40000</v>
      </c>
      <c r="F24" s="12">
        <v>45.42</v>
      </c>
      <c r="G24" s="13">
        <v>8.0000000000000002E-3</v>
      </c>
      <c r="H24" s="27"/>
    </row>
    <row r="25" spans="1:9" ht="12.75" customHeight="1" x14ac:dyDescent="0.2">
      <c r="A25">
        <v>17</v>
      </c>
      <c r="B25" t="s">
        <v>94</v>
      </c>
      <c r="C25" t="s">
        <v>93</v>
      </c>
      <c r="D25" t="s">
        <v>32</v>
      </c>
      <c r="E25">
        <v>1000</v>
      </c>
      <c r="F25" s="12">
        <v>43.849499999999999</v>
      </c>
      <c r="G25" s="13">
        <v>7.7000000000000002E-3</v>
      </c>
      <c r="H25" s="27"/>
    </row>
    <row r="26" spans="1:9" ht="12.75" customHeight="1" x14ac:dyDescent="0.2">
      <c r="A26">
        <v>18</v>
      </c>
      <c r="B26" t="s">
        <v>483</v>
      </c>
      <c r="C26" t="s">
        <v>482</v>
      </c>
      <c r="D26" t="s">
        <v>12</v>
      </c>
      <c r="E26">
        <v>15000</v>
      </c>
      <c r="F26" s="12">
        <v>27.6525</v>
      </c>
      <c r="G26" s="13">
        <v>4.8999999999999998E-3</v>
      </c>
      <c r="H26" s="27"/>
    </row>
    <row r="27" spans="1:9" ht="12.75" customHeight="1" x14ac:dyDescent="0.2">
      <c r="A27">
        <v>19</v>
      </c>
      <c r="B27" t="s">
        <v>488</v>
      </c>
      <c r="C27" t="s">
        <v>487</v>
      </c>
      <c r="D27" t="s">
        <v>12</v>
      </c>
      <c r="E27">
        <v>5000</v>
      </c>
      <c r="F27" s="12">
        <v>11.715</v>
      </c>
      <c r="G27" s="13">
        <v>2.0999999999999999E-3</v>
      </c>
      <c r="H27" s="27"/>
    </row>
    <row r="28" spans="1:9" ht="12.75" customHeight="1" x14ac:dyDescent="0.2">
      <c r="C28" s="16" t="s">
        <v>137</v>
      </c>
      <c r="D28" s="16"/>
      <c r="E28" s="16"/>
      <c r="F28" s="17">
        <f>SUM(F9:F27)</f>
        <v>5575.3072499999989</v>
      </c>
      <c r="G28" s="18">
        <f>SUM(G9:G27)</f>
        <v>0.97860000000000014</v>
      </c>
      <c r="H28" s="28"/>
      <c r="I28" s="29"/>
    </row>
    <row r="29" spans="1:9" ht="12.75" customHeight="1" x14ac:dyDescent="0.2">
      <c r="F29" s="12"/>
      <c r="G29" s="13"/>
      <c r="H29" s="27"/>
    </row>
    <row r="30" spans="1:9" ht="12.75" customHeight="1" x14ac:dyDescent="0.2">
      <c r="C30" s="14" t="s">
        <v>142</v>
      </c>
      <c r="F30" s="12">
        <v>151.938288</v>
      </c>
      <c r="G30" s="13">
        <v>2.6699999999999998E-2</v>
      </c>
      <c r="H30" s="27"/>
    </row>
    <row r="31" spans="1:9" ht="12.75" customHeight="1" x14ac:dyDescent="0.2">
      <c r="C31" s="16" t="s">
        <v>137</v>
      </c>
      <c r="D31" s="16"/>
      <c r="E31" s="16"/>
      <c r="F31" s="17">
        <f>SUM(F30:F30)</f>
        <v>151.938288</v>
      </c>
      <c r="G31" s="18">
        <f>SUM(G30:G30)</f>
        <v>2.6699999999999998E-2</v>
      </c>
      <c r="H31" s="27"/>
    </row>
    <row r="32" spans="1:9" ht="12.75" customHeight="1" x14ac:dyDescent="0.2">
      <c r="F32" s="12"/>
      <c r="G32" s="13"/>
      <c r="H32" s="28"/>
      <c r="I32" s="29"/>
    </row>
    <row r="33" spans="3:9" ht="12.75" customHeight="1" x14ac:dyDescent="0.2">
      <c r="C33" s="14" t="s">
        <v>143</v>
      </c>
      <c r="F33" s="12"/>
      <c r="G33" s="13"/>
      <c r="H33" s="27"/>
    </row>
    <row r="34" spans="3:9" ht="12.75" customHeight="1" x14ac:dyDescent="0.2">
      <c r="C34" s="14" t="s">
        <v>144</v>
      </c>
      <c r="F34" s="12">
        <v>-30.030182</v>
      </c>
      <c r="G34" s="13">
        <v>-5.3E-3</v>
      </c>
      <c r="H34" s="27"/>
    </row>
    <row r="35" spans="3:9" ht="12.75" customHeight="1" x14ac:dyDescent="0.2">
      <c r="C35" s="16" t="s">
        <v>137</v>
      </c>
      <c r="D35" s="16"/>
      <c r="E35" s="16"/>
      <c r="F35" s="17">
        <f>SUM(F34:F34)</f>
        <v>-30.030182</v>
      </c>
      <c r="G35" s="18">
        <f>SUM(G34:G34)</f>
        <v>-5.3E-3</v>
      </c>
      <c r="H35" s="28"/>
      <c r="I35" s="29"/>
    </row>
    <row r="36" spans="3:9" ht="12.75" customHeight="1" x14ac:dyDescent="0.2">
      <c r="C36" s="19" t="s">
        <v>145</v>
      </c>
      <c r="D36" s="19"/>
      <c r="E36" s="19"/>
      <c r="F36" s="20">
        <f>SUM(F28,F31,F35)</f>
        <v>5697.2153559999988</v>
      </c>
      <c r="G36" s="21">
        <f>SUM(G28,G31,G35)</f>
        <v>1</v>
      </c>
      <c r="H36" s="27"/>
    </row>
    <row r="37" spans="3:9" ht="12.75" customHeight="1" x14ac:dyDescent="0.2">
      <c r="H37" s="27"/>
    </row>
    <row r="38" spans="3:9" ht="12.75" customHeight="1" x14ac:dyDescent="0.2">
      <c r="C38" s="14" t="s">
        <v>547</v>
      </c>
      <c r="D38">
        <v>53.389200000000002</v>
      </c>
      <c r="H38" s="27"/>
    </row>
    <row r="39" spans="3:9" ht="12.75" customHeight="1" x14ac:dyDescent="0.2">
      <c r="C39" s="14"/>
      <c r="H39" s="28"/>
      <c r="I39" s="29"/>
    </row>
    <row r="40" spans="3:9" ht="12.75" customHeight="1" x14ac:dyDescent="0.2">
      <c r="C40" s="14"/>
      <c r="H40" s="30"/>
      <c r="I40" s="31"/>
    </row>
    <row r="41" spans="3:9" ht="12.75" customHeight="1" x14ac:dyDescent="0.2">
      <c r="C41" s="14"/>
    </row>
    <row r="42" spans="3:9" ht="12.75" customHeight="1" x14ac:dyDescent="0.2">
      <c r="C42" s="14"/>
    </row>
    <row r="43" spans="3:9" ht="12.75" customHeight="1" x14ac:dyDescent="0.2"/>
    <row r="44" spans="3:9" ht="12.75" customHeight="1" x14ac:dyDescent="0.2"/>
    <row r="45" spans="3:9" ht="12.75" customHeight="1" x14ac:dyDescent="0.2"/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A43" workbookViewId="0"/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28.425781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8.42578125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4" t="s">
        <v>518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84</v>
      </c>
      <c r="C9" t="s">
        <v>83</v>
      </c>
      <c r="D9" t="s">
        <v>54</v>
      </c>
      <c r="E9">
        <v>45000</v>
      </c>
      <c r="F9" s="12">
        <v>179.14500000000001</v>
      </c>
      <c r="G9" s="13">
        <v>2.7799999999999998E-2</v>
      </c>
      <c r="H9" s="27"/>
    </row>
    <row r="10" spans="1:12" ht="12.75" customHeight="1" x14ac:dyDescent="0.2">
      <c r="A10">
        <v>2</v>
      </c>
      <c r="B10" t="s">
        <v>17</v>
      </c>
      <c r="C10" t="s">
        <v>14</v>
      </c>
      <c r="D10" t="s">
        <v>12</v>
      </c>
      <c r="E10">
        <v>20000</v>
      </c>
      <c r="F10" s="12">
        <v>172.39</v>
      </c>
      <c r="G10" s="13">
        <v>2.6699999999999998E-2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173</v>
      </c>
      <c r="C11" t="s">
        <v>172</v>
      </c>
      <c r="D11" t="s">
        <v>75</v>
      </c>
      <c r="E11">
        <v>42727</v>
      </c>
      <c r="F11" s="12">
        <v>167.724839</v>
      </c>
      <c r="G11" s="13">
        <v>2.6000000000000002E-2</v>
      </c>
      <c r="H11" s="27"/>
      <c r="J11" s="13" t="s">
        <v>12</v>
      </c>
      <c r="K11" s="13">
        <v>0.11539999999999999</v>
      </c>
    </row>
    <row r="12" spans="1:12" ht="12.75" customHeight="1" x14ac:dyDescent="0.2">
      <c r="A12">
        <v>4</v>
      </c>
      <c r="B12" t="s">
        <v>79</v>
      </c>
      <c r="C12" t="s">
        <v>77</v>
      </c>
      <c r="D12" t="s">
        <v>32</v>
      </c>
      <c r="E12">
        <v>14000</v>
      </c>
      <c r="F12" s="12">
        <v>166.59299999999999</v>
      </c>
      <c r="G12" s="13">
        <v>2.58E-2</v>
      </c>
      <c r="H12" s="27"/>
      <c r="J12" s="13" t="s">
        <v>32</v>
      </c>
      <c r="K12" s="13">
        <v>7.9699999999999993E-2</v>
      </c>
    </row>
    <row r="13" spans="1:12" ht="12.75" customHeight="1" x14ac:dyDescent="0.2">
      <c r="A13">
        <v>5</v>
      </c>
      <c r="B13" t="s">
        <v>122</v>
      </c>
      <c r="C13" t="s">
        <v>121</v>
      </c>
      <c r="D13" t="s">
        <v>25</v>
      </c>
      <c r="E13">
        <v>30000</v>
      </c>
      <c r="F13" s="12">
        <v>165.16499999999999</v>
      </c>
      <c r="G13" s="13">
        <v>2.5600000000000001E-2</v>
      </c>
      <c r="H13" s="27"/>
      <c r="J13" s="13" t="s">
        <v>25</v>
      </c>
      <c r="K13" s="13">
        <v>6.7799999999999999E-2</v>
      </c>
    </row>
    <row r="14" spans="1:12" ht="12.75" customHeight="1" x14ac:dyDescent="0.2">
      <c r="A14">
        <v>6</v>
      </c>
      <c r="B14" t="s">
        <v>130</v>
      </c>
      <c r="C14" t="s">
        <v>129</v>
      </c>
      <c r="D14" t="s">
        <v>41</v>
      </c>
      <c r="E14">
        <v>90000</v>
      </c>
      <c r="F14" s="12">
        <v>165.06</v>
      </c>
      <c r="G14" s="13">
        <v>2.5600000000000001E-2</v>
      </c>
      <c r="H14" s="27"/>
      <c r="J14" s="13" t="s">
        <v>38</v>
      </c>
      <c r="K14" s="13">
        <v>5.9900000000000002E-2</v>
      </c>
    </row>
    <row r="15" spans="1:12" ht="12.75" customHeight="1" x14ac:dyDescent="0.2">
      <c r="A15">
        <v>7</v>
      </c>
      <c r="B15" t="s">
        <v>277</v>
      </c>
      <c r="C15" t="s">
        <v>276</v>
      </c>
      <c r="D15" t="s">
        <v>273</v>
      </c>
      <c r="E15">
        <v>170000</v>
      </c>
      <c r="F15" s="12">
        <v>158.01499999999999</v>
      </c>
      <c r="G15" s="13">
        <v>2.4500000000000001E-2</v>
      </c>
      <c r="H15" s="27"/>
      <c r="J15" s="13" t="s">
        <v>35</v>
      </c>
      <c r="K15" s="13">
        <v>5.8299999999999998E-2</v>
      </c>
    </row>
    <row r="16" spans="1:12" ht="12.75" customHeight="1" x14ac:dyDescent="0.2">
      <c r="A16">
        <v>8</v>
      </c>
      <c r="B16" t="s">
        <v>432</v>
      </c>
      <c r="C16" t="s">
        <v>431</v>
      </c>
      <c r="D16" t="s">
        <v>32</v>
      </c>
      <c r="E16">
        <v>35000</v>
      </c>
      <c r="F16" s="12">
        <v>152.98500000000001</v>
      </c>
      <c r="G16" s="13">
        <v>2.3700000000000002E-2</v>
      </c>
      <c r="H16" s="27"/>
      <c r="J16" s="13" t="s">
        <v>28</v>
      </c>
      <c r="K16" s="13">
        <v>5.74E-2</v>
      </c>
    </row>
    <row r="17" spans="1:11" ht="12.75" customHeight="1" x14ac:dyDescent="0.2">
      <c r="A17">
        <v>9</v>
      </c>
      <c r="B17" t="s">
        <v>230</v>
      </c>
      <c r="C17" t="s">
        <v>229</v>
      </c>
      <c r="D17" t="s">
        <v>63</v>
      </c>
      <c r="E17">
        <v>4500</v>
      </c>
      <c r="F17" s="12">
        <v>147.89699999999999</v>
      </c>
      <c r="G17" s="13">
        <v>2.29E-2</v>
      </c>
      <c r="H17" s="27"/>
      <c r="J17" s="13" t="s">
        <v>41</v>
      </c>
      <c r="K17" s="13">
        <v>4.5899999999999996E-2</v>
      </c>
    </row>
    <row r="18" spans="1:11" ht="12.75" customHeight="1" x14ac:dyDescent="0.2">
      <c r="A18">
        <v>10</v>
      </c>
      <c r="B18" t="s">
        <v>120</v>
      </c>
      <c r="C18" t="s">
        <v>119</v>
      </c>
      <c r="D18" t="s">
        <v>21</v>
      </c>
      <c r="E18">
        <v>185000</v>
      </c>
      <c r="F18" s="12">
        <v>146.15</v>
      </c>
      <c r="G18" s="13">
        <v>2.2700000000000001E-2</v>
      </c>
      <c r="H18" s="27"/>
      <c r="J18" s="13" t="s">
        <v>217</v>
      </c>
      <c r="K18" s="13">
        <v>4.2099999999999999E-2</v>
      </c>
    </row>
    <row r="19" spans="1:11" ht="12.75" customHeight="1" x14ac:dyDescent="0.2">
      <c r="A19">
        <v>11</v>
      </c>
      <c r="B19" t="s">
        <v>110</v>
      </c>
      <c r="C19" t="s">
        <v>109</v>
      </c>
      <c r="D19" t="s">
        <v>25</v>
      </c>
      <c r="E19">
        <v>10000</v>
      </c>
      <c r="F19" s="12">
        <v>144.74</v>
      </c>
      <c r="G19" s="13">
        <v>2.2499999999999999E-2</v>
      </c>
      <c r="H19" s="27"/>
      <c r="J19" s="13" t="s">
        <v>69</v>
      </c>
      <c r="K19" s="13">
        <v>4.1299999999999996E-2</v>
      </c>
    </row>
    <row r="20" spans="1:11" ht="12.75" customHeight="1" x14ac:dyDescent="0.2">
      <c r="A20">
        <v>12</v>
      </c>
      <c r="B20" t="s">
        <v>124</v>
      </c>
      <c r="C20" t="s">
        <v>123</v>
      </c>
      <c r="D20" t="s">
        <v>69</v>
      </c>
      <c r="E20">
        <v>120000</v>
      </c>
      <c r="F20" s="12">
        <v>140.76</v>
      </c>
      <c r="G20" s="13">
        <v>2.18E-2</v>
      </c>
      <c r="H20" s="27"/>
      <c r="J20" s="13" t="s">
        <v>63</v>
      </c>
      <c r="K20" s="13">
        <v>4.0300000000000002E-2</v>
      </c>
    </row>
    <row r="21" spans="1:11" ht="12.75" customHeight="1" x14ac:dyDescent="0.2">
      <c r="A21">
        <v>13</v>
      </c>
      <c r="B21" t="s">
        <v>61</v>
      </c>
      <c r="C21" t="s">
        <v>59</v>
      </c>
      <c r="D21" t="s">
        <v>35</v>
      </c>
      <c r="E21">
        <v>37351</v>
      </c>
      <c r="F21" s="12">
        <v>137.60108399999999</v>
      </c>
      <c r="G21" s="13">
        <v>2.1299999999999999E-2</v>
      </c>
      <c r="H21" s="27"/>
      <c r="J21" s="13" t="s">
        <v>160</v>
      </c>
      <c r="K21" s="13">
        <v>3.9800000000000002E-2</v>
      </c>
    </row>
    <row r="22" spans="1:11" ht="12.75" customHeight="1" x14ac:dyDescent="0.2">
      <c r="A22">
        <v>14</v>
      </c>
      <c r="B22" t="s">
        <v>226</v>
      </c>
      <c r="C22" t="s">
        <v>225</v>
      </c>
      <c r="D22" t="s">
        <v>217</v>
      </c>
      <c r="E22">
        <v>4000</v>
      </c>
      <c r="F22" s="12">
        <v>136.58000000000001</v>
      </c>
      <c r="G22" s="13">
        <v>2.12E-2</v>
      </c>
      <c r="H22" s="27"/>
      <c r="J22" s="13" t="s">
        <v>75</v>
      </c>
      <c r="K22" s="13">
        <v>3.8399999999999997E-2</v>
      </c>
    </row>
    <row r="23" spans="1:11" ht="12.75" customHeight="1" x14ac:dyDescent="0.2">
      <c r="A23">
        <v>15</v>
      </c>
      <c r="B23" t="s">
        <v>104</v>
      </c>
      <c r="C23" t="s">
        <v>103</v>
      </c>
      <c r="D23" t="s">
        <v>35</v>
      </c>
      <c r="E23">
        <v>20000</v>
      </c>
      <c r="F23" s="12">
        <v>136.11000000000001</v>
      </c>
      <c r="G23" s="13">
        <v>2.1099999999999997E-2</v>
      </c>
      <c r="H23" s="27"/>
      <c r="J23" s="13" t="s">
        <v>31</v>
      </c>
      <c r="K23" s="13">
        <v>3.6600000000000001E-2</v>
      </c>
    </row>
    <row r="24" spans="1:11" ht="12.75" customHeight="1" x14ac:dyDescent="0.2">
      <c r="A24">
        <v>16</v>
      </c>
      <c r="B24" t="s">
        <v>520</v>
      </c>
      <c r="C24" t="s">
        <v>519</v>
      </c>
      <c r="D24" t="s">
        <v>217</v>
      </c>
      <c r="E24">
        <v>55000</v>
      </c>
      <c r="F24" s="12">
        <v>134.53</v>
      </c>
      <c r="G24" s="13">
        <v>2.0899999999999998E-2</v>
      </c>
      <c r="H24" s="27"/>
      <c r="J24" s="13" t="s">
        <v>66</v>
      </c>
      <c r="K24" s="13">
        <v>2.8199999999999999E-2</v>
      </c>
    </row>
    <row r="25" spans="1:11" ht="12.75" customHeight="1" x14ac:dyDescent="0.2">
      <c r="A25">
        <v>17</v>
      </c>
      <c r="B25" t="s">
        <v>106</v>
      </c>
      <c r="C25" t="s">
        <v>105</v>
      </c>
      <c r="D25" t="s">
        <v>12</v>
      </c>
      <c r="E25">
        <v>55000</v>
      </c>
      <c r="F25" s="12">
        <v>131.83500000000001</v>
      </c>
      <c r="G25" s="13">
        <v>2.0499999999999997E-2</v>
      </c>
      <c r="H25" s="27"/>
      <c r="J25" s="13" t="s">
        <v>54</v>
      </c>
      <c r="K25" s="13">
        <v>2.7799999999999998E-2</v>
      </c>
    </row>
    <row r="26" spans="1:11" ht="12.75" customHeight="1" x14ac:dyDescent="0.2">
      <c r="A26">
        <v>18</v>
      </c>
      <c r="B26" t="s">
        <v>88</v>
      </c>
      <c r="C26" t="s">
        <v>87</v>
      </c>
      <c r="D26" t="s">
        <v>41</v>
      </c>
      <c r="E26">
        <v>2600</v>
      </c>
      <c r="F26" s="12">
        <v>130.81639999999999</v>
      </c>
      <c r="G26" s="13">
        <v>2.0299999999999999E-2</v>
      </c>
      <c r="H26" s="27"/>
      <c r="J26" s="13" t="s">
        <v>273</v>
      </c>
      <c r="K26" s="13">
        <v>2.4500000000000001E-2</v>
      </c>
    </row>
    <row r="27" spans="1:11" ht="12.75" customHeight="1" x14ac:dyDescent="0.2">
      <c r="A27">
        <v>19</v>
      </c>
      <c r="B27" t="s">
        <v>64</v>
      </c>
      <c r="C27" t="s">
        <v>62</v>
      </c>
      <c r="D27" t="s">
        <v>25</v>
      </c>
      <c r="E27">
        <v>7000</v>
      </c>
      <c r="F27" s="12">
        <v>126.98350000000001</v>
      </c>
      <c r="G27" s="13">
        <v>1.9699999999999999E-2</v>
      </c>
      <c r="H27" s="27"/>
      <c r="J27" s="13" t="s">
        <v>60</v>
      </c>
      <c r="K27" s="13">
        <v>2.4199999999999999E-2</v>
      </c>
    </row>
    <row r="28" spans="1:11" ht="12.75" customHeight="1" x14ac:dyDescent="0.2">
      <c r="A28">
        <v>20</v>
      </c>
      <c r="B28" t="s">
        <v>222</v>
      </c>
      <c r="C28" t="s">
        <v>221</v>
      </c>
      <c r="D28" t="s">
        <v>69</v>
      </c>
      <c r="E28">
        <v>70000</v>
      </c>
      <c r="F28" s="12">
        <v>125.61499999999999</v>
      </c>
      <c r="G28" s="13">
        <v>1.95E-2</v>
      </c>
      <c r="H28" s="27"/>
      <c r="J28" s="13" t="s">
        <v>21</v>
      </c>
      <c r="K28" s="13">
        <v>2.2700000000000001E-2</v>
      </c>
    </row>
    <row r="29" spans="1:11" ht="12.75" customHeight="1" x14ac:dyDescent="0.2">
      <c r="A29">
        <v>21</v>
      </c>
      <c r="B29" t="s">
        <v>495</v>
      </c>
      <c r="C29" t="s">
        <v>494</v>
      </c>
      <c r="D29" t="s">
        <v>32</v>
      </c>
      <c r="E29">
        <v>8000</v>
      </c>
      <c r="F29" s="12">
        <v>121.648</v>
      </c>
      <c r="G29" s="13">
        <v>1.89E-2</v>
      </c>
      <c r="H29" s="27"/>
      <c r="J29" s="13" t="s">
        <v>48</v>
      </c>
      <c r="K29" s="13">
        <v>2.0099999999999996E-2</v>
      </c>
    </row>
    <row r="30" spans="1:11" ht="12.75" customHeight="1" x14ac:dyDescent="0.2">
      <c r="A30">
        <v>22</v>
      </c>
      <c r="B30" t="s">
        <v>220</v>
      </c>
      <c r="C30" t="s">
        <v>219</v>
      </c>
      <c r="D30" t="s">
        <v>31</v>
      </c>
      <c r="E30">
        <v>30000</v>
      </c>
      <c r="F30" s="12">
        <v>121.30500000000001</v>
      </c>
      <c r="G30" s="13">
        <v>1.8799999999999997E-2</v>
      </c>
      <c r="H30" s="27"/>
      <c r="J30" s="13" t="s">
        <v>521</v>
      </c>
      <c r="K30" s="13">
        <v>1.8700000000000001E-2</v>
      </c>
    </row>
    <row r="31" spans="1:11" ht="12.75" customHeight="1" x14ac:dyDescent="0.2">
      <c r="A31">
        <v>23</v>
      </c>
      <c r="B31" t="s">
        <v>523</v>
      </c>
      <c r="C31" t="s">
        <v>522</v>
      </c>
      <c r="D31" t="s">
        <v>521</v>
      </c>
      <c r="E31">
        <v>100000</v>
      </c>
      <c r="F31" s="12">
        <v>120.25</v>
      </c>
      <c r="G31" s="13">
        <v>1.8700000000000001E-2</v>
      </c>
      <c r="H31" s="27"/>
      <c r="J31" s="13" t="s">
        <v>51</v>
      </c>
      <c r="K31" s="13">
        <v>1.8100000000000002E-2</v>
      </c>
    </row>
    <row r="32" spans="1:11" ht="12.75" customHeight="1" x14ac:dyDescent="0.2">
      <c r="A32">
        <v>24</v>
      </c>
      <c r="B32" t="s">
        <v>272</v>
      </c>
      <c r="C32" t="s">
        <v>271</v>
      </c>
      <c r="D32" t="s">
        <v>12</v>
      </c>
      <c r="E32">
        <v>120000</v>
      </c>
      <c r="F32" s="12">
        <v>119.4</v>
      </c>
      <c r="G32" s="13">
        <v>1.8500000000000003E-2</v>
      </c>
      <c r="H32" s="27"/>
      <c r="J32" s="13" t="s">
        <v>218</v>
      </c>
      <c r="K32" s="13">
        <v>1.3600000000000001E-2</v>
      </c>
    </row>
    <row r="33" spans="1:11" ht="12.75" customHeight="1" x14ac:dyDescent="0.2">
      <c r="A33">
        <v>25</v>
      </c>
      <c r="B33" t="s">
        <v>238</v>
      </c>
      <c r="C33" t="s">
        <v>237</v>
      </c>
      <c r="D33" t="s">
        <v>38</v>
      </c>
      <c r="E33">
        <v>100000</v>
      </c>
      <c r="F33" s="12">
        <v>116.95</v>
      </c>
      <c r="G33" s="13">
        <v>1.8100000000000002E-2</v>
      </c>
      <c r="H33" s="27"/>
      <c r="J33" s="13" t="s">
        <v>22</v>
      </c>
      <c r="K33" s="13">
        <v>1.3000000000000001E-2</v>
      </c>
    </row>
    <row r="34" spans="1:11" ht="12.75" customHeight="1" x14ac:dyDescent="0.2">
      <c r="A34">
        <v>26</v>
      </c>
      <c r="B34" t="s">
        <v>112</v>
      </c>
      <c r="C34" t="s">
        <v>111</v>
      </c>
      <c r="D34" t="s">
        <v>63</v>
      </c>
      <c r="E34">
        <v>20000</v>
      </c>
      <c r="F34" s="12">
        <v>112.29</v>
      </c>
      <c r="G34" s="13">
        <v>1.7399999999999999E-2</v>
      </c>
      <c r="H34" s="27"/>
      <c r="J34" s="13" t="s">
        <v>72</v>
      </c>
      <c r="K34" s="13">
        <v>5.4000000000000003E-3</v>
      </c>
    </row>
    <row r="35" spans="1:11" ht="12.75" customHeight="1" x14ac:dyDescent="0.2">
      <c r="A35">
        <v>27</v>
      </c>
      <c r="B35" t="s">
        <v>224</v>
      </c>
      <c r="C35" t="s">
        <v>223</v>
      </c>
      <c r="D35" t="s">
        <v>66</v>
      </c>
      <c r="E35">
        <v>32000</v>
      </c>
      <c r="F35" s="12">
        <v>110.032</v>
      </c>
      <c r="G35" s="13">
        <v>1.7100000000000001E-2</v>
      </c>
      <c r="H35" s="27"/>
      <c r="J35" s="13" t="s">
        <v>81</v>
      </c>
      <c r="K35" s="13">
        <v>6.08E-2</v>
      </c>
    </row>
    <row r="36" spans="1:11" ht="12.75" customHeight="1" x14ac:dyDescent="0.2">
      <c r="A36">
        <v>28</v>
      </c>
      <c r="B36" t="s">
        <v>168</v>
      </c>
      <c r="C36" t="s">
        <v>166</v>
      </c>
      <c r="D36" t="s">
        <v>160</v>
      </c>
      <c r="E36">
        <v>65000</v>
      </c>
      <c r="F36" s="12">
        <v>110.0125</v>
      </c>
      <c r="G36" s="13">
        <v>1.7100000000000001E-2</v>
      </c>
      <c r="H36" s="27"/>
      <c r="J36" s="13"/>
      <c r="K36" s="13"/>
    </row>
    <row r="37" spans="1:11" ht="12.75" customHeight="1" x14ac:dyDescent="0.2">
      <c r="A37">
        <v>29</v>
      </c>
      <c r="B37" t="s">
        <v>165</v>
      </c>
      <c r="C37" t="s">
        <v>163</v>
      </c>
      <c r="D37" t="s">
        <v>12</v>
      </c>
      <c r="E37">
        <v>75000</v>
      </c>
      <c r="F37" s="12">
        <v>107.02500000000001</v>
      </c>
      <c r="G37" s="13">
        <v>1.66E-2</v>
      </c>
      <c r="H37" s="27"/>
    </row>
    <row r="38" spans="1:11" ht="12.75" customHeight="1" x14ac:dyDescent="0.2">
      <c r="A38">
        <v>30</v>
      </c>
      <c r="B38" t="s">
        <v>44</v>
      </c>
      <c r="C38" t="s">
        <v>43</v>
      </c>
      <c r="D38" t="s">
        <v>28</v>
      </c>
      <c r="E38">
        <v>45000</v>
      </c>
      <c r="F38" s="12">
        <v>100.7775</v>
      </c>
      <c r="G38" s="13">
        <v>1.5600000000000001E-2</v>
      </c>
      <c r="H38" s="27"/>
    </row>
    <row r="39" spans="1:11" ht="12.75" customHeight="1" x14ac:dyDescent="0.2">
      <c r="A39">
        <v>31</v>
      </c>
      <c r="B39" t="s">
        <v>232</v>
      </c>
      <c r="C39" t="s">
        <v>231</v>
      </c>
      <c r="D39" t="s">
        <v>218</v>
      </c>
      <c r="E39">
        <v>5000</v>
      </c>
      <c r="F39" s="12">
        <v>87.52</v>
      </c>
      <c r="G39" s="13">
        <v>1.3600000000000001E-2</v>
      </c>
      <c r="H39" s="27"/>
    </row>
    <row r="40" spans="1:11" ht="12.75" customHeight="1" x14ac:dyDescent="0.2">
      <c r="A40">
        <v>32</v>
      </c>
      <c r="B40" t="s">
        <v>215</v>
      </c>
      <c r="C40" t="s">
        <v>214</v>
      </c>
      <c r="D40" t="s">
        <v>160</v>
      </c>
      <c r="E40">
        <v>100000</v>
      </c>
      <c r="F40" s="12">
        <v>86.95</v>
      </c>
      <c r="G40" s="13">
        <v>1.3500000000000002E-2</v>
      </c>
      <c r="H40" s="27"/>
    </row>
    <row r="41" spans="1:11" ht="12.75" customHeight="1" x14ac:dyDescent="0.2">
      <c r="A41">
        <v>33</v>
      </c>
      <c r="B41" t="s">
        <v>525</v>
      </c>
      <c r="C41" t="s">
        <v>524</v>
      </c>
      <c r="D41" t="s">
        <v>51</v>
      </c>
      <c r="E41">
        <v>20000</v>
      </c>
      <c r="F41" s="12">
        <v>85.11</v>
      </c>
      <c r="G41" s="13">
        <v>1.32E-2</v>
      </c>
      <c r="H41" s="27"/>
    </row>
    <row r="42" spans="1:11" ht="12.75" customHeight="1" x14ac:dyDescent="0.2">
      <c r="A42">
        <v>34</v>
      </c>
      <c r="B42" t="s">
        <v>209</v>
      </c>
      <c r="C42" t="s">
        <v>208</v>
      </c>
      <c r="D42" t="s">
        <v>22</v>
      </c>
      <c r="E42">
        <v>120000</v>
      </c>
      <c r="F42" s="12">
        <v>83.82</v>
      </c>
      <c r="G42" s="13">
        <v>1.3000000000000001E-2</v>
      </c>
      <c r="H42" s="27"/>
    </row>
    <row r="43" spans="1:11" ht="12.75" customHeight="1" x14ac:dyDescent="0.2">
      <c r="A43">
        <v>35</v>
      </c>
      <c r="B43" t="s">
        <v>98</v>
      </c>
      <c r="C43" t="s">
        <v>97</v>
      </c>
      <c r="D43" t="s">
        <v>60</v>
      </c>
      <c r="E43">
        <v>25000</v>
      </c>
      <c r="F43" s="12">
        <v>80.412499999999994</v>
      </c>
      <c r="G43" s="13">
        <v>1.2500000000000001E-2</v>
      </c>
      <c r="H43" s="27"/>
    </row>
    <row r="44" spans="1:11" ht="12.75" customHeight="1" x14ac:dyDescent="0.2">
      <c r="A44">
        <v>36</v>
      </c>
      <c r="B44" t="s">
        <v>527</v>
      </c>
      <c r="C44" t="s">
        <v>526</v>
      </c>
      <c r="D44" t="s">
        <v>75</v>
      </c>
      <c r="E44">
        <v>60000</v>
      </c>
      <c r="F44" s="12">
        <v>79.77</v>
      </c>
      <c r="G44" s="13">
        <v>1.24E-2</v>
      </c>
      <c r="H44" s="27"/>
    </row>
    <row r="45" spans="1:11" ht="12.75" customHeight="1" x14ac:dyDescent="0.2">
      <c r="A45">
        <v>37</v>
      </c>
      <c r="B45" t="s">
        <v>86</v>
      </c>
      <c r="C45" t="s">
        <v>85</v>
      </c>
      <c r="D45" t="s">
        <v>48</v>
      </c>
      <c r="E45">
        <v>25000</v>
      </c>
      <c r="F45" s="12">
        <v>76.637500000000003</v>
      </c>
      <c r="G45" s="13">
        <v>1.1899999999999999E-2</v>
      </c>
      <c r="H45" s="27"/>
    </row>
    <row r="46" spans="1:11" ht="12.75" customHeight="1" x14ac:dyDescent="0.2">
      <c r="A46">
        <v>38</v>
      </c>
      <c r="B46" t="s">
        <v>425</v>
      </c>
      <c r="C46" t="s">
        <v>362</v>
      </c>
      <c r="D46" t="s">
        <v>60</v>
      </c>
      <c r="E46">
        <v>19000</v>
      </c>
      <c r="F46" s="12">
        <v>75.667500000000004</v>
      </c>
      <c r="G46" s="13">
        <v>1.1699999999999999E-2</v>
      </c>
      <c r="H46" s="27"/>
    </row>
    <row r="47" spans="1:11" ht="12.75" customHeight="1" x14ac:dyDescent="0.2">
      <c r="A47">
        <v>39</v>
      </c>
      <c r="B47" t="s">
        <v>529</v>
      </c>
      <c r="C47" t="s">
        <v>528</v>
      </c>
      <c r="D47" t="s">
        <v>38</v>
      </c>
      <c r="E47">
        <v>50000</v>
      </c>
      <c r="F47" s="12">
        <v>74.45</v>
      </c>
      <c r="G47" s="13">
        <v>1.15E-2</v>
      </c>
      <c r="H47" s="27"/>
    </row>
    <row r="48" spans="1:11" ht="12.75" customHeight="1" x14ac:dyDescent="0.2">
      <c r="A48">
        <v>40</v>
      </c>
      <c r="B48" t="s">
        <v>483</v>
      </c>
      <c r="C48" t="s">
        <v>482</v>
      </c>
      <c r="D48" t="s">
        <v>12</v>
      </c>
      <c r="E48">
        <v>40000</v>
      </c>
      <c r="F48" s="12">
        <v>73.739999999999995</v>
      </c>
      <c r="G48" s="13">
        <v>1.1399999999999999E-2</v>
      </c>
      <c r="H48" s="27"/>
    </row>
    <row r="49" spans="1:8" ht="12.75" customHeight="1" x14ac:dyDescent="0.2">
      <c r="A49">
        <v>41</v>
      </c>
      <c r="B49" t="s">
        <v>531</v>
      </c>
      <c r="C49" t="s">
        <v>530</v>
      </c>
      <c r="D49" t="s">
        <v>28</v>
      </c>
      <c r="E49">
        <v>5000</v>
      </c>
      <c r="F49" s="12">
        <v>73.652500000000003</v>
      </c>
      <c r="G49" s="13">
        <v>1.1399999999999999E-2</v>
      </c>
      <c r="H49" s="27"/>
    </row>
    <row r="50" spans="1:8" ht="12.75" customHeight="1" x14ac:dyDescent="0.2">
      <c r="A50">
        <v>42</v>
      </c>
      <c r="B50" t="s">
        <v>90</v>
      </c>
      <c r="C50" t="s">
        <v>89</v>
      </c>
      <c r="D50" t="s">
        <v>28</v>
      </c>
      <c r="E50">
        <v>3500</v>
      </c>
      <c r="F50" s="12">
        <v>73.338999999999999</v>
      </c>
      <c r="G50" s="13">
        <v>1.1399999999999999E-2</v>
      </c>
      <c r="H50" s="27"/>
    </row>
    <row r="51" spans="1:8" ht="12.75" customHeight="1" x14ac:dyDescent="0.2">
      <c r="A51">
        <v>43</v>
      </c>
      <c r="B51" t="s">
        <v>114</v>
      </c>
      <c r="C51" t="s">
        <v>113</v>
      </c>
      <c r="D51" t="s">
        <v>66</v>
      </c>
      <c r="E51">
        <v>10265</v>
      </c>
      <c r="F51" s="12">
        <v>71.808807999999999</v>
      </c>
      <c r="G51" s="13">
        <v>1.11E-2</v>
      </c>
      <c r="H51" s="27"/>
    </row>
    <row r="52" spans="1:8" ht="12.75" customHeight="1" x14ac:dyDescent="0.2">
      <c r="A52">
        <v>44</v>
      </c>
      <c r="B52" t="s">
        <v>234</v>
      </c>
      <c r="C52" t="s">
        <v>233</v>
      </c>
      <c r="D52" t="s">
        <v>32</v>
      </c>
      <c r="E52">
        <v>15000</v>
      </c>
      <c r="F52" s="12">
        <v>69.067499999999995</v>
      </c>
      <c r="G52" s="13">
        <v>1.0700000000000001E-2</v>
      </c>
      <c r="H52" s="27"/>
    </row>
    <row r="53" spans="1:8" ht="12.75" customHeight="1" x14ac:dyDescent="0.2">
      <c r="A53">
        <v>45</v>
      </c>
      <c r="B53" t="s">
        <v>279</v>
      </c>
      <c r="C53" t="s">
        <v>278</v>
      </c>
      <c r="D53" t="s">
        <v>38</v>
      </c>
      <c r="E53">
        <v>60000</v>
      </c>
      <c r="F53" s="12">
        <v>68.28</v>
      </c>
      <c r="G53" s="13">
        <v>1.06E-2</v>
      </c>
      <c r="H53" s="27"/>
    </row>
    <row r="54" spans="1:8" ht="12.75" customHeight="1" x14ac:dyDescent="0.2">
      <c r="A54">
        <v>46</v>
      </c>
      <c r="B54" t="s">
        <v>533</v>
      </c>
      <c r="C54" t="s">
        <v>532</v>
      </c>
      <c r="D54" t="s">
        <v>28</v>
      </c>
      <c r="E54">
        <v>15000</v>
      </c>
      <c r="F54" s="12">
        <v>67.657499999999999</v>
      </c>
      <c r="G54" s="13">
        <v>1.0500000000000001E-2</v>
      </c>
      <c r="H54" s="27"/>
    </row>
    <row r="55" spans="1:8" ht="12.75" customHeight="1" x14ac:dyDescent="0.2">
      <c r="A55">
        <v>47</v>
      </c>
      <c r="B55" t="s">
        <v>213</v>
      </c>
      <c r="C55" t="s">
        <v>211</v>
      </c>
      <c r="D55" t="s">
        <v>31</v>
      </c>
      <c r="E55">
        <v>6000</v>
      </c>
      <c r="F55" s="12">
        <v>64.463999999999999</v>
      </c>
      <c r="G55" s="13">
        <v>0.01</v>
      </c>
      <c r="H55" s="27"/>
    </row>
    <row r="56" spans="1:8" ht="12.75" customHeight="1" x14ac:dyDescent="0.2">
      <c r="A56">
        <v>48</v>
      </c>
      <c r="B56" t="s">
        <v>440</v>
      </c>
      <c r="C56" t="s">
        <v>439</v>
      </c>
      <c r="D56" t="s">
        <v>160</v>
      </c>
      <c r="E56">
        <v>10000</v>
      </c>
      <c r="F56" s="12">
        <v>59.4</v>
      </c>
      <c r="G56" s="13">
        <v>9.1999999999999998E-3</v>
      </c>
      <c r="H56" s="27"/>
    </row>
    <row r="57" spans="1:8" ht="12.75" customHeight="1" x14ac:dyDescent="0.2">
      <c r="A57">
        <v>49</v>
      </c>
      <c r="B57" t="s">
        <v>430</v>
      </c>
      <c r="C57" t="s">
        <v>429</v>
      </c>
      <c r="D57" t="s">
        <v>35</v>
      </c>
      <c r="E57">
        <v>40000</v>
      </c>
      <c r="F57" s="12">
        <v>57.5</v>
      </c>
      <c r="G57" s="13">
        <v>8.8999999999999999E-3</v>
      </c>
      <c r="H57" s="27"/>
    </row>
    <row r="58" spans="1:8" ht="12.75" customHeight="1" x14ac:dyDescent="0.2">
      <c r="A58">
        <v>50</v>
      </c>
      <c r="B58" t="s">
        <v>228</v>
      </c>
      <c r="C58" t="s">
        <v>227</v>
      </c>
      <c r="D58" t="s">
        <v>12</v>
      </c>
      <c r="E58">
        <v>200000</v>
      </c>
      <c r="F58" s="12">
        <v>55</v>
      </c>
      <c r="G58" s="13">
        <v>8.5000000000000006E-3</v>
      </c>
      <c r="H58" s="27"/>
    </row>
    <row r="59" spans="1:8" ht="12.75" customHeight="1" x14ac:dyDescent="0.2">
      <c r="A59">
        <v>51</v>
      </c>
      <c r="B59" t="s">
        <v>535</v>
      </c>
      <c r="C59" t="s">
        <v>534</v>
      </c>
      <c r="D59" t="s">
        <v>28</v>
      </c>
      <c r="E59">
        <v>20000</v>
      </c>
      <c r="F59" s="12">
        <v>54.77</v>
      </c>
      <c r="G59" s="13">
        <v>8.5000000000000006E-3</v>
      </c>
      <c r="H59" s="27"/>
    </row>
    <row r="60" spans="1:8" ht="12.75" customHeight="1" x14ac:dyDescent="0.2">
      <c r="A60">
        <v>52</v>
      </c>
      <c r="B60" t="s">
        <v>126</v>
      </c>
      <c r="C60" t="s">
        <v>125</v>
      </c>
      <c r="D60" t="s">
        <v>48</v>
      </c>
      <c r="E60">
        <v>10000</v>
      </c>
      <c r="F60" s="12">
        <v>52.555</v>
      </c>
      <c r="G60" s="13">
        <v>8.199999999999999E-3</v>
      </c>
      <c r="H60" s="27"/>
    </row>
    <row r="61" spans="1:8" ht="12.75" customHeight="1" x14ac:dyDescent="0.2">
      <c r="A61">
        <v>53</v>
      </c>
      <c r="B61" t="s">
        <v>470</v>
      </c>
      <c r="C61" t="s">
        <v>469</v>
      </c>
      <c r="D61" t="s">
        <v>12</v>
      </c>
      <c r="E61">
        <v>30000</v>
      </c>
      <c r="F61" s="12">
        <v>51.45</v>
      </c>
      <c r="G61" s="13">
        <v>8.0000000000000002E-3</v>
      </c>
      <c r="H61" s="27"/>
    </row>
    <row r="62" spans="1:8" ht="12.75" customHeight="1" x14ac:dyDescent="0.2">
      <c r="A62">
        <v>54</v>
      </c>
      <c r="B62" t="s">
        <v>537</v>
      </c>
      <c r="C62" t="s">
        <v>536</v>
      </c>
      <c r="D62" t="s">
        <v>31</v>
      </c>
      <c r="E62">
        <v>1500</v>
      </c>
      <c r="F62" s="12">
        <v>49.989750000000001</v>
      </c>
      <c r="G62" s="13">
        <v>7.8000000000000005E-3</v>
      </c>
      <c r="H62" s="27"/>
    </row>
    <row r="63" spans="1:8" ht="12.75" customHeight="1" x14ac:dyDescent="0.2">
      <c r="A63">
        <v>55</v>
      </c>
      <c r="B63" t="s">
        <v>82</v>
      </c>
      <c r="C63" t="s">
        <v>80</v>
      </c>
      <c r="D63" t="s">
        <v>38</v>
      </c>
      <c r="E63">
        <v>1147</v>
      </c>
      <c r="F63" s="12">
        <v>45.814048</v>
      </c>
      <c r="G63" s="13">
        <v>7.0999999999999995E-3</v>
      </c>
      <c r="H63" s="27"/>
    </row>
    <row r="64" spans="1:8" ht="12.75" customHeight="1" x14ac:dyDescent="0.2">
      <c r="A64">
        <v>56</v>
      </c>
      <c r="B64" t="s">
        <v>42</v>
      </c>
      <c r="C64" t="s">
        <v>40</v>
      </c>
      <c r="D64" t="s">
        <v>35</v>
      </c>
      <c r="E64">
        <v>8606</v>
      </c>
      <c r="F64" s="12">
        <v>45.134166999999998</v>
      </c>
      <c r="G64" s="13">
        <v>6.9999999999999993E-3</v>
      </c>
      <c r="H64" s="27"/>
    </row>
    <row r="65" spans="1:9" ht="12.75" customHeight="1" x14ac:dyDescent="0.2">
      <c r="A65">
        <v>57</v>
      </c>
      <c r="B65" t="s">
        <v>102</v>
      </c>
      <c r="C65" t="s">
        <v>101</v>
      </c>
      <c r="D65" t="s">
        <v>38</v>
      </c>
      <c r="E65">
        <v>9852</v>
      </c>
      <c r="F65" s="12">
        <v>44.319222000000003</v>
      </c>
      <c r="G65" s="13">
        <v>6.8999999999999999E-3</v>
      </c>
      <c r="H65" s="27"/>
    </row>
    <row r="66" spans="1:9" ht="12.75" customHeight="1" x14ac:dyDescent="0.2">
      <c r="A66">
        <v>58</v>
      </c>
      <c r="B66" t="s">
        <v>181</v>
      </c>
      <c r="C66" t="s">
        <v>180</v>
      </c>
      <c r="D66" t="s">
        <v>38</v>
      </c>
      <c r="E66">
        <v>20000</v>
      </c>
      <c r="F66" s="12">
        <v>37</v>
      </c>
      <c r="G66" s="13">
        <v>5.6999999999999993E-3</v>
      </c>
      <c r="H66" s="27"/>
    </row>
    <row r="67" spans="1:9" ht="12.75" customHeight="1" x14ac:dyDescent="0.2">
      <c r="A67">
        <v>59</v>
      </c>
      <c r="B67" t="s">
        <v>191</v>
      </c>
      <c r="C67" t="s">
        <v>190</v>
      </c>
      <c r="D67" t="s">
        <v>72</v>
      </c>
      <c r="E67">
        <v>7500</v>
      </c>
      <c r="F67" s="12">
        <v>35.021250000000002</v>
      </c>
      <c r="G67" s="13">
        <v>5.4000000000000003E-3</v>
      </c>
      <c r="H67" s="27"/>
    </row>
    <row r="68" spans="1:9" ht="12.75" customHeight="1" x14ac:dyDescent="0.2">
      <c r="A68">
        <v>60</v>
      </c>
      <c r="B68" t="s">
        <v>539</v>
      </c>
      <c r="C68" t="s">
        <v>538</v>
      </c>
      <c r="D68" t="s">
        <v>12</v>
      </c>
      <c r="E68">
        <v>25000</v>
      </c>
      <c r="F68" s="12">
        <v>33.337499999999999</v>
      </c>
      <c r="G68" s="13">
        <v>5.1999999999999998E-3</v>
      </c>
      <c r="H68" s="27"/>
    </row>
    <row r="69" spans="1:9" ht="12.75" customHeight="1" x14ac:dyDescent="0.2">
      <c r="A69">
        <v>61</v>
      </c>
      <c r="B69" t="s">
        <v>118</v>
      </c>
      <c r="C69" t="s">
        <v>117</v>
      </c>
      <c r="D69" t="s">
        <v>51</v>
      </c>
      <c r="E69">
        <v>10000</v>
      </c>
      <c r="F69" s="12">
        <v>31.625</v>
      </c>
      <c r="G69" s="13">
        <v>4.8999999999999998E-3</v>
      </c>
      <c r="H69" s="27"/>
    </row>
    <row r="70" spans="1:9" ht="12.75" customHeight="1" x14ac:dyDescent="0.2">
      <c r="A70">
        <v>62</v>
      </c>
      <c r="B70" t="s">
        <v>541</v>
      </c>
      <c r="C70" t="s">
        <v>540</v>
      </c>
      <c r="D70" t="s">
        <v>32</v>
      </c>
      <c r="E70">
        <v>666</v>
      </c>
      <c r="F70" s="12">
        <v>3.64635</v>
      </c>
      <c r="G70" s="13">
        <v>5.9999999999999995E-4</v>
      </c>
      <c r="H70" s="27"/>
    </row>
    <row r="71" spans="1:9" ht="12.75" customHeight="1" x14ac:dyDescent="0.2">
      <c r="C71" s="16" t="s">
        <v>137</v>
      </c>
      <c r="D71" s="16"/>
      <c r="E71" s="16"/>
      <c r="F71" s="17">
        <f>SUM(F9:F70)</f>
        <v>6055.2949179999987</v>
      </c>
      <c r="G71" s="18">
        <f>SUM(G9:G70)</f>
        <v>0.9391999999999997</v>
      </c>
      <c r="H71" s="28"/>
      <c r="I71" s="29"/>
    </row>
    <row r="72" spans="1:9" ht="12.75" customHeight="1" x14ac:dyDescent="0.2">
      <c r="F72" s="12"/>
      <c r="G72" s="13"/>
      <c r="H72" s="27"/>
    </row>
    <row r="73" spans="1:9" ht="12.75" customHeight="1" x14ac:dyDescent="0.2">
      <c r="C73" s="14" t="s">
        <v>142</v>
      </c>
      <c r="F73" s="12">
        <v>275.70025500000003</v>
      </c>
      <c r="G73" s="13">
        <v>4.2800000000000005E-2</v>
      </c>
      <c r="H73" s="27"/>
    </row>
    <row r="74" spans="1:9" ht="12.75" customHeight="1" x14ac:dyDescent="0.2">
      <c r="C74" s="16" t="s">
        <v>137</v>
      </c>
      <c r="D74" s="16"/>
      <c r="E74" s="16"/>
      <c r="F74" s="17">
        <f>SUM(F73:F73)</f>
        <v>275.70025500000003</v>
      </c>
      <c r="G74" s="18">
        <f>SUM(G73:G73)</f>
        <v>4.2800000000000005E-2</v>
      </c>
      <c r="H74" s="28"/>
      <c r="I74" s="29"/>
    </row>
    <row r="75" spans="1:9" ht="12.75" customHeight="1" x14ac:dyDescent="0.2">
      <c r="F75" s="12"/>
      <c r="G75" s="13"/>
      <c r="H75" s="27"/>
    </row>
    <row r="76" spans="1:9" ht="12.75" customHeight="1" x14ac:dyDescent="0.2">
      <c r="C76" s="14" t="s">
        <v>143</v>
      </c>
      <c r="F76" s="12"/>
      <c r="G76" s="13"/>
      <c r="H76" s="27"/>
    </row>
    <row r="77" spans="1:9" ht="12.75" customHeight="1" x14ac:dyDescent="0.2">
      <c r="C77" s="14" t="s">
        <v>144</v>
      </c>
      <c r="F77" s="12">
        <v>115.644824</v>
      </c>
      <c r="G77" s="13">
        <v>1.8000000000000002E-2</v>
      </c>
      <c r="H77" s="28"/>
      <c r="I77" s="29"/>
    </row>
    <row r="78" spans="1:9" ht="12.75" customHeight="1" x14ac:dyDescent="0.2">
      <c r="C78" s="16" t="s">
        <v>137</v>
      </c>
      <c r="D78" s="16"/>
      <c r="E78" s="16"/>
      <c r="F78" s="17">
        <f>SUM(F77:F77)</f>
        <v>115.644824</v>
      </c>
      <c r="G78" s="18">
        <f>SUM(G77:G77)</f>
        <v>1.8000000000000002E-2</v>
      </c>
      <c r="H78" s="27"/>
    </row>
    <row r="79" spans="1:9" ht="12.75" customHeight="1" x14ac:dyDescent="0.2">
      <c r="C79" s="19" t="s">
        <v>145</v>
      </c>
      <c r="D79" s="19"/>
      <c r="E79" s="19"/>
      <c r="F79" s="20">
        <f>SUM(F71,F74,F78)</f>
        <v>6446.6399969999984</v>
      </c>
      <c r="G79" s="21">
        <f>SUM(G71,G74,G78)</f>
        <v>0.99999999999999978</v>
      </c>
      <c r="H79" s="27"/>
    </row>
    <row r="80" spans="1:9" ht="12.75" customHeight="1" x14ac:dyDescent="0.2">
      <c r="H80" s="27"/>
    </row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opLeftCell="A73" workbookViewId="0">
      <selection activeCell="C102" sqref="C102:D102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5" width="23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5.5703125" style="24" customWidth="1"/>
  </cols>
  <sheetData>
    <row r="1" spans="1:12" ht="18.75" x14ac:dyDescent="0.2">
      <c r="A1" s="1"/>
      <c r="B1" s="1"/>
      <c r="C1" s="34" t="s">
        <v>204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100</v>
      </c>
      <c r="C9" t="s">
        <v>99</v>
      </c>
      <c r="D9" t="s">
        <v>12</v>
      </c>
      <c r="E9">
        <v>45000</v>
      </c>
      <c r="F9" s="12">
        <v>482.04</v>
      </c>
      <c r="G9" s="13">
        <v>5.2999999999999999E-2</v>
      </c>
      <c r="H9" s="27"/>
    </row>
    <row r="10" spans="1:12" ht="12.75" customHeight="1" x14ac:dyDescent="0.2">
      <c r="A10">
        <v>2</v>
      </c>
      <c r="B10" t="s">
        <v>148</v>
      </c>
      <c r="C10" t="s">
        <v>147</v>
      </c>
      <c r="D10" t="s">
        <v>25</v>
      </c>
      <c r="E10">
        <v>20000</v>
      </c>
      <c r="F10" s="12">
        <v>459.29</v>
      </c>
      <c r="G10" s="13">
        <v>5.0499999999999996E-2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13</v>
      </c>
      <c r="C11" t="s">
        <v>11</v>
      </c>
      <c r="D11" t="s">
        <v>12</v>
      </c>
      <c r="E11">
        <v>125000</v>
      </c>
      <c r="F11" s="12">
        <v>432.6875</v>
      </c>
      <c r="G11" s="13">
        <v>4.7599999999999996E-2</v>
      </c>
      <c r="H11" s="27"/>
      <c r="J11" s="13" t="s">
        <v>12</v>
      </c>
      <c r="K11" s="13">
        <v>0.23780000000000001</v>
      </c>
    </row>
    <row r="12" spans="1:12" ht="12.75" customHeight="1" x14ac:dyDescent="0.2">
      <c r="A12">
        <v>4</v>
      </c>
      <c r="B12" t="s">
        <v>67</v>
      </c>
      <c r="C12" t="s">
        <v>65</v>
      </c>
      <c r="D12" t="s">
        <v>12</v>
      </c>
      <c r="E12">
        <v>100000</v>
      </c>
      <c r="F12" s="12">
        <v>301.64999999999998</v>
      </c>
      <c r="G12" s="13">
        <v>3.32E-2</v>
      </c>
      <c r="H12" s="27"/>
      <c r="J12" s="13" t="s">
        <v>205</v>
      </c>
      <c r="K12" s="13">
        <v>0.20440000000000003</v>
      </c>
    </row>
    <row r="13" spans="1:12" ht="12.75" customHeight="1" x14ac:dyDescent="0.2">
      <c r="A13">
        <v>5</v>
      </c>
      <c r="B13" t="s">
        <v>29</v>
      </c>
      <c r="C13" t="s">
        <v>27</v>
      </c>
      <c r="D13" t="s">
        <v>12</v>
      </c>
      <c r="E13">
        <v>30000</v>
      </c>
      <c r="F13" s="12">
        <v>274.96499999999997</v>
      </c>
      <c r="G13" s="13">
        <v>3.0200000000000001E-2</v>
      </c>
      <c r="H13" s="27"/>
      <c r="J13" s="13" t="s">
        <v>25</v>
      </c>
      <c r="K13" s="13">
        <v>0.1245</v>
      </c>
    </row>
    <row r="14" spans="1:12" ht="12.75" customHeight="1" x14ac:dyDescent="0.2">
      <c r="A14">
        <v>6</v>
      </c>
      <c r="B14" t="s">
        <v>150</v>
      </c>
      <c r="C14" t="s">
        <v>149</v>
      </c>
      <c r="D14" t="s">
        <v>25</v>
      </c>
      <c r="E14">
        <v>10000</v>
      </c>
      <c r="F14" s="12">
        <v>267.52499999999998</v>
      </c>
      <c r="G14" s="13">
        <v>2.9399999999999999E-2</v>
      </c>
      <c r="H14" s="27"/>
      <c r="J14" s="13" t="s">
        <v>22</v>
      </c>
      <c r="K14" s="13">
        <v>4.4600000000000001E-2</v>
      </c>
    </row>
    <row r="15" spans="1:12" ht="12.75" customHeight="1" x14ac:dyDescent="0.2">
      <c r="A15">
        <v>7</v>
      </c>
      <c r="B15" t="s">
        <v>26</v>
      </c>
      <c r="C15" t="s">
        <v>24</v>
      </c>
      <c r="D15" t="s">
        <v>25</v>
      </c>
      <c r="E15">
        <v>8000</v>
      </c>
      <c r="F15" s="12">
        <v>229.06399999999999</v>
      </c>
      <c r="G15" s="13">
        <v>2.52E-2</v>
      </c>
      <c r="H15" s="27"/>
      <c r="J15" s="13" t="s">
        <v>28</v>
      </c>
      <c r="K15" s="13">
        <v>4.4299999999999999E-2</v>
      </c>
    </row>
    <row r="16" spans="1:12" ht="12.75" customHeight="1" x14ac:dyDescent="0.2">
      <c r="A16">
        <v>8</v>
      </c>
      <c r="B16" t="s">
        <v>161</v>
      </c>
      <c r="C16" t="s">
        <v>159</v>
      </c>
      <c r="D16" t="s">
        <v>12</v>
      </c>
      <c r="E16">
        <v>15000</v>
      </c>
      <c r="F16" s="12">
        <v>209.5575</v>
      </c>
      <c r="G16" s="13">
        <v>2.3E-2</v>
      </c>
      <c r="H16" s="27"/>
      <c r="J16" s="13" t="s">
        <v>31</v>
      </c>
      <c r="K16" s="13">
        <v>3.3000000000000002E-2</v>
      </c>
    </row>
    <row r="17" spans="1:11" ht="12.75" customHeight="1" x14ac:dyDescent="0.2">
      <c r="A17">
        <v>9</v>
      </c>
      <c r="B17" t="s">
        <v>207</v>
      </c>
      <c r="C17" t="s">
        <v>206</v>
      </c>
      <c r="D17" t="s">
        <v>28</v>
      </c>
      <c r="E17">
        <v>7500</v>
      </c>
      <c r="F17" s="12">
        <v>145.905</v>
      </c>
      <c r="G17" s="13">
        <v>1.6E-2</v>
      </c>
      <c r="H17" s="27"/>
      <c r="J17" s="13" t="s">
        <v>35</v>
      </c>
      <c r="K17" s="13">
        <v>0.03</v>
      </c>
    </row>
    <row r="18" spans="1:11" ht="12.75" customHeight="1" x14ac:dyDescent="0.2">
      <c r="A18">
        <v>10</v>
      </c>
      <c r="B18" t="s">
        <v>23</v>
      </c>
      <c r="C18" t="s">
        <v>20</v>
      </c>
      <c r="D18" t="s">
        <v>21</v>
      </c>
      <c r="E18">
        <v>8000</v>
      </c>
      <c r="F18" s="12">
        <v>141.44800000000001</v>
      </c>
      <c r="G18" s="13">
        <v>1.5600000000000001E-2</v>
      </c>
      <c r="H18" s="27"/>
      <c r="J18" s="13" t="s">
        <v>21</v>
      </c>
      <c r="K18" s="13">
        <v>2.6000000000000002E-2</v>
      </c>
    </row>
    <row r="19" spans="1:11" ht="12.75" customHeight="1" x14ac:dyDescent="0.2">
      <c r="A19">
        <v>11</v>
      </c>
      <c r="B19" t="s">
        <v>209</v>
      </c>
      <c r="C19" t="s">
        <v>208</v>
      </c>
      <c r="D19" t="s">
        <v>22</v>
      </c>
      <c r="E19">
        <v>200000</v>
      </c>
      <c r="F19" s="12">
        <v>139.69999999999999</v>
      </c>
      <c r="G19" s="13">
        <v>1.54E-2</v>
      </c>
      <c r="H19" s="27"/>
      <c r="J19" s="13" t="s">
        <v>32</v>
      </c>
      <c r="K19" s="13">
        <v>2.5000000000000001E-2</v>
      </c>
    </row>
    <row r="20" spans="1:11" ht="12.75" customHeight="1" x14ac:dyDescent="0.2">
      <c r="A20">
        <v>12</v>
      </c>
      <c r="B20" t="s">
        <v>84</v>
      </c>
      <c r="C20" t="s">
        <v>83</v>
      </c>
      <c r="D20" t="s">
        <v>54</v>
      </c>
      <c r="E20">
        <v>35000</v>
      </c>
      <c r="F20" s="12">
        <v>139.33500000000001</v>
      </c>
      <c r="G20" s="13">
        <v>1.5300000000000001E-2</v>
      </c>
      <c r="H20" s="27"/>
      <c r="J20" s="13" t="s">
        <v>210</v>
      </c>
      <c r="K20" s="13">
        <v>2.2000000000000002E-2</v>
      </c>
    </row>
    <row r="21" spans="1:11" ht="12.75" customHeight="1" x14ac:dyDescent="0.2">
      <c r="A21">
        <v>13</v>
      </c>
      <c r="B21" t="s">
        <v>90</v>
      </c>
      <c r="C21" t="s">
        <v>89</v>
      </c>
      <c r="D21" t="s">
        <v>28</v>
      </c>
      <c r="E21">
        <v>6000</v>
      </c>
      <c r="F21" s="12">
        <v>125.724</v>
      </c>
      <c r="G21" s="13">
        <v>1.38E-2</v>
      </c>
      <c r="H21" s="27"/>
      <c r="J21" s="13" t="s">
        <v>54</v>
      </c>
      <c r="K21" s="13">
        <v>1.78E-2</v>
      </c>
    </row>
    <row r="22" spans="1:11" ht="12.75" customHeight="1" x14ac:dyDescent="0.2">
      <c r="A22">
        <v>14</v>
      </c>
      <c r="B22" t="s">
        <v>19</v>
      </c>
      <c r="C22" t="s">
        <v>18</v>
      </c>
      <c r="D22" t="s">
        <v>12</v>
      </c>
      <c r="E22">
        <v>20000</v>
      </c>
      <c r="F22" s="12">
        <v>122.52</v>
      </c>
      <c r="G22" s="13">
        <v>1.3500000000000002E-2</v>
      </c>
      <c r="H22" s="27"/>
      <c r="J22" s="13" t="s">
        <v>41</v>
      </c>
      <c r="K22" s="13">
        <v>1.77E-2</v>
      </c>
    </row>
    <row r="23" spans="1:11" ht="12.75" customHeight="1" x14ac:dyDescent="0.2">
      <c r="A23">
        <v>15</v>
      </c>
      <c r="B23" t="s">
        <v>17</v>
      </c>
      <c r="C23" t="s">
        <v>14</v>
      </c>
      <c r="D23" t="s">
        <v>12</v>
      </c>
      <c r="E23">
        <v>14000</v>
      </c>
      <c r="F23" s="12">
        <v>120.673</v>
      </c>
      <c r="G23" s="13">
        <v>1.3300000000000001E-2</v>
      </c>
      <c r="H23" s="27"/>
      <c r="J23" s="13" t="s">
        <v>69</v>
      </c>
      <c r="K23" s="13">
        <v>1.7600000000000001E-2</v>
      </c>
    </row>
    <row r="24" spans="1:11" ht="12.75" customHeight="1" x14ac:dyDescent="0.2">
      <c r="A24">
        <v>16</v>
      </c>
      <c r="B24" t="s">
        <v>213</v>
      </c>
      <c r="C24" t="s">
        <v>211</v>
      </c>
      <c r="D24" t="s">
        <v>31</v>
      </c>
      <c r="E24">
        <v>11000</v>
      </c>
      <c r="F24" s="12">
        <v>118.184</v>
      </c>
      <c r="G24" s="13">
        <v>1.3000000000000001E-2</v>
      </c>
      <c r="H24" s="27"/>
      <c r="J24" s="13" t="s">
        <v>212</v>
      </c>
      <c r="K24" s="13">
        <v>1.7100000000000001E-2</v>
      </c>
    </row>
    <row r="25" spans="1:11" ht="12.75" customHeight="1" x14ac:dyDescent="0.2">
      <c r="A25">
        <v>17</v>
      </c>
      <c r="B25" t="s">
        <v>126</v>
      </c>
      <c r="C25" t="s">
        <v>125</v>
      </c>
      <c r="D25" t="s">
        <v>48</v>
      </c>
      <c r="E25">
        <v>22125</v>
      </c>
      <c r="F25" s="12">
        <v>116.27793800000001</v>
      </c>
      <c r="G25" s="13">
        <v>1.2800000000000001E-2</v>
      </c>
      <c r="H25" s="27"/>
      <c r="J25" s="13" t="s">
        <v>63</v>
      </c>
      <c r="K25" s="13">
        <v>1.7000000000000001E-2</v>
      </c>
    </row>
    <row r="26" spans="1:11" ht="12.75" customHeight="1" x14ac:dyDescent="0.2">
      <c r="A26">
        <v>18</v>
      </c>
      <c r="B26" t="s">
        <v>110</v>
      </c>
      <c r="C26" t="s">
        <v>109</v>
      </c>
      <c r="D26" t="s">
        <v>25</v>
      </c>
      <c r="E26">
        <v>7500</v>
      </c>
      <c r="F26" s="12">
        <v>108.55500000000001</v>
      </c>
      <c r="G26" s="13">
        <v>1.1899999999999999E-2</v>
      </c>
      <c r="H26" s="27"/>
      <c r="J26" s="13" t="s">
        <v>48</v>
      </c>
      <c r="K26" s="13">
        <v>1.2800000000000001E-2</v>
      </c>
    </row>
    <row r="27" spans="1:11" ht="12.75" customHeight="1" x14ac:dyDescent="0.2">
      <c r="A27">
        <v>19</v>
      </c>
      <c r="B27" t="s">
        <v>215</v>
      </c>
      <c r="C27" t="s">
        <v>214</v>
      </c>
      <c r="D27" t="s">
        <v>160</v>
      </c>
      <c r="E27">
        <v>120000</v>
      </c>
      <c r="F27" s="12">
        <v>104.34</v>
      </c>
      <c r="G27" s="13">
        <v>1.15E-2</v>
      </c>
      <c r="H27" s="27"/>
      <c r="J27" s="13" t="s">
        <v>160</v>
      </c>
      <c r="K27" s="13">
        <v>1.15E-2</v>
      </c>
    </row>
    <row r="28" spans="1:11" ht="12.75" customHeight="1" x14ac:dyDescent="0.2">
      <c r="A28">
        <v>20</v>
      </c>
      <c r="B28" t="s">
        <v>104</v>
      </c>
      <c r="C28" t="s">
        <v>103</v>
      </c>
      <c r="D28" t="s">
        <v>35</v>
      </c>
      <c r="E28">
        <v>15000</v>
      </c>
      <c r="F28" s="12">
        <v>102.0825</v>
      </c>
      <c r="G28" s="13">
        <v>1.1200000000000002E-2</v>
      </c>
      <c r="H28" s="27"/>
      <c r="J28" s="13" t="s">
        <v>72</v>
      </c>
      <c r="K28" s="13">
        <v>1.03E-2</v>
      </c>
    </row>
    <row r="29" spans="1:11" ht="12.75" customHeight="1" x14ac:dyDescent="0.2">
      <c r="A29">
        <v>21</v>
      </c>
      <c r="B29" t="s">
        <v>76</v>
      </c>
      <c r="C29" t="s">
        <v>74</v>
      </c>
      <c r="D29" t="s">
        <v>12</v>
      </c>
      <c r="E29">
        <v>53280</v>
      </c>
      <c r="F29" s="12">
        <v>98.67456</v>
      </c>
      <c r="G29" s="13">
        <v>1.09E-2</v>
      </c>
      <c r="H29" s="27"/>
      <c r="J29" s="13" t="s">
        <v>216</v>
      </c>
      <c r="K29" s="13">
        <v>1.03E-2</v>
      </c>
    </row>
    <row r="30" spans="1:11" ht="12.75" customHeight="1" x14ac:dyDescent="0.2">
      <c r="A30">
        <v>22</v>
      </c>
      <c r="B30" t="s">
        <v>120</v>
      </c>
      <c r="C30" t="s">
        <v>119</v>
      </c>
      <c r="D30" t="s">
        <v>21</v>
      </c>
      <c r="E30">
        <v>120000</v>
      </c>
      <c r="F30" s="12">
        <v>94.8</v>
      </c>
      <c r="G30" s="13">
        <v>1.04E-2</v>
      </c>
      <c r="H30" s="27"/>
      <c r="J30" s="13" t="s">
        <v>51</v>
      </c>
      <c r="K30" s="13">
        <v>9.4999999999999998E-3</v>
      </c>
    </row>
    <row r="31" spans="1:11" ht="12.75" customHeight="1" x14ac:dyDescent="0.2">
      <c r="A31">
        <v>23</v>
      </c>
      <c r="B31" t="s">
        <v>36</v>
      </c>
      <c r="C31" t="s">
        <v>34</v>
      </c>
      <c r="D31" t="s">
        <v>22</v>
      </c>
      <c r="E31">
        <v>3500</v>
      </c>
      <c r="F31" s="12">
        <v>93.96275</v>
      </c>
      <c r="G31" s="13">
        <v>1.03E-2</v>
      </c>
      <c r="H31" s="27"/>
      <c r="J31" s="13" t="s">
        <v>66</v>
      </c>
      <c r="K31" s="13">
        <v>9.4999999999999998E-3</v>
      </c>
    </row>
    <row r="32" spans="1:11" ht="12.75" customHeight="1" x14ac:dyDescent="0.2">
      <c r="A32">
        <v>24</v>
      </c>
      <c r="B32" t="s">
        <v>191</v>
      </c>
      <c r="C32" t="s">
        <v>190</v>
      </c>
      <c r="D32" t="s">
        <v>72</v>
      </c>
      <c r="E32">
        <v>20000</v>
      </c>
      <c r="F32" s="12">
        <v>93.39</v>
      </c>
      <c r="G32" s="13">
        <v>1.03E-2</v>
      </c>
      <c r="H32" s="27"/>
      <c r="J32" s="13" t="s">
        <v>217</v>
      </c>
      <c r="K32" s="13">
        <v>9.3999999999999986E-3</v>
      </c>
    </row>
    <row r="33" spans="1:11" ht="12.75" customHeight="1" x14ac:dyDescent="0.2">
      <c r="A33">
        <v>25</v>
      </c>
      <c r="B33" t="s">
        <v>61</v>
      </c>
      <c r="C33" t="s">
        <v>59</v>
      </c>
      <c r="D33" t="s">
        <v>35</v>
      </c>
      <c r="E33">
        <v>25000</v>
      </c>
      <c r="F33" s="12">
        <v>92.1</v>
      </c>
      <c r="G33" s="13">
        <v>1.01E-2</v>
      </c>
      <c r="H33" s="27"/>
      <c r="J33" s="13" t="s">
        <v>75</v>
      </c>
      <c r="K33" s="13">
        <v>9.0000000000000011E-3</v>
      </c>
    </row>
    <row r="34" spans="1:11" ht="12.75" customHeight="1" x14ac:dyDescent="0.2">
      <c r="A34">
        <v>26</v>
      </c>
      <c r="B34" t="s">
        <v>158</v>
      </c>
      <c r="C34" t="s">
        <v>157</v>
      </c>
      <c r="D34" t="s">
        <v>31</v>
      </c>
      <c r="E34">
        <v>10000</v>
      </c>
      <c r="F34" s="12">
        <v>91.1</v>
      </c>
      <c r="G34" s="13">
        <v>0.01</v>
      </c>
      <c r="H34" s="27"/>
      <c r="J34" s="13" t="s">
        <v>218</v>
      </c>
      <c r="K34" s="13">
        <v>7.7000000000000002E-3</v>
      </c>
    </row>
    <row r="35" spans="1:11" ht="12.75" customHeight="1" x14ac:dyDescent="0.2">
      <c r="A35">
        <v>27</v>
      </c>
      <c r="B35" t="s">
        <v>220</v>
      </c>
      <c r="C35" t="s">
        <v>219</v>
      </c>
      <c r="D35" t="s">
        <v>31</v>
      </c>
      <c r="E35">
        <v>22500</v>
      </c>
      <c r="F35" s="12">
        <v>90.978750000000005</v>
      </c>
      <c r="G35" s="13">
        <v>0.01</v>
      </c>
      <c r="H35" s="27"/>
      <c r="J35" s="13" t="s">
        <v>60</v>
      </c>
      <c r="K35" s="13">
        <v>7.4999999999999997E-3</v>
      </c>
    </row>
    <row r="36" spans="1:11" ht="12.75" customHeight="1" x14ac:dyDescent="0.2">
      <c r="A36">
        <v>28</v>
      </c>
      <c r="B36" t="s">
        <v>49</v>
      </c>
      <c r="C36" t="s">
        <v>47</v>
      </c>
      <c r="D36" t="s">
        <v>22</v>
      </c>
      <c r="E36">
        <v>2500</v>
      </c>
      <c r="F36" s="12">
        <v>90.521249999999995</v>
      </c>
      <c r="G36" s="13">
        <v>0.01</v>
      </c>
      <c r="H36" s="27"/>
      <c r="J36" s="13" t="s">
        <v>38</v>
      </c>
      <c r="K36" s="13">
        <v>4.7999999999999996E-3</v>
      </c>
    </row>
    <row r="37" spans="1:11" ht="12.75" customHeight="1" x14ac:dyDescent="0.2">
      <c r="A37">
        <v>29</v>
      </c>
      <c r="B37" t="s">
        <v>222</v>
      </c>
      <c r="C37" t="s">
        <v>221</v>
      </c>
      <c r="D37" t="s">
        <v>69</v>
      </c>
      <c r="E37">
        <v>50000</v>
      </c>
      <c r="F37" s="12">
        <v>89.724999999999994</v>
      </c>
      <c r="G37" s="13">
        <v>9.8999999999999991E-3</v>
      </c>
      <c r="H37" s="27"/>
      <c r="J37" s="13" t="s">
        <v>81</v>
      </c>
      <c r="K37" s="13">
        <v>1.89E-2</v>
      </c>
    </row>
    <row r="38" spans="1:11" ht="12.75" customHeight="1" x14ac:dyDescent="0.2">
      <c r="A38">
        <v>30</v>
      </c>
      <c r="B38" t="s">
        <v>118</v>
      </c>
      <c r="C38" t="s">
        <v>117</v>
      </c>
      <c r="D38" t="s">
        <v>51</v>
      </c>
      <c r="E38">
        <v>27297</v>
      </c>
      <c r="F38" s="12">
        <v>86.326763</v>
      </c>
      <c r="G38" s="13">
        <v>9.4999999999999998E-3</v>
      </c>
      <c r="H38" s="27"/>
      <c r="J38" s="13"/>
      <c r="K38" s="13"/>
    </row>
    <row r="39" spans="1:11" ht="12.75" customHeight="1" x14ac:dyDescent="0.2">
      <c r="A39">
        <v>31</v>
      </c>
      <c r="B39" t="s">
        <v>224</v>
      </c>
      <c r="C39" t="s">
        <v>223</v>
      </c>
      <c r="D39" t="s">
        <v>66</v>
      </c>
      <c r="E39">
        <v>25000</v>
      </c>
      <c r="F39" s="12">
        <v>85.962500000000006</v>
      </c>
      <c r="G39" s="13">
        <v>9.4999999999999998E-3</v>
      </c>
      <c r="H39" s="27"/>
    </row>
    <row r="40" spans="1:11" ht="12.75" customHeight="1" x14ac:dyDescent="0.2">
      <c r="A40">
        <v>32</v>
      </c>
      <c r="B40" t="s">
        <v>226</v>
      </c>
      <c r="C40" t="s">
        <v>225</v>
      </c>
      <c r="D40" t="s">
        <v>217</v>
      </c>
      <c r="E40">
        <v>2500</v>
      </c>
      <c r="F40" s="12">
        <v>85.362499999999997</v>
      </c>
      <c r="G40" s="13">
        <v>9.3999999999999986E-3</v>
      </c>
      <c r="H40" s="27"/>
    </row>
    <row r="41" spans="1:11" ht="12.75" customHeight="1" x14ac:dyDescent="0.2">
      <c r="A41">
        <v>33</v>
      </c>
      <c r="B41" t="s">
        <v>228</v>
      </c>
      <c r="C41" t="s">
        <v>227</v>
      </c>
      <c r="D41" t="s">
        <v>12</v>
      </c>
      <c r="E41">
        <v>300000</v>
      </c>
      <c r="F41" s="12">
        <v>82.5</v>
      </c>
      <c r="G41" s="13">
        <v>9.1000000000000004E-3</v>
      </c>
      <c r="H41" s="27"/>
    </row>
    <row r="42" spans="1:11" ht="12.75" customHeight="1" x14ac:dyDescent="0.2">
      <c r="A42">
        <v>34</v>
      </c>
      <c r="B42" t="s">
        <v>230</v>
      </c>
      <c r="C42" t="s">
        <v>229</v>
      </c>
      <c r="D42" t="s">
        <v>63</v>
      </c>
      <c r="E42">
        <v>2500</v>
      </c>
      <c r="F42" s="12">
        <v>82.165000000000006</v>
      </c>
      <c r="G42" s="13">
        <v>9.0000000000000011E-3</v>
      </c>
      <c r="H42" s="27"/>
    </row>
    <row r="43" spans="1:11" ht="12.75" customHeight="1" x14ac:dyDescent="0.2">
      <c r="A43">
        <v>35</v>
      </c>
      <c r="B43" t="s">
        <v>173</v>
      </c>
      <c r="C43" t="s">
        <v>172</v>
      </c>
      <c r="D43" t="s">
        <v>75</v>
      </c>
      <c r="E43">
        <v>20766</v>
      </c>
      <c r="F43" s="12">
        <v>81.516932999999995</v>
      </c>
      <c r="G43" s="13">
        <v>9.0000000000000011E-3</v>
      </c>
      <c r="H43" s="27"/>
    </row>
    <row r="44" spans="1:11" ht="12.75" customHeight="1" x14ac:dyDescent="0.2">
      <c r="A44">
        <v>36</v>
      </c>
      <c r="B44" t="s">
        <v>39</v>
      </c>
      <c r="C44" t="s">
        <v>37</v>
      </c>
      <c r="D44" t="s">
        <v>22</v>
      </c>
      <c r="E44">
        <v>500</v>
      </c>
      <c r="F44" s="12">
        <v>81.277749999999997</v>
      </c>
      <c r="G44" s="13">
        <v>8.8999999999999999E-3</v>
      </c>
      <c r="H44" s="27"/>
    </row>
    <row r="45" spans="1:11" ht="12.75" customHeight="1" x14ac:dyDescent="0.2">
      <c r="A45">
        <v>37</v>
      </c>
      <c r="B45" t="s">
        <v>42</v>
      </c>
      <c r="C45" t="s">
        <v>40</v>
      </c>
      <c r="D45" t="s">
        <v>35</v>
      </c>
      <c r="E45">
        <v>15000</v>
      </c>
      <c r="F45" s="12">
        <v>78.667500000000004</v>
      </c>
      <c r="G45" s="13">
        <v>8.6999999999999994E-3</v>
      </c>
      <c r="H45" s="27"/>
    </row>
    <row r="46" spans="1:11" ht="12.75" customHeight="1" x14ac:dyDescent="0.2">
      <c r="A46">
        <v>38</v>
      </c>
      <c r="B46" t="s">
        <v>44</v>
      </c>
      <c r="C46" t="s">
        <v>43</v>
      </c>
      <c r="D46" t="s">
        <v>28</v>
      </c>
      <c r="E46">
        <v>35000</v>
      </c>
      <c r="F46" s="12">
        <v>78.382499999999993</v>
      </c>
      <c r="G46" s="13">
        <v>8.6E-3</v>
      </c>
      <c r="H46" s="27"/>
    </row>
    <row r="47" spans="1:11" ht="12.75" customHeight="1" x14ac:dyDescent="0.2">
      <c r="A47">
        <v>39</v>
      </c>
      <c r="B47" t="s">
        <v>112</v>
      </c>
      <c r="C47" t="s">
        <v>111</v>
      </c>
      <c r="D47" t="s">
        <v>63</v>
      </c>
      <c r="E47">
        <v>13000</v>
      </c>
      <c r="F47" s="12">
        <v>72.988500000000002</v>
      </c>
      <c r="G47" s="13">
        <v>8.0000000000000002E-3</v>
      </c>
      <c r="H47" s="27"/>
    </row>
    <row r="48" spans="1:11" ht="12.75" customHeight="1" x14ac:dyDescent="0.2">
      <c r="A48">
        <v>40</v>
      </c>
      <c r="B48" t="s">
        <v>124</v>
      </c>
      <c r="C48" t="s">
        <v>123</v>
      </c>
      <c r="D48" t="s">
        <v>69</v>
      </c>
      <c r="E48">
        <v>60000</v>
      </c>
      <c r="F48" s="12">
        <v>70.38</v>
      </c>
      <c r="G48" s="13">
        <v>7.7000000000000002E-3</v>
      </c>
      <c r="H48" s="27"/>
    </row>
    <row r="49" spans="1:8" ht="12.75" customHeight="1" x14ac:dyDescent="0.2">
      <c r="A49">
        <v>41</v>
      </c>
      <c r="B49" t="s">
        <v>232</v>
      </c>
      <c r="C49" t="s">
        <v>231</v>
      </c>
      <c r="D49" t="s">
        <v>218</v>
      </c>
      <c r="E49">
        <v>4008</v>
      </c>
      <c r="F49" s="12">
        <v>70.156031999999996</v>
      </c>
      <c r="G49" s="13">
        <v>7.7000000000000002E-3</v>
      </c>
      <c r="H49" s="27"/>
    </row>
    <row r="50" spans="1:8" ht="12.75" customHeight="1" x14ac:dyDescent="0.2">
      <c r="A50">
        <v>42</v>
      </c>
      <c r="B50" t="s">
        <v>234</v>
      </c>
      <c r="C50" t="s">
        <v>233</v>
      </c>
      <c r="D50" t="s">
        <v>32</v>
      </c>
      <c r="E50">
        <v>15000</v>
      </c>
      <c r="F50" s="12">
        <v>69.067499999999995</v>
      </c>
      <c r="G50" s="13">
        <v>7.6E-3</v>
      </c>
      <c r="H50" s="27"/>
    </row>
    <row r="51" spans="1:8" ht="12.75" customHeight="1" x14ac:dyDescent="0.2">
      <c r="A51">
        <v>43</v>
      </c>
      <c r="B51" t="s">
        <v>98</v>
      </c>
      <c r="C51" t="s">
        <v>97</v>
      </c>
      <c r="D51" t="s">
        <v>60</v>
      </c>
      <c r="E51">
        <v>21327</v>
      </c>
      <c r="F51" s="12">
        <v>68.598296000000005</v>
      </c>
      <c r="G51" s="13">
        <v>7.4999999999999997E-3</v>
      </c>
      <c r="H51" s="27"/>
    </row>
    <row r="52" spans="1:8" ht="12.75" customHeight="1" x14ac:dyDescent="0.2">
      <c r="A52">
        <v>44</v>
      </c>
      <c r="B52" t="s">
        <v>73</v>
      </c>
      <c r="C52" t="s">
        <v>71</v>
      </c>
      <c r="D52" t="s">
        <v>41</v>
      </c>
      <c r="E52">
        <v>15000</v>
      </c>
      <c r="F52" s="12">
        <v>67.814999999999998</v>
      </c>
      <c r="G52" s="13">
        <v>7.4999999999999997E-3</v>
      </c>
      <c r="H52" s="27"/>
    </row>
    <row r="53" spans="1:8" ht="12.75" customHeight="1" x14ac:dyDescent="0.2">
      <c r="A53">
        <v>45</v>
      </c>
      <c r="B53" t="s">
        <v>236</v>
      </c>
      <c r="C53" t="s">
        <v>235</v>
      </c>
      <c r="D53" t="s">
        <v>32</v>
      </c>
      <c r="E53">
        <v>5113</v>
      </c>
      <c r="F53" s="12">
        <v>62.347921999999997</v>
      </c>
      <c r="G53" s="13">
        <v>6.8999999999999999E-3</v>
      </c>
      <c r="H53" s="27"/>
    </row>
    <row r="54" spans="1:8" ht="12.75" customHeight="1" x14ac:dyDescent="0.2">
      <c r="A54">
        <v>46</v>
      </c>
      <c r="B54" t="s">
        <v>132</v>
      </c>
      <c r="C54" t="s">
        <v>131</v>
      </c>
      <c r="D54" t="s">
        <v>32</v>
      </c>
      <c r="E54">
        <v>35000</v>
      </c>
      <c r="F54" s="12">
        <v>60.637500000000003</v>
      </c>
      <c r="G54" s="13">
        <v>6.7000000000000002E-3</v>
      </c>
      <c r="H54" s="27"/>
    </row>
    <row r="55" spans="1:8" ht="12.75" customHeight="1" x14ac:dyDescent="0.2">
      <c r="A55">
        <v>47</v>
      </c>
      <c r="B55" t="s">
        <v>46</v>
      </c>
      <c r="C55" t="s">
        <v>45</v>
      </c>
      <c r="D55" t="s">
        <v>28</v>
      </c>
      <c r="E55">
        <v>15000</v>
      </c>
      <c r="F55" s="12">
        <v>53.362499999999997</v>
      </c>
      <c r="G55" s="13">
        <v>5.8999999999999999E-3</v>
      </c>
      <c r="H55" s="27"/>
    </row>
    <row r="56" spans="1:8" ht="12.75" customHeight="1" x14ac:dyDescent="0.2">
      <c r="A56">
        <v>48</v>
      </c>
      <c r="B56" t="s">
        <v>130</v>
      </c>
      <c r="C56" t="s">
        <v>129</v>
      </c>
      <c r="D56" t="s">
        <v>41</v>
      </c>
      <c r="E56">
        <v>27000</v>
      </c>
      <c r="F56" s="12">
        <v>49.518000000000001</v>
      </c>
      <c r="G56" s="13">
        <v>5.4000000000000003E-3</v>
      </c>
      <c r="H56" s="27"/>
    </row>
    <row r="57" spans="1:8" ht="12.75" customHeight="1" x14ac:dyDescent="0.2">
      <c r="A57">
        <v>49</v>
      </c>
      <c r="B57" t="s">
        <v>64</v>
      </c>
      <c r="C57" t="s">
        <v>62</v>
      </c>
      <c r="D57" t="s">
        <v>25</v>
      </c>
      <c r="E57">
        <v>2600</v>
      </c>
      <c r="F57" s="12">
        <v>47.165300000000002</v>
      </c>
      <c r="G57" s="13">
        <v>5.1999999999999998E-3</v>
      </c>
      <c r="H57" s="27"/>
    </row>
    <row r="58" spans="1:8" ht="12.75" customHeight="1" x14ac:dyDescent="0.2">
      <c r="A58">
        <v>50</v>
      </c>
      <c r="B58" t="s">
        <v>154</v>
      </c>
      <c r="C58" t="s">
        <v>153</v>
      </c>
      <c r="D58" t="s">
        <v>41</v>
      </c>
      <c r="E58">
        <v>5000</v>
      </c>
      <c r="F58" s="12">
        <v>43.96</v>
      </c>
      <c r="G58" s="13">
        <v>4.7999999999999996E-3</v>
      </c>
      <c r="H58" s="27"/>
    </row>
    <row r="59" spans="1:8" ht="12.75" customHeight="1" x14ac:dyDescent="0.2">
      <c r="A59">
        <v>51</v>
      </c>
      <c r="B59" t="s">
        <v>106</v>
      </c>
      <c r="C59" t="s">
        <v>105</v>
      </c>
      <c r="D59" t="s">
        <v>12</v>
      </c>
      <c r="E59">
        <v>15000</v>
      </c>
      <c r="F59" s="12">
        <v>35.954999999999998</v>
      </c>
      <c r="G59" s="13">
        <v>4.0000000000000001E-3</v>
      </c>
      <c r="H59" s="27"/>
    </row>
    <row r="60" spans="1:8" ht="12.75" customHeight="1" x14ac:dyDescent="0.2">
      <c r="A60">
        <v>52</v>
      </c>
      <c r="B60" t="s">
        <v>238</v>
      </c>
      <c r="C60" t="s">
        <v>237</v>
      </c>
      <c r="D60" t="s">
        <v>38</v>
      </c>
      <c r="E60">
        <v>30000</v>
      </c>
      <c r="F60" s="12">
        <v>35.085000000000001</v>
      </c>
      <c r="G60" s="13">
        <v>3.9000000000000003E-3</v>
      </c>
      <c r="H60" s="27"/>
    </row>
    <row r="61" spans="1:8" ht="12.75" customHeight="1" x14ac:dyDescent="0.2">
      <c r="A61">
        <v>53</v>
      </c>
      <c r="B61" t="s">
        <v>94</v>
      </c>
      <c r="C61" t="s">
        <v>93</v>
      </c>
      <c r="D61" t="s">
        <v>32</v>
      </c>
      <c r="E61">
        <v>796</v>
      </c>
      <c r="F61" s="12">
        <v>34.904201999999998</v>
      </c>
      <c r="G61" s="13">
        <v>3.8E-3</v>
      </c>
      <c r="H61" s="27"/>
    </row>
    <row r="62" spans="1:8" ht="12.75" customHeight="1" x14ac:dyDescent="0.2">
      <c r="A62">
        <v>54</v>
      </c>
      <c r="B62" t="s">
        <v>240</v>
      </c>
      <c r="C62" t="s">
        <v>239</v>
      </c>
      <c r="D62" t="s">
        <v>54</v>
      </c>
      <c r="E62">
        <v>15000</v>
      </c>
      <c r="F62" s="12">
        <v>22.934999999999999</v>
      </c>
      <c r="G62" s="13">
        <v>2.5000000000000001E-3</v>
      </c>
      <c r="H62" s="27"/>
    </row>
    <row r="63" spans="1:8" ht="12.75" customHeight="1" x14ac:dyDescent="0.2">
      <c r="A63">
        <v>55</v>
      </c>
      <c r="B63" t="s">
        <v>241</v>
      </c>
      <c r="C63" t="s">
        <v>544</v>
      </c>
      <c r="D63" t="s">
        <v>25</v>
      </c>
      <c r="E63">
        <v>10000</v>
      </c>
      <c r="F63" s="12">
        <v>21.135000000000002</v>
      </c>
      <c r="G63" s="13">
        <v>2.3E-3</v>
      </c>
      <c r="H63" s="27"/>
    </row>
    <row r="64" spans="1:8" ht="12.75" customHeight="1" x14ac:dyDescent="0.2">
      <c r="A64">
        <v>56</v>
      </c>
      <c r="B64" t="s">
        <v>82</v>
      </c>
      <c r="C64" t="s">
        <v>80</v>
      </c>
      <c r="D64" t="s">
        <v>38</v>
      </c>
      <c r="E64">
        <v>200</v>
      </c>
      <c r="F64" s="12">
        <v>7.9885000000000002</v>
      </c>
      <c r="G64" s="13">
        <v>8.9999999999999998E-4</v>
      </c>
      <c r="H64" s="27"/>
    </row>
    <row r="65" spans="1:9" ht="12.75" customHeight="1" x14ac:dyDescent="0.2">
      <c r="C65" s="16" t="s">
        <v>137</v>
      </c>
      <c r="D65" s="16"/>
      <c r="E65" s="16"/>
      <c r="F65" s="17">
        <f>SUM(F9:F64)</f>
        <v>6612.9364460000015</v>
      </c>
      <c r="G65" s="18">
        <f>SUM(G9:G64)</f>
        <v>0.72730000000000017</v>
      </c>
      <c r="H65" s="28"/>
      <c r="I65" s="29"/>
    </row>
    <row r="66" spans="1:9" ht="12.75" customHeight="1" x14ac:dyDescent="0.2">
      <c r="F66" s="12"/>
      <c r="G66" s="13"/>
      <c r="H66" s="27"/>
    </row>
    <row r="67" spans="1:9" ht="12.75" customHeight="1" x14ac:dyDescent="0.2">
      <c r="C67" s="14" t="s">
        <v>141</v>
      </c>
      <c r="F67" s="12"/>
      <c r="G67" s="13"/>
      <c r="H67" s="27"/>
    </row>
    <row r="68" spans="1:9" ht="12.75" customHeight="1" x14ac:dyDescent="0.2">
      <c r="C68" s="14" t="s">
        <v>242</v>
      </c>
      <c r="F68" s="12"/>
      <c r="G68" s="13"/>
      <c r="H68" s="27"/>
    </row>
    <row r="69" spans="1:9" ht="12.75" customHeight="1" x14ac:dyDescent="0.2">
      <c r="A69">
        <v>57</v>
      </c>
      <c r="B69" t="s">
        <v>243</v>
      </c>
      <c r="C69" t="s">
        <v>105</v>
      </c>
      <c r="D69" t="s">
        <v>210</v>
      </c>
      <c r="E69">
        <v>20000000</v>
      </c>
      <c r="F69" s="12">
        <v>199.64099999999999</v>
      </c>
      <c r="G69" s="13">
        <v>2.2000000000000002E-2</v>
      </c>
      <c r="H69" s="27"/>
    </row>
    <row r="70" spans="1:9" ht="12.75" customHeight="1" x14ac:dyDescent="0.2">
      <c r="C70" s="16" t="s">
        <v>137</v>
      </c>
      <c r="D70" s="16"/>
      <c r="E70" s="16"/>
      <c r="F70" s="17">
        <f>SUM(F69:F69)</f>
        <v>199.64099999999999</v>
      </c>
      <c r="G70" s="18">
        <f>SUM(G69:G69)</f>
        <v>2.2000000000000002E-2</v>
      </c>
      <c r="H70" s="28"/>
      <c r="I70" s="29"/>
    </row>
    <row r="71" spans="1:9" ht="12.75" customHeight="1" x14ac:dyDescent="0.2">
      <c r="F71" s="12"/>
      <c r="G71" s="13"/>
      <c r="H71" s="27"/>
    </row>
    <row r="72" spans="1:9" ht="12.75" customHeight="1" x14ac:dyDescent="0.2">
      <c r="C72" s="14" t="s">
        <v>244</v>
      </c>
      <c r="F72" s="12"/>
      <c r="G72" s="13"/>
      <c r="H72" s="27"/>
    </row>
    <row r="73" spans="1:9" ht="12.75" customHeight="1" x14ac:dyDescent="0.2">
      <c r="A73">
        <v>58</v>
      </c>
      <c r="B73" t="s">
        <v>246</v>
      </c>
      <c r="C73" t="s">
        <v>245</v>
      </c>
      <c r="D73" t="s">
        <v>212</v>
      </c>
      <c r="E73">
        <v>13000000</v>
      </c>
      <c r="F73" s="12">
        <v>134.61643000000001</v>
      </c>
      <c r="G73" s="13">
        <v>1.4800000000000001E-2</v>
      </c>
      <c r="H73" s="28"/>
      <c r="I73" s="29"/>
    </row>
    <row r="74" spans="1:9" ht="12.75" customHeight="1" x14ac:dyDescent="0.2">
      <c r="A74">
        <v>59</v>
      </c>
      <c r="B74" t="s">
        <v>248</v>
      </c>
      <c r="C74" t="s">
        <v>247</v>
      </c>
      <c r="D74" t="s">
        <v>212</v>
      </c>
      <c r="E74">
        <v>1000000</v>
      </c>
      <c r="F74" s="12">
        <v>10.706099999999999</v>
      </c>
      <c r="G74" s="13">
        <v>1.1999999999999999E-3</v>
      </c>
      <c r="H74" s="27"/>
    </row>
    <row r="75" spans="1:9" ht="12.75" customHeight="1" x14ac:dyDescent="0.2">
      <c r="A75">
        <v>60</v>
      </c>
      <c r="B75" t="s">
        <v>250</v>
      </c>
      <c r="C75" t="s">
        <v>249</v>
      </c>
      <c r="D75" t="s">
        <v>212</v>
      </c>
      <c r="E75">
        <v>1000000</v>
      </c>
      <c r="F75" s="12">
        <v>10.397019999999999</v>
      </c>
      <c r="G75" s="13">
        <v>1.1000000000000001E-3</v>
      </c>
      <c r="H75" s="27"/>
    </row>
    <row r="76" spans="1:9" ht="12.75" customHeight="1" x14ac:dyDescent="0.2">
      <c r="C76" s="16" t="s">
        <v>137</v>
      </c>
      <c r="D76" s="16"/>
      <c r="E76" s="16"/>
      <c r="F76" s="17">
        <f>SUM(F73:F75)</f>
        <v>155.71955</v>
      </c>
      <c r="G76" s="18">
        <f>SUM(G73:G75)</f>
        <v>1.7100000000000001E-2</v>
      </c>
      <c r="H76" s="27"/>
    </row>
    <row r="77" spans="1:9" ht="12.75" customHeight="1" x14ac:dyDescent="0.2">
      <c r="F77" s="12"/>
      <c r="G77" s="13"/>
      <c r="H77" s="27"/>
    </row>
    <row r="78" spans="1:9" ht="12.75" customHeight="1" x14ac:dyDescent="0.2">
      <c r="C78" s="14" t="s">
        <v>251</v>
      </c>
      <c r="F78" s="12"/>
      <c r="G78" s="13"/>
      <c r="H78" s="27"/>
    </row>
    <row r="79" spans="1:9" ht="12.75" customHeight="1" x14ac:dyDescent="0.2">
      <c r="C79" s="14" t="s">
        <v>10</v>
      </c>
      <c r="F79" s="12"/>
      <c r="G79" s="13"/>
      <c r="H79" s="28"/>
      <c r="I79" s="29"/>
    </row>
    <row r="80" spans="1:9" ht="12.75" customHeight="1" x14ac:dyDescent="0.2">
      <c r="A80">
        <v>61</v>
      </c>
      <c r="B80" t="s">
        <v>252</v>
      </c>
      <c r="C80" t="s">
        <v>131</v>
      </c>
      <c r="D80" t="s">
        <v>205</v>
      </c>
      <c r="E80">
        <v>100000000</v>
      </c>
      <c r="F80" s="12">
        <v>996.54399999999998</v>
      </c>
      <c r="G80" s="13">
        <v>0.1096</v>
      </c>
      <c r="H80" s="27"/>
    </row>
    <row r="81" spans="1:9" ht="12.75" customHeight="1" x14ac:dyDescent="0.2">
      <c r="A81">
        <v>62</v>
      </c>
      <c r="B81" t="s">
        <v>254</v>
      </c>
      <c r="C81" t="s">
        <v>253</v>
      </c>
      <c r="D81" t="s">
        <v>205</v>
      </c>
      <c r="E81">
        <v>27000000</v>
      </c>
      <c r="F81" s="12">
        <v>272.61333000000002</v>
      </c>
      <c r="G81" s="13">
        <v>0.03</v>
      </c>
      <c r="H81" s="27"/>
    </row>
    <row r="82" spans="1:9" ht="12.75" customHeight="1" x14ac:dyDescent="0.2">
      <c r="A82">
        <v>63</v>
      </c>
      <c r="B82" t="s">
        <v>256</v>
      </c>
      <c r="C82" t="s">
        <v>255</v>
      </c>
      <c r="D82" t="s">
        <v>205</v>
      </c>
      <c r="E82">
        <v>25000000</v>
      </c>
      <c r="F82" s="12">
        <v>254.38</v>
      </c>
      <c r="G82" s="13">
        <v>2.7999999999999997E-2</v>
      </c>
      <c r="H82" s="27"/>
    </row>
    <row r="83" spans="1:9" ht="12.75" customHeight="1" x14ac:dyDescent="0.2">
      <c r="A83">
        <v>64</v>
      </c>
      <c r="B83" t="s">
        <v>257</v>
      </c>
      <c r="C83" t="s">
        <v>255</v>
      </c>
      <c r="D83" t="s">
        <v>205</v>
      </c>
      <c r="E83">
        <v>13000000</v>
      </c>
      <c r="F83" s="12">
        <v>131.65724</v>
      </c>
      <c r="G83" s="13">
        <v>1.4499999999999999E-2</v>
      </c>
      <c r="H83" s="27"/>
    </row>
    <row r="84" spans="1:9" ht="12.75" customHeight="1" x14ac:dyDescent="0.2">
      <c r="A84">
        <v>65</v>
      </c>
      <c r="B84" t="s">
        <v>259</v>
      </c>
      <c r="C84" t="s">
        <v>258</v>
      </c>
      <c r="D84" t="s">
        <v>216</v>
      </c>
      <c r="E84">
        <v>9000000</v>
      </c>
      <c r="F84" s="12">
        <v>93.424949999999995</v>
      </c>
      <c r="G84" s="13">
        <v>1.03E-2</v>
      </c>
      <c r="H84" s="27"/>
    </row>
    <row r="85" spans="1:9" ht="12.75" customHeight="1" x14ac:dyDescent="0.2">
      <c r="A85">
        <v>66</v>
      </c>
      <c r="B85" t="s">
        <v>261</v>
      </c>
      <c r="C85" t="s">
        <v>260</v>
      </c>
      <c r="D85" t="s">
        <v>205</v>
      </c>
      <c r="E85">
        <v>5000000</v>
      </c>
      <c r="F85" s="12">
        <v>50.98</v>
      </c>
      <c r="G85" s="13">
        <v>5.6000000000000008E-3</v>
      </c>
      <c r="H85" s="27"/>
    </row>
    <row r="86" spans="1:9" ht="12.75" customHeight="1" x14ac:dyDescent="0.2">
      <c r="A86">
        <v>67</v>
      </c>
      <c r="B86" t="s">
        <v>262</v>
      </c>
      <c r="C86" t="s">
        <v>253</v>
      </c>
      <c r="D86" t="s">
        <v>205</v>
      </c>
      <c r="E86">
        <v>5000000</v>
      </c>
      <c r="F86" s="12">
        <v>50.57</v>
      </c>
      <c r="G86" s="13">
        <v>5.6000000000000008E-3</v>
      </c>
      <c r="H86" s="27"/>
    </row>
    <row r="87" spans="1:9" ht="12.75" customHeight="1" x14ac:dyDescent="0.2">
      <c r="A87">
        <v>68</v>
      </c>
      <c r="B87" t="s">
        <v>264</v>
      </c>
      <c r="C87" t="s">
        <v>263</v>
      </c>
      <c r="D87" t="s">
        <v>205</v>
      </c>
      <c r="E87">
        <v>5000000</v>
      </c>
      <c r="F87" s="12">
        <v>50.495750000000001</v>
      </c>
      <c r="G87" s="13">
        <v>5.6000000000000008E-3</v>
      </c>
      <c r="H87" s="27"/>
    </row>
    <row r="88" spans="1:9" ht="12.75" customHeight="1" x14ac:dyDescent="0.2">
      <c r="A88">
        <v>69</v>
      </c>
      <c r="B88" t="s">
        <v>266</v>
      </c>
      <c r="C88" t="s">
        <v>265</v>
      </c>
      <c r="D88" t="s">
        <v>205</v>
      </c>
      <c r="E88">
        <v>5000000</v>
      </c>
      <c r="F88" s="12">
        <v>50.306649999999998</v>
      </c>
      <c r="G88" s="13">
        <v>5.5000000000000005E-3</v>
      </c>
      <c r="H88" s="27"/>
    </row>
    <row r="89" spans="1:9" ht="12.75" customHeight="1" x14ac:dyDescent="0.2">
      <c r="C89" s="16" t="s">
        <v>137</v>
      </c>
      <c r="D89" s="16"/>
      <c r="E89" s="16"/>
      <c r="F89" s="17">
        <f>SUM(F80:F88)</f>
        <v>1950.9719200000002</v>
      </c>
      <c r="G89" s="18">
        <f>SUM(G80:G88)</f>
        <v>0.21469999999999997</v>
      </c>
      <c r="H89" s="27"/>
    </row>
    <row r="90" spans="1:9" ht="12.75" customHeight="1" x14ac:dyDescent="0.2">
      <c r="F90" s="12"/>
      <c r="G90" s="13"/>
      <c r="H90" s="27"/>
    </row>
    <row r="91" spans="1:9" ht="12.75" customHeight="1" x14ac:dyDescent="0.2">
      <c r="C91" s="14" t="s">
        <v>142</v>
      </c>
      <c r="F91" s="12">
        <v>204.174789</v>
      </c>
      <c r="G91" s="13">
        <v>2.2499999999999999E-2</v>
      </c>
      <c r="H91" s="27"/>
    </row>
    <row r="92" spans="1:9" ht="12.75" customHeight="1" x14ac:dyDescent="0.2">
      <c r="C92" s="16" t="s">
        <v>137</v>
      </c>
      <c r="D92" s="16"/>
      <c r="E92" s="16"/>
      <c r="F92" s="17">
        <f>SUM(F91:F91)</f>
        <v>204.174789</v>
      </c>
      <c r="G92" s="18">
        <f>SUM(G91:G91)</f>
        <v>2.2499999999999999E-2</v>
      </c>
      <c r="H92" s="28"/>
      <c r="I92" s="29"/>
    </row>
    <row r="93" spans="1:9" ht="12.75" customHeight="1" x14ac:dyDescent="0.2">
      <c r="F93" s="12"/>
      <c r="G93" s="13"/>
      <c r="H93" s="27"/>
    </row>
    <row r="94" spans="1:9" ht="12.75" customHeight="1" x14ac:dyDescent="0.2">
      <c r="C94" s="14" t="s">
        <v>143</v>
      </c>
      <c r="F94" s="12"/>
      <c r="G94" s="13"/>
      <c r="H94" s="27"/>
    </row>
    <row r="95" spans="1:9" ht="12.75" customHeight="1" x14ac:dyDescent="0.2">
      <c r="C95" s="14" t="s">
        <v>144</v>
      </c>
      <c r="F95" s="12">
        <v>-31.722632999999998</v>
      </c>
      <c r="G95" s="13">
        <v>-3.5999999999999999E-3</v>
      </c>
      <c r="H95" s="28"/>
      <c r="I95" s="29"/>
    </row>
    <row r="96" spans="1:9" ht="12.75" customHeight="1" x14ac:dyDescent="0.2">
      <c r="C96" s="16" t="s">
        <v>137</v>
      </c>
      <c r="D96" s="16"/>
      <c r="E96" s="16"/>
      <c r="F96" s="17">
        <f>SUM(F95:F95)</f>
        <v>-31.722632999999998</v>
      </c>
      <c r="G96" s="18">
        <f>SUM(G95:G95)</f>
        <v>-3.5999999999999999E-3</v>
      </c>
      <c r="H96" s="27"/>
    </row>
    <row r="97" spans="3:9" ht="12.75" customHeight="1" x14ac:dyDescent="0.2">
      <c r="C97" s="19" t="s">
        <v>145</v>
      </c>
      <c r="D97" s="19"/>
      <c r="E97" s="19"/>
      <c r="F97" s="20">
        <f>SUM(F65,F70,F76,F89,F92,F96)</f>
        <v>9091.7210720000021</v>
      </c>
      <c r="G97" s="21">
        <f>SUM(G65,G70,G76,G89,G92,G96)</f>
        <v>1.0000000000000002</v>
      </c>
      <c r="H97" s="27"/>
    </row>
    <row r="98" spans="3:9" ht="12.75" customHeight="1" x14ac:dyDescent="0.2">
      <c r="H98" s="27"/>
    </row>
    <row r="99" spans="3:9" ht="12.75" customHeight="1" x14ac:dyDescent="0.2">
      <c r="C99" s="33" t="s">
        <v>546</v>
      </c>
      <c r="H99" s="28"/>
      <c r="I99" s="29"/>
    </row>
    <row r="100" spans="3:9" ht="12.75" customHeight="1" x14ac:dyDescent="0.2">
      <c r="C100" s="33" t="s">
        <v>545</v>
      </c>
      <c r="H100" s="30"/>
      <c r="I100" s="31"/>
    </row>
    <row r="101" spans="3:9" ht="12.75" customHeight="1" x14ac:dyDescent="0.2">
      <c r="C101" s="14"/>
    </row>
    <row r="102" spans="3:9" ht="12.75" customHeight="1" x14ac:dyDescent="0.2">
      <c r="C102" s="14" t="s">
        <v>547</v>
      </c>
      <c r="D102">
        <v>204.44639999999998</v>
      </c>
    </row>
    <row r="103" spans="3:9" ht="12.75" customHeight="1" x14ac:dyDescent="0.2">
      <c r="C103" s="14"/>
    </row>
    <row r="104" spans="3:9" ht="12.75" customHeight="1" x14ac:dyDescent="0.2"/>
    <row r="105" spans="3:9" ht="12.75" customHeight="1" x14ac:dyDescent="0.2"/>
    <row r="106" spans="3:9" ht="12.75" customHeight="1" x14ac:dyDescent="0.2"/>
    <row r="107" spans="3:9" ht="12.75" customHeight="1" x14ac:dyDescent="0.2"/>
    <row r="108" spans="3:9" ht="12.75" customHeight="1" x14ac:dyDescent="0.2"/>
    <row r="109" spans="3:9" ht="12.75" customHeight="1" x14ac:dyDescent="0.2"/>
    <row r="110" spans="3:9" ht="12.75" customHeight="1" x14ac:dyDescent="0.2"/>
    <row r="111" spans="3:9" ht="12.75" customHeight="1" x14ac:dyDescent="0.2"/>
    <row r="112" spans="3:9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A43" workbookViewId="0">
      <selection activeCell="D77" sqref="D77:D79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23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4.85546875" style="24" customWidth="1"/>
  </cols>
  <sheetData>
    <row r="1" spans="1:12" ht="18.75" x14ac:dyDescent="0.2">
      <c r="A1" s="1"/>
      <c r="B1" s="1"/>
      <c r="C1" s="34" t="s">
        <v>267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9</v>
      </c>
      <c r="F7" s="12"/>
      <c r="G7" s="13"/>
      <c r="H7" s="27"/>
    </row>
    <row r="8" spans="1:12" ht="12.75" customHeight="1" x14ac:dyDescent="0.2">
      <c r="C8" s="14" t="s">
        <v>10</v>
      </c>
      <c r="F8" s="12"/>
      <c r="G8" s="13"/>
      <c r="H8" s="27"/>
    </row>
    <row r="9" spans="1:12" ht="12.75" customHeight="1" x14ac:dyDescent="0.2">
      <c r="A9">
        <v>1</v>
      </c>
      <c r="B9" t="s">
        <v>33</v>
      </c>
      <c r="C9" t="s">
        <v>30</v>
      </c>
      <c r="D9" t="s">
        <v>31</v>
      </c>
      <c r="E9">
        <v>2000</v>
      </c>
      <c r="F9" s="12">
        <v>14.241</v>
      </c>
      <c r="G9" s="13">
        <v>7.4000000000000003E-3</v>
      </c>
      <c r="H9" s="27"/>
    </row>
    <row r="10" spans="1:12" ht="12.75" customHeight="1" x14ac:dyDescent="0.2">
      <c r="A10">
        <v>2</v>
      </c>
      <c r="B10" t="s">
        <v>13</v>
      </c>
      <c r="C10" t="s">
        <v>11</v>
      </c>
      <c r="D10" t="s">
        <v>12</v>
      </c>
      <c r="E10">
        <v>4000</v>
      </c>
      <c r="F10" s="12">
        <v>13.846</v>
      </c>
      <c r="G10" s="13">
        <v>7.1999999999999998E-3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3</v>
      </c>
      <c r="B11" t="s">
        <v>17</v>
      </c>
      <c r="C11" t="s">
        <v>14</v>
      </c>
      <c r="D11" t="s">
        <v>12</v>
      </c>
      <c r="E11">
        <v>1500</v>
      </c>
      <c r="F11" s="12">
        <v>12.92925</v>
      </c>
      <c r="G11" s="13">
        <v>6.7000000000000002E-3</v>
      </c>
      <c r="H11" s="27"/>
      <c r="J11" s="13" t="s">
        <v>212</v>
      </c>
      <c r="K11" s="13">
        <v>0.35930000000000001</v>
      </c>
    </row>
    <row r="12" spans="1:12" ht="12.75" customHeight="1" x14ac:dyDescent="0.2">
      <c r="A12">
        <v>4</v>
      </c>
      <c r="B12" t="s">
        <v>269</v>
      </c>
      <c r="C12" t="s">
        <v>268</v>
      </c>
      <c r="D12" t="s">
        <v>22</v>
      </c>
      <c r="E12">
        <v>1000</v>
      </c>
      <c r="F12" s="12">
        <v>12.919499999999999</v>
      </c>
      <c r="G12" s="13">
        <v>6.7000000000000002E-3</v>
      </c>
      <c r="H12" s="27"/>
      <c r="J12" s="13" t="s">
        <v>205</v>
      </c>
      <c r="K12" s="13">
        <v>0.19350000000000001</v>
      </c>
    </row>
    <row r="13" spans="1:12" ht="12.75" customHeight="1" x14ac:dyDescent="0.2">
      <c r="A13">
        <v>5</v>
      </c>
      <c r="B13" t="s">
        <v>86</v>
      </c>
      <c r="C13" t="s">
        <v>85</v>
      </c>
      <c r="D13" t="s">
        <v>48</v>
      </c>
      <c r="E13">
        <v>4000</v>
      </c>
      <c r="F13" s="12">
        <v>12.262</v>
      </c>
      <c r="G13" s="13">
        <v>6.3E-3</v>
      </c>
      <c r="H13" s="27"/>
      <c r="J13" s="13" t="s">
        <v>216</v>
      </c>
      <c r="K13" s="13">
        <v>9.6500000000000002E-2</v>
      </c>
    </row>
    <row r="14" spans="1:12" ht="12.75" customHeight="1" x14ac:dyDescent="0.2">
      <c r="A14">
        <v>6</v>
      </c>
      <c r="B14" t="s">
        <v>84</v>
      </c>
      <c r="C14" t="s">
        <v>83</v>
      </c>
      <c r="D14" t="s">
        <v>54</v>
      </c>
      <c r="E14">
        <v>3000</v>
      </c>
      <c r="F14" s="12">
        <v>11.943</v>
      </c>
      <c r="G14" s="13">
        <v>6.1999999999999998E-3</v>
      </c>
      <c r="H14" s="27"/>
      <c r="J14" s="13" t="s">
        <v>270</v>
      </c>
      <c r="K14" s="13">
        <v>6.4699999999999994E-2</v>
      </c>
    </row>
    <row r="15" spans="1:12" ht="12.75" customHeight="1" x14ac:dyDescent="0.2">
      <c r="A15">
        <v>7</v>
      </c>
      <c r="B15" t="s">
        <v>148</v>
      </c>
      <c r="C15" t="s">
        <v>147</v>
      </c>
      <c r="D15" t="s">
        <v>25</v>
      </c>
      <c r="E15">
        <v>500</v>
      </c>
      <c r="F15" s="12">
        <v>11.482250000000001</v>
      </c>
      <c r="G15" s="13">
        <v>5.8999999999999999E-3</v>
      </c>
      <c r="H15" s="27"/>
      <c r="J15" s="13" t="s">
        <v>12</v>
      </c>
      <c r="K15" s="13">
        <v>5.0999999999999997E-2</v>
      </c>
    </row>
    <row r="16" spans="1:12" ht="12.75" customHeight="1" x14ac:dyDescent="0.2">
      <c r="A16">
        <v>8</v>
      </c>
      <c r="B16" t="s">
        <v>49</v>
      </c>
      <c r="C16" t="s">
        <v>47</v>
      </c>
      <c r="D16" t="s">
        <v>22</v>
      </c>
      <c r="E16">
        <v>300</v>
      </c>
      <c r="F16" s="12">
        <v>10.862550000000001</v>
      </c>
      <c r="G16" s="13">
        <v>5.6000000000000008E-3</v>
      </c>
      <c r="H16" s="27"/>
      <c r="J16" s="13" t="s">
        <v>22</v>
      </c>
      <c r="K16" s="13">
        <v>2.2400000000000003E-2</v>
      </c>
    </row>
    <row r="17" spans="1:11" ht="12.75" customHeight="1" x14ac:dyDescent="0.2">
      <c r="A17">
        <v>9</v>
      </c>
      <c r="B17" t="s">
        <v>36</v>
      </c>
      <c r="C17" t="s">
        <v>34</v>
      </c>
      <c r="D17" t="s">
        <v>22</v>
      </c>
      <c r="E17">
        <v>400</v>
      </c>
      <c r="F17" s="12">
        <v>10.7386</v>
      </c>
      <c r="G17" s="13">
        <v>5.5000000000000005E-3</v>
      </c>
      <c r="H17" s="27"/>
      <c r="J17" s="13" t="s">
        <v>25</v>
      </c>
      <c r="K17" s="13">
        <v>1.4999999999999999E-2</v>
      </c>
    </row>
    <row r="18" spans="1:11" ht="12.75" customHeight="1" x14ac:dyDescent="0.2">
      <c r="A18">
        <v>10</v>
      </c>
      <c r="B18" t="s">
        <v>100</v>
      </c>
      <c r="C18" t="s">
        <v>99</v>
      </c>
      <c r="D18" t="s">
        <v>12</v>
      </c>
      <c r="E18">
        <v>1000</v>
      </c>
      <c r="F18" s="12">
        <v>10.712</v>
      </c>
      <c r="G18" s="13">
        <v>5.5000000000000005E-3</v>
      </c>
      <c r="H18" s="27"/>
      <c r="J18" s="13" t="s">
        <v>31</v>
      </c>
      <c r="K18" s="13">
        <v>1.1899999999999999E-2</v>
      </c>
    </row>
    <row r="19" spans="1:11" ht="12.75" customHeight="1" x14ac:dyDescent="0.2">
      <c r="A19">
        <v>11</v>
      </c>
      <c r="B19" t="s">
        <v>126</v>
      </c>
      <c r="C19" t="s">
        <v>125</v>
      </c>
      <c r="D19" t="s">
        <v>48</v>
      </c>
      <c r="E19">
        <v>2000</v>
      </c>
      <c r="F19" s="12">
        <v>10.510999999999999</v>
      </c>
      <c r="G19" s="13">
        <v>5.4000000000000003E-3</v>
      </c>
      <c r="H19" s="27"/>
      <c r="J19" s="13" t="s">
        <v>48</v>
      </c>
      <c r="K19" s="13">
        <v>1.1699999999999999E-2</v>
      </c>
    </row>
    <row r="20" spans="1:11" ht="12.75" customHeight="1" x14ac:dyDescent="0.2">
      <c r="A20">
        <v>12</v>
      </c>
      <c r="B20" t="s">
        <v>161</v>
      </c>
      <c r="C20" t="s">
        <v>159</v>
      </c>
      <c r="D20" t="s">
        <v>12</v>
      </c>
      <c r="E20">
        <v>750</v>
      </c>
      <c r="F20" s="12">
        <v>10.477874999999999</v>
      </c>
      <c r="G20" s="13">
        <v>5.4000000000000003E-3</v>
      </c>
      <c r="H20" s="27"/>
      <c r="J20" s="13" t="s">
        <v>28</v>
      </c>
      <c r="K20" s="13">
        <v>0.01</v>
      </c>
    </row>
    <row r="21" spans="1:11" ht="12.75" customHeight="1" x14ac:dyDescent="0.2">
      <c r="A21">
        <v>13</v>
      </c>
      <c r="B21" t="s">
        <v>90</v>
      </c>
      <c r="C21" t="s">
        <v>89</v>
      </c>
      <c r="D21" t="s">
        <v>28</v>
      </c>
      <c r="E21">
        <v>500</v>
      </c>
      <c r="F21" s="12">
        <v>10.477</v>
      </c>
      <c r="G21" s="13">
        <v>5.4000000000000003E-3</v>
      </c>
      <c r="H21" s="27"/>
      <c r="J21" s="13" t="s">
        <v>35</v>
      </c>
      <c r="K21" s="13">
        <v>8.3000000000000001E-3</v>
      </c>
    </row>
    <row r="22" spans="1:11" ht="12.75" customHeight="1" x14ac:dyDescent="0.2">
      <c r="A22">
        <v>14</v>
      </c>
      <c r="B22" t="s">
        <v>88</v>
      </c>
      <c r="C22" t="s">
        <v>87</v>
      </c>
      <c r="D22" t="s">
        <v>41</v>
      </c>
      <c r="E22">
        <v>200</v>
      </c>
      <c r="F22" s="12">
        <v>10.062799999999999</v>
      </c>
      <c r="G22" s="13">
        <v>5.1999999999999998E-3</v>
      </c>
      <c r="H22" s="27"/>
      <c r="J22" s="13" t="s">
        <v>38</v>
      </c>
      <c r="K22" s="13">
        <v>7.4999999999999997E-3</v>
      </c>
    </row>
    <row r="23" spans="1:11" ht="12.75" customHeight="1" x14ac:dyDescent="0.2">
      <c r="A23">
        <v>15</v>
      </c>
      <c r="B23" t="s">
        <v>272</v>
      </c>
      <c r="C23" t="s">
        <v>271</v>
      </c>
      <c r="D23" t="s">
        <v>12</v>
      </c>
      <c r="E23">
        <v>10000</v>
      </c>
      <c r="F23" s="12">
        <v>9.9499999999999993</v>
      </c>
      <c r="G23" s="13">
        <v>5.1000000000000004E-3</v>
      </c>
      <c r="H23" s="27"/>
      <c r="J23" s="13" t="s">
        <v>54</v>
      </c>
      <c r="K23" s="13">
        <v>6.1999999999999998E-3</v>
      </c>
    </row>
    <row r="24" spans="1:11" ht="12.75" customHeight="1" x14ac:dyDescent="0.2">
      <c r="A24">
        <v>16</v>
      </c>
      <c r="B24" t="s">
        <v>173</v>
      </c>
      <c r="C24" t="s">
        <v>172</v>
      </c>
      <c r="D24" t="s">
        <v>75</v>
      </c>
      <c r="E24">
        <v>2500</v>
      </c>
      <c r="F24" s="12">
        <v>9.8137500000000006</v>
      </c>
      <c r="G24" s="13">
        <v>5.1000000000000004E-3</v>
      </c>
      <c r="H24" s="27"/>
      <c r="J24" s="13" t="s">
        <v>32</v>
      </c>
      <c r="K24" s="13">
        <v>5.5000000000000005E-3</v>
      </c>
    </row>
    <row r="25" spans="1:11" ht="12.75" customHeight="1" x14ac:dyDescent="0.2">
      <c r="A25">
        <v>17</v>
      </c>
      <c r="B25" t="s">
        <v>106</v>
      </c>
      <c r="C25" t="s">
        <v>105</v>
      </c>
      <c r="D25" t="s">
        <v>12</v>
      </c>
      <c r="E25">
        <v>4000</v>
      </c>
      <c r="F25" s="12">
        <v>9.5879999999999992</v>
      </c>
      <c r="G25" s="13">
        <v>5.0000000000000001E-3</v>
      </c>
      <c r="H25" s="27"/>
      <c r="J25" s="13" t="s">
        <v>41</v>
      </c>
      <c r="K25" s="13">
        <v>5.1999999999999998E-3</v>
      </c>
    </row>
    <row r="26" spans="1:11" ht="12.75" customHeight="1" x14ac:dyDescent="0.2">
      <c r="A26">
        <v>18</v>
      </c>
      <c r="B26" t="s">
        <v>191</v>
      </c>
      <c r="C26" t="s">
        <v>190</v>
      </c>
      <c r="D26" t="s">
        <v>72</v>
      </c>
      <c r="E26">
        <v>2000</v>
      </c>
      <c r="F26" s="12">
        <v>9.3390000000000004</v>
      </c>
      <c r="G26" s="13">
        <v>4.7999999999999996E-3</v>
      </c>
      <c r="H26" s="27"/>
      <c r="J26" s="13" t="s">
        <v>75</v>
      </c>
      <c r="K26" s="13">
        <v>5.1000000000000004E-3</v>
      </c>
    </row>
    <row r="27" spans="1:11" ht="12.75" customHeight="1" x14ac:dyDescent="0.2">
      <c r="A27">
        <v>19</v>
      </c>
      <c r="B27" t="s">
        <v>61</v>
      </c>
      <c r="C27" t="s">
        <v>59</v>
      </c>
      <c r="D27" t="s">
        <v>35</v>
      </c>
      <c r="E27">
        <v>2500</v>
      </c>
      <c r="F27" s="12">
        <v>9.2100000000000009</v>
      </c>
      <c r="G27" s="13">
        <v>4.7999999999999996E-3</v>
      </c>
      <c r="H27" s="27"/>
      <c r="J27" s="13" t="s">
        <v>72</v>
      </c>
      <c r="K27" s="13">
        <v>4.7999999999999996E-3</v>
      </c>
    </row>
    <row r="28" spans="1:11" ht="12.75" customHeight="1" x14ac:dyDescent="0.2">
      <c r="A28">
        <v>20</v>
      </c>
      <c r="B28" t="s">
        <v>29</v>
      </c>
      <c r="C28" t="s">
        <v>27</v>
      </c>
      <c r="D28" t="s">
        <v>12</v>
      </c>
      <c r="E28">
        <v>1000</v>
      </c>
      <c r="F28" s="12">
        <v>9.1654999999999998</v>
      </c>
      <c r="G28" s="13">
        <v>4.6999999999999993E-3</v>
      </c>
      <c r="H28" s="27"/>
      <c r="J28" s="13" t="s">
        <v>69</v>
      </c>
      <c r="K28" s="13">
        <v>4.5999999999999999E-3</v>
      </c>
    </row>
    <row r="29" spans="1:11" ht="12.75" customHeight="1" x14ac:dyDescent="0.2">
      <c r="A29">
        <v>21</v>
      </c>
      <c r="B29" t="s">
        <v>64</v>
      </c>
      <c r="C29" t="s">
        <v>62</v>
      </c>
      <c r="D29" t="s">
        <v>25</v>
      </c>
      <c r="E29">
        <v>500</v>
      </c>
      <c r="F29" s="12">
        <v>9.0702499999999997</v>
      </c>
      <c r="G29" s="13">
        <v>4.6999999999999993E-3</v>
      </c>
      <c r="H29" s="27"/>
      <c r="J29" s="13" t="s">
        <v>217</v>
      </c>
      <c r="K29" s="13">
        <v>4.4000000000000003E-3</v>
      </c>
    </row>
    <row r="30" spans="1:11" ht="12.75" customHeight="1" x14ac:dyDescent="0.2">
      <c r="A30">
        <v>22</v>
      </c>
      <c r="B30" t="s">
        <v>222</v>
      </c>
      <c r="C30" t="s">
        <v>221</v>
      </c>
      <c r="D30" t="s">
        <v>69</v>
      </c>
      <c r="E30">
        <v>5000</v>
      </c>
      <c r="F30" s="12">
        <v>8.9725000000000001</v>
      </c>
      <c r="G30" s="13">
        <v>4.5999999999999999E-3</v>
      </c>
      <c r="H30" s="27"/>
      <c r="J30" s="13" t="s">
        <v>63</v>
      </c>
      <c r="K30" s="13">
        <v>4.3E-3</v>
      </c>
    </row>
    <row r="31" spans="1:11" ht="12.75" customHeight="1" x14ac:dyDescent="0.2">
      <c r="A31">
        <v>23</v>
      </c>
      <c r="B31" t="s">
        <v>70</v>
      </c>
      <c r="C31" t="s">
        <v>68</v>
      </c>
      <c r="D31" t="s">
        <v>38</v>
      </c>
      <c r="E31">
        <v>1000</v>
      </c>
      <c r="F31" s="12">
        <v>8.9655000000000005</v>
      </c>
      <c r="G31" s="13">
        <v>4.5999999999999999E-3</v>
      </c>
      <c r="H31" s="27"/>
      <c r="J31" s="13" t="s">
        <v>66</v>
      </c>
      <c r="K31" s="13">
        <v>3.5999999999999999E-3</v>
      </c>
    </row>
    <row r="32" spans="1:11" ht="12.75" customHeight="1" x14ac:dyDescent="0.2">
      <c r="A32">
        <v>24</v>
      </c>
      <c r="B32" t="s">
        <v>58</v>
      </c>
      <c r="C32" t="s">
        <v>56</v>
      </c>
      <c r="D32" t="s">
        <v>22</v>
      </c>
      <c r="E32">
        <v>1500</v>
      </c>
      <c r="F32" s="12">
        <v>8.9002499999999998</v>
      </c>
      <c r="G32" s="13">
        <v>4.5999999999999999E-3</v>
      </c>
      <c r="H32" s="27"/>
      <c r="J32" s="13" t="s">
        <v>273</v>
      </c>
      <c r="K32" s="13">
        <v>3.5999999999999999E-3</v>
      </c>
    </row>
    <row r="33" spans="1:11" ht="12.75" customHeight="1" x14ac:dyDescent="0.2">
      <c r="A33">
        <v>25</v>
      </c>
      <c r="B33" t="s">
        <v>46</v>
      </c>
      <c r="C33" t="s">
        <v>45</v>
      </c>
      <c r="D33" t="s">
        <v>28</v>
      </c>
      <c r="E33">
        <v>2500</v>
      </c>
      <c r="F33" s="12">
        <v>8.8937500000000007</v>
      </c>
      <c r="G33" s="13">
        <v>4.5999999999999999E-3</v>
      </c>
      <c r="H33" s="27"/>
      <c r="J33" s="13" t="s">
        <v>162</v>
      </c>
      <c r="K33" s="13">
        <v>2.8000000000000004E-3</v>
      </c>
    </row>
    <row r="34" spans="1:11" ht="12.75" customHeight="1" x14ac:dyDescent="0.2">
      <c r="A34">
        <v>26</v>
      </c>
      <c r="B34" t="s">
        <v>275</v>
      </c>
      <c r="C34" t="s">
        <v>274</v>
      </c>
      <c r="D34" t="s">
        <v>31</v>
      </c>
      <c r="E34">
        <v>500</v>
      </c>
      <c r="F34" s="12">
        <v>8.73475</v>
      </c>
      <c r="G34" s="13">
        <v>4.5000000000000005E-3</v>
      </c>
      <c r="H34" s="27"/>
      <c r="J34" s="13" t="s">
        <v>81</v>
      </c>
      <c r="K34" s="13">
        <v>9.8100000000000007E-2</v>
      </c>
    </row>
    <row r="35" spans="1:11" ht="12.75" customHeight="1" x14ac:dyDescent="0.2">
      <c r="A35">
        <v>27</v>
      </c>
      <c r="B35" t="s">
        <v>26</v>
      </c>
      <c r="C35" t="s">
        <v>24</v>
      </c>
      <c r="D35" t="s">
        <v>25</v>
      </c>
      <c r="E35">
        <v>300</v>
      </c>
      <c r="F35" s="12">
        <v>8.5899000000000001</v>
      </c>
      <c r="G35" s="13">
        <v>4.4000000000000003E-3</v>
      </c>
      <c r="H35" s="27"/>
      <c r="J35" s="13"/>
      <c r="K35" s="13"/>
    </row>
    <row r="36" spans="1:11" ht="12.75" customHeight="1" x14ac:dyDescent="0.2">
      <c r="A36">
        <v>28</v>
      </c>
      <c r="B36" t="s">
        <v>165</v>
      </c>
      <c r="C36" t="s">
        <v>163</v>
      </c>
      <c r="D36" t="s">
        <v>12</v>
      </c>
      <c r="E36">
        <v>6000</v>
      </c>
      <c r="F36" s="12">
        <v>8.5619999999999994</v>
      </c>
      <c r="G36" s="13">
        <v>4.4000000000000003E-3</v>
      </c>
      <c r="H36" s="27"/>
    </row>
    <row r="37" spans="1:11" ht="12.75" customHeight="1" x14ac:dyDescent="0.2">
      <c r="A37">
        <v>29</v>
      </c>
      <c r="B37" t="s">
        <v>226</v>
      </c>
      <c r="C37" t="s">
        <v>225</v>
      </c>
      <c r="D37" t="s">
        <v>217</v>
      </c>
      <c r="E37">
        <v>250</v>
      </c>
      <c r="F37" s="12">
        <v>8.5362500000000008</v>
      </c>
      <c r="G37" s="13">
        <v>4.4000000000000003E-3</v>
      </c>
      <c r="H37" s="27"/>
    </row>
    <row r="38" spans="1:11" ht="12.75" customHeight="1" x14ac:dyDescent="0.2">
      <c r="A38">
        <v>30</v>
      </c>
      <c r="B38" t="s">
        <v>112</v>
      </c>
      <c r="C38" t="s">
        <v>111</v>
      </c>
      <c r="D38" t="s">
        <v>63</v>
      </c>
      <c r="E38">
        <v>1500</v>
      </c>
      <c r="F38" s="12">
        <v>8.4217499999999994</v>
      </c>
      <c r="G38" s="13">
        <v>4.3E-3</v>
      </c>
      <c r="H38" s="27"/>
    </row>
    <row r="39" spans="1:11" ht="12.75" customHeight="1" x14ac:dyDescent="0.2">
      <c r="A39">
        <v>31</v>
      </c>
      <c r="B39" t="s">
        <v>76</v>
      </c>
      <c r="C39" t="s">
        <v>74</v>
      </c>
      <c r="D39" t="s">
        <v>12</v>
      </c>
      <c r="E39">
        <v>4000</v>
      </c>
      <c r="F39" s="12">
        <v>7.4080000000000004</v>
      </c>
      <c r="G39" s="13">
        <v>3.8E-3</v>
      </c>
      <c r="H39" s="27"/>
    </row>
    <row r="40" spans="1:11" ht="12.75" customHeight="1" x14ac:dyDescent="0.2">
      <c r="A40">
        <v>32</v>
      </c>
      <c r="B40" t="s">
        <v>114</v>
      </c>
      <c r="C40" t="s">
        <v>113</v>
      </c>
      <c r="D40" t="s">
        <v>66</v>
      </c>
      <c r="E40">
        <v>1000</v>
      </c>
      <c r="F40" s="12">
        <v>6.9954999999999998</v>
      </c>
      <c r="G40" s="13">
        <v>3.5999999999999999E-3</v>
      </c>
      <c r="H40" s="27"/>
    </row>
    <row r="41" spans="1:11" ht="12.75" customHeight="1" x14ac:dyDescent="0.2">
      <c r="A41">
        <v>33</v>
      </c>
      <c r="B41" t="s">
        <v>277</v>
      </c>
      <c r="C41" t="s">
        <v>276</v>
      </c>
      <c r="D41" t="s">
        <v>273</v>
      </c>
      <c r="E41">
        <v>7500</v>
      </c>
      <c r="F41" s="12">
        <v>6.9712500000000004</v>
      </c>
      <c r="G41" s="13">
        <v>3.5999999999999999E-3</v>
      </c>
      <c r="H41" s="27"/>
    </row>
    <row r="42" spans="1:11" ht="12.75" customHeight="1" x14ac:dyDescent="0.2">
      <c r="A42">
        <v>34</v>
      </c>
      <c r="B42" t="s">
        <v>104</v>
      </c>
      <c r="C42" t="s">
        <v>103</v>
      </c>
      <c r="D42" t="s">
        <v>35</v>
      </c>
      <c r="E42">
        <v>1000</v>
      </c>
      <c r="F42" s="12">
        <v>6.8055000000000003</v>
      </c>
      <c r="G42" s="13">
        <v>3.4999999999999996E-3</v>
      </c>
      <c r="H42" s="27"/>
    </row>
    <row r="43" spans="1:11" ht="12.75" customHeight="1" x14ac:dyDescent="0.2">
      <c r="A43">
        <v>35</v>
      </c>
      <c r="B43" t="s">
        <v>19</v>
      </c>
      <c r="C43" t="s">
        <v>18</v>
      </c>
      <c r="D43" t="s">
        <v>12</v>
      </c>
      <c r="E43">
        <v>1000</v>
      </c>
      <c r="F43" s="12">
        <v>6.1260000000000003</v>
      </c>
      <c r="G43" s="13">
        <v>3.2000000000000002E-3</v>
      </c>
      <c r="H43" s="27"/>
    </row>
    <row r="44" spans="1:11" ht="12.75" customHeight="1" x14ac:dyDescent="0.2">
      <c r="A44">
        <v>36</v>
      </c>
      <c r="B44" t="s">
        <v>236</v>
      </c>
      <c r="C44" t="s">
        <v>235</v>
      </c>
      <c r="D44" t="s">
        <v>32</v>
      </c>
      <c r="E44">
        <v>500</v>
      </c>
      <c r="F44" s="12">
        <v>6.0970000000000004</v>
      </c>
      <c r="G44" s="13">
        <v>3.0999999999999999E-3</v>
      </c>
      <c r="H44" s="27"/>
    </row>
    <row r="45" spans="1:11" ht="12.75" customHeight="1" x14ac:dyDescent="0.2">
      <c r="A45">
        <v>37</v>
      </c>
      <c r="B45" t="s">
        <v>279</v>
      </c>
      <c r="C45" t="s">
        <v>278</v>
      </c>
      <c r="D45" t="s">
        <v>38</v>
      </c>
      <c r="E45">
        <v>5000</v>
      </c>
      <c r="F45" s="12">
        <v>5.69</v>
      </c>
      <c r="G45" s="13">
        <v>2.8999999999999998E-3</v>
      </c>
      <c r="H45" s="27"/>
    </row>
    <row r="46" spans="1:11" ht="12.75" customHeight="1" x14ac:dyDescent="0.2">
      <c r="A46">
        <v>38</v>
      </c>
      <c r="B46" t="s">
        <v>281</v>
      </c>
      <c r="C46" t="s">
        <v>280</v>
      </c>
      <c r="D46" t="s">
        <v>162</v>
      </c>
      <c r="E46">
        <v>2500</v>
      </c>
      <c r="F46" s="12">
        <v>5.4262499999999996</v>
      </c>
      <c r="G46" s="13">
        <v>2.8000000000000004E-3</v>
      </c>
      <c r="H46" s="27"/>
    </row>
    <row r="47" spans="1:11" ht="12.75" customHeight="1" x14ac:dyDescent="0.2">
      <c r="A47">
        <v>39</v>
      </c>
      <c r="B47" t="s">
        <v>234</v>
      </c>
      <c r="C47" t="s">
        <v>233</v>
      </c>
      <c r="D47" t="s">
        <v>32</v>
      </c>
      <c r="E47">
        <v>1000</v>
      </c>
      <c r="F47" s="12">
        <v>4.6044999999999998</v>
      </c>
      <c r="G47" s="13">
        <v>2.3999999999999998E-3</v>
      </c>
      <c r="H47" s="27"/>
    </row>
    <row r="48" spans="1:11" ht="12.75" customHeight="1" x14ac:dyDescent="0.2">
      <c r="C48" s="16" t="s">
        <v>137</v>
      </c>
      <c r="D48" s="16"/>
      <c r="E48" s="16"/>
      <c r="F48" s="17">
        <f>SUM(F9:F47)</f>
        <v>364.30197499999991</v>
      </c>
      <c r="G48" s="18">
        <f>SUM(G9:G47)</f>
        <v>0.18789999999999993</v>
      </c>
      <c r="H48" s="28"/>
      <c r="I48" s="29"/>
    </row>
    <row r="49" spans="1:9" ht="12.75" customHeight="1" x14ac:dyDescent="0.2">
      <c r="F49" s="12"/>
      <c r="G49" s="13"/>
      <c r="H49" s="27"/>
    </row>
    <row r="50" spans="1:9" ht="12.75" customHeight="1" x14ac:dyDescent="0.2">
      <c r="C50" s="14" t="s">
        <v>244</v>
      </c>
      <c r="F50" s="12"/>
      <c r="G50" s="13"/>
      <c r="H50" s="27"/>
    </row>
    <row r="51" spans="1:9" ht="12.75" customHeight="1" x14ac:dyDescent="0.2">
      <c r="A51">
        <v>40</v>
      </c>
      <c r="B51" t="s">
        <v>248</v>
      </c>
      <c r="C51" t="s">
        <v>247</v>
      </c>
      <c r="D51" t="s">
        <v>212</v>
      </c>
      <c r="E51">
        <v>50000000</v>
      </c>
      <c r="F51" s="12">
        <v>535.30499999999995</v>
      </c>
      <c r="G51" s="13">
        <v>0.27649999999999997</v>
      </c>
      <c r="H51" s="27"/>
    </row>
    <row r="52" spans="1:9" ht="12.75" customHeight="1" x14ac:dyDescent="0.2">
      <c r="A52">
        <v>41</v>
      </c>
      <c r="B52" t="s">
        <v>283</v>
      </c>
      <c r="C52" t="s">
        <v>282</v>
      </c>
      <c r="D52" t="s">
        <v>212</v>
      </c>
      <c r="E52">
        <v>10000000</v>
      </c>
      <c r="F52" s="12">
        <v>108.629</v>
      </c>
      <c r="G52" s="13">
        <v>5.6100000000000004E-2</v>
      </c>
      <c r="H52" s="28"/>
      <c r="I52" s="29"/>
    </row>
    <row r="53" spans="1:9" ht="12.75" customHeight="1" x14ac:dyDescent="0.2">
      <c r="A53">
        <v>42</v>
      </c>
      <c r="B53" t="s">
        <v>246</v>
      </c>
      <c r="C53" t="s">
        <v>245</v>
      </c>
      <c r="D53" t="s">
        <v>212</v>
      </c>
      <c r="E53">
        <v>5000000</v>
      </c>
      <c r="F53" s="12">
        <v>51.775550000000003</v>
      </c>
      <c r="G53" s="13">
        <v>2.6699999999999998E-2</v>
      </c>
      <c r="H53" s="27"/>
    </row>
    <row r="54" spans="1:9" ht="12.75" customHeight="1" x14ac:dyDescent="0.2">
      <c r="C54" s="16" t="s">
        <v>137</v>
      </c>
      <c r="D54" s="16"/>
      <c r="E54" s="16"/>
      <c r="F54" s="17">
        <f>SUM(F51:F53)</f>
        <v>695.70954999999992</v>
      </c>
      <c r="G54" s="18">
        <f>SUM(G51:G53)</f>
        <v>0.35929999999999995</v>
      </c>
      <c r="H54" s="27"/>
    </row>
    <row r="55" spans="1:9" ht="12.75" customHeight="1" x14ac:dyDescent="0.2">
      <c r="F55" s="12"/>
      <c r="G55" s="13"/>
      <c r="H55" s="27"/>
    </row>
    <row r="56" spans="1:9" ht="12.75" customHeight="1" x14ac:dyDescent="0.2">
      <c r="C56" s="14" t="s">
        <v>251</v>
      </c>
      <c r="F56" s="12"/>
      <c r="G56" s="13"/>
      <c r="H56" s="27"/>
    </row>
    <row r="57" spans="1:9" ht="12.75" customHeight="1" x14ac:dyDescent="0.2">
      <c r="C57" s="14" t="s">
        <v>10</v>
      </c>
      <c r="F57" s="12"/>
      <c r="G57" s="13"/>
      <c r="H57" s="27"/>
    </row>
    <row r="58" spans="1:9" ht="12.75" customHeight="1" x14ac:dyDescent="0.2">
      <c r="A58">
        <v>43</v>
      </c>
      <c r="B58" t="s">
        <v>254</v>
      </c>
      <c r="C58" t="s">
        <v>253</v>
      </c>
      <c r="D58" t="s">
        <v>205</v>
      </c>
      <c r="E58">
        <v>22000000</v>
      </c>
      <c r="F58" s="12">
        <v>222.12938</v>
      </c>
      <c r="G58" s="13">
        <v>0.11470000000000001</v>
      </c>
      <c r="H58" s="28"/>
      <c r="I58" s="29"/>
    </row>
    <row r="59" spans="1:9" ht="12.75" customHeight="1" x14ac:dyDescent="0.2">
      <c r="A59">
        <v>44</v>
      </c>
      <c r="B59" t="s">
        <v>259</v>
      </c>
      <c r="C59" t="s">
        <v>258</v>
      </c>
      <c r="D59" t="s">
        <v>216</v>
      </c>
      <c r="E59">
        <v>18000000</v>
      </c>
      <c r="F59" s="12">
        <v>186.84989999999999</v>
      </c>
      <c r="G59" s="13">
        <v>9.6500000000000002E-2</v>
      </c>
      <c r="H59" s="27"/>
    </row>
    <row r="60" spans="1:9" ht="12.75" customHeight="1" x14ac:dyDescent="0.2">
      <c r="A60">
        <v>45</v>
      </c>
      <c r="B60" t="s">
        <v>285</v>
      </c>
      <c r="C60" t="s">
        <v>284</v>
      </c>
      <c r="D60" t="s">
        <v>270</v>
      </c>
      <c r="E60">
        <v>12000000</v>
      </c>
      <c r="F60" s="12">
        <v>125.19072</v>
      </c>
      <c r="G60" s="13">
        <v>6.4699999999999994E-2</v>
      </c>
      <c r="H60" s="27"/>
    </row>
    <row r="61" spans="1:9" ht="12.75" customHeight="1" x14ac:dyDescent="0.2">
      <c r="A61">
        <v>46</v>
      </c>
      <c r="B61" t="s">
        <v>286</v>
      </c>
      <c r="C61" t="s">
        <v>263</v>
      </c>
      <c r="D61" t="s">
        <v>205</v>
      </c>
      <c r="E61">
        <v>10000000</v>
      </c>
      <c r="F61" s="12">
        <v>101.7903</v>
      </c>
      <c r="G61" s="13">
        <v>5.2600000000000001E-2</v>
      </c>
      <c r="H61" s="27"/>
    </row>
    <row r="62" spans="1:9" ht="12.75" customHeight="1" x14ac:dyDescent="0.2">
      <c r="A62">
        <v>47</v>
      </c>
      <c r="B62" t="s">
        <v>257</v>
      </c>
      <c r="C62" t="s">
        <v>255</v>
      </c>
      <c r="D62" t="s">
        <v>205</v>
      </c>
      <c r="E62">
        <v>5000000</v>
      </c>
      <c r="F62" s="12">
        <v>50.6374</v>
      </c>
      <c r="G62" s="13">
        <v>2.6200000000000001E-2</v>
      </c>
      <c r="H62" s="27"/>
    </row>
    <row r="63" spans="1:9" ht="12.75" customHeight="1" x14ac:dyDescent="0.2">
      <c r="C63" s="16" t="s">
        <v>137</v>
      </c>
      <c r="D63" s="16"/>
      <c r="E63" s="16"/>
      <c r="F63" s="17">
        <f>SUM(F58:F62)</f>
        <v>686.59770000000003</v>
      </c>
      <c r="G63" s="18">
        <f>SUM(G58:G62)</f>
        <v>0.35469999999999996</v>
      </c>
      <c r="H63" s="27"/>
    </row>
    <row r="64" spans="1:9" ht="12.75" customHeight="1" x14ac:dyDescent="0.2">
      <c r="F64" s="12"/>
      <c r="G64" s="13"/>
      <c r="H64" s="27"/>
    </row>
    <row r="65" spans="3:9" ht="12.75" customHeight="1" x14ac:dyDescent="0.2">
      <c r="C65" s="14" t="s">
        <v>142</v>
      </c>
      <c r="F65" s="12">
        <v>178.931262</v>
      </c>
      <c r="G65" s="13">
        <v>9.2399999999999996E-2</v>
      </c>
      <c r="H65" s="27"/>
    </row>
    <row r="66" spans="3:9" ht="12.75" customHeight="1" x14ac:dyDescent="0.2">
      <c r="C66" s="16" t="s">
        <v>137</v>
      </c>
      <c r="D66" s="16"/>
      <c r="E66" s="16"/>
      <c r="F66" s="17">
        <f>SUM(F65:F65)</f>
        <v>178.931262</v>
      </c>
      <c r="G66" s="18">
        <f>SUM(G65:G65)</f>
        <v>9.2399999999999996E-2</v>
      </c>
      <c r="H66" s="27"/>
    </row>
    <row r="67" spans="3:9" ht="12.75" customHeight="1" x14ac:dyDescent="0.2">
      <c r="F67" s="12"/>
      <c r="G67" s="13"/>
      <c r="H67" s="28"/>
      <c r="I67" s="29"/>
    </row>
    <row r="68" spans="3:9" ht="12.75" customHeight="1" x14ac:dyDescent="0.2">
      <c r="C68" s="14" t="s">
        <v>143</v>
      </c>
      <c r="F68" s="12"/>
      <c r="G68" s="13"/>
      <c r="H68" s="27"/>
    </row>
    <row r="69" spans="3:9" ht="12.75" customHeight="1" x14ac:dyDescent="0.2">
      <c r="C69" s="14" t="s">
        <v>144</v>
      </c>
      <c r="F69" s="12">
        <v>10.60369</v>
      </c>
      <c r="G69" s="13">
        <v>5.6999999999999993E-3</v>
      </c>
      <c r="H69" s="27"/>
    </row>
    <row r="70" spans="3:9" ht="12.75" customHeight="1" x14ac:dyDescent="0.2">
      <c r="C70" s="16" t="s">
        <v>137</v>
      </c>
      <c r="D70" s="16"/>
      <c r="E70" s="16"/>
      <c r="F70" s="17">
        <f>SUM(F69:F69)</f>
        <v>10.60369</v>
      </c>
      <c r="G70" s="18">
        <f>SUM(G69:G69)</f>
        <v>5.6999999999999993E-3</v>
      </c>
      <c r="H70" s="28"/>
      <c r="I70" s="29"/>
    </row>
    <row r="71" spans="3:9" ht="12.75" customHeight="1" x14ac:dyDescent="0.2">
      <c r="C71" s="19" t="s">
        <v>145</v>
      </c>
      <c r="D71" s="19"/>
      <c r="E71" s="19"/>
      <c r="F71" s="20">
        <f>SUM(F48,F54,F63,F66,F70)</f>
        <v>1936.1441769999999</v>
      </c>
      <c r="G71" s="21">
        <f>SUM(G48,G54,G63,G66,G70)</f>
        <v>1</v>
      </c>
      <c r="H71" s="27"/>
    </row>
    <row r="72" spans="3:9" ht="12.75" customHeight="1" x14ac:dyDescent="0.2">
      <c r="H72" s="27"/>
    </row>
    <row r="73" spans="3:9" ht="12.75" customHeight="1" x14ac:dyDescent="0.2">
      <c r="C73" s="14" t="s">
        <v>546</v>
      </c>
      <c r="H73" s="27"/>
    </row>
    <row r="74" spans="3:9" ht="12.75" customHeight="1" x14ac:dyDescent="0.2">
      <c r="C74" s="14" t="s">
        <v>545</v>
      </c>
      <c r="H74" s="28"/>
      <c r="I74" s="29"/>
    </row>
    <row r="75" spans="3:9" ht="12.75" customHeight="1" x14ac:dyDescent="0.2">
      <c r="C75" s="14"/>
      <c r="H75" s="30"/>
      <c r="I75" s="31"/>
    </row>
    <row r="76" spans="3:9" ht="12.75" customHeight="1" x14ac:dyDescent="0.2">
      <c r="C76" s="37" t="s">
        <v>547</v>
      </c>
      <c r="D76" s="38">
        <v>20.6952</v>
      </c>
    </row>
    <row r="77" spans="3:9" ht="12.75" customHeight="1" x14ac:dyDescent="0.2">
      <c r="C77" s="37" t="s">
        <v>551</v>
      </c>
      <c r="D77" s="39">
        <v>1920.43</v>
      </c>
    </row>
    <row r="78" spans="3:9" ht="12.75" customHeight="1" x14ac:dyDescent="0.2">
      <c r="C78" s="37" t="s">
        <v>552</v>
      </c>
      <c r="D78" s="39">
        <v>3.3239000000000001</v>
      </c>
    </row>
    <row r="79" spans="3:9" ht="12.75" customHeight="1" x14ac:dyDescent="0.2">
      <c r="C79" s="40" t="s">
        <v>553</v>
      </c>
      <c r="D79" s="41">
        <v>8.1600000000000006E-2</v>
      </c>
    </row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D26" sqref="D26:D28"/>
    </sheetView>
  </sheetViews>
  <sheetFormatPr defaultColWidth="9.140625" defaultRowHeight="12.75" x14ac:dyDescent="0.2"/>
  <cols>
    <col min="1" max="1" width="7.5703125" customWidth="1"/>
    <col min="2" max="2" width="13.855468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3.85546875" style="24" customWidth="1"/>
  </cols>
  <sheetData>
    <row r="1" spans="1:12" ht="18.75" x14ac:dyDescent="0.2">
      <c r="A1" s="1"/>
      <c r="B1" s="1"/>
      <c r="C1" s="34" t="s">
        <v>287</v>
      </c>
      <c r="D1" s="34"/>
      <c r="E1" s="34"/>
      <c r="F1" s="34"/>
      <c r="G1" s="34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3</v>
      </c>
      <c r="B4" s="11" t="s">
        <v>8</v>
      </c>
      <c r="C4" s="9" t="s">
        <v>4</v>
      </c>
      <c r="D4" s="9" t="s">
        <v>5</v>
      </c>
      <c r="E4" s="9" t="s">
        <v>543</v>
      </c>
      <c r="F4" s="10" t="s">
        <v>6</v>
      </c>
      <c r="G4" s="23" t="s">
        <v>7</v>
      </c>
      <c r="H4" s="25"/>
      <c r="I4" s="26"/>
      <c r="L4" s="32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244</v>
      </c>
      <c r="F7" s="12"/>
      <c r="G7" s="13"/>
      <c r="H7" s="27"/>
    </row>
    <row r="8" spans="1:12" ht="12.75" customHeight="1" x14ac:dyDescent="0.2">
      <c r="A8">
        <v>1</v>
      </c>
      <c r="B8" t="s">
        <v>248</v>
      </c>
      <c r="C8" t="s">
        <v>247</v>
      </c>
      <c r="D8" t="s">
        <v>212</v>
      </c>
      <c r="E8">
        <v>267000000</v>
      </c>
      <c r="F8" s="12">
        <v>2858.5286999999998</v>
      </c>
      <c r="G8" s="13">
        <v>0.58189999999999997</v>
      </c>
      <c r="H8" s="27"/>
    </row>
    <row r="9" spans="1:12" ht="12.75" customHeight="1" x14ac:dyDescent="0.2">
      <c r="A9">
        <v>2</v>
      </c>
      <c r="B9" t="s">
        <v>283</v>
      </c>
      <c r="C9" t="s">
        <v>282</v>
      </c>
      <c r="D9" t="s">
        <v>212</v>
      </c>
      <c r="E9">
        <v>40000000</v>
      </c>
      <c r="F9" s="12">
        <v>434.51600000000002</v>
      </c>
      <c r="G9" s="13">
        <v>8.8399999999999992E-2</v>
      </c>
      <c r="H9" s="28"/>
      <c r="I9" s="29"/>
    </row>
    <row r="10" spans="1:12" ht="12.75" customHeight="1" x14ac:dyDescent="0.2">
      <c r="A10">
        <v>3</v>
      </c>
      <c r="B10" t="s">
        <v>289</v>
      </c>
      <c r="C10" t="s">
        <v>288</v>
      </c>
      <c r="D10" t="s">
        <v>212</v>
      </c>
      <c r="E10">
        <v>35000000</v>
      </c>
      <c r="F10" s="12">
        <v>364.87815000000001</v>
      </c>
      <c r="G10" s="13">
        <v>7.4299999999999991E-2</v>
      </c>
      <c r="H10" s="27"/>
      <c r="J10" s="15" t="s">
        <v>15</v>
      </c>
      <c r="K10" s="15" t="s">
        <v>16</v>
      </c>
    </row>
    <row r="11" spans="1:12" ht="12.75" customHeight="1" x14ac:dyDescent="0.2">
      <c r="A11">
        <v>4</v>
      </c>
      <c r="B11" t="s">
        <v>246</v>
      </c>
      <c r="C11" t="s">
        <v>245</v>
      </c>
      <c r="D11" t="s">
        <v>212</v>
      </c>
      <c r="E11">
        <v>32000000</v>
      </c>
      <c r="F11" s="12">
        <v>331.36351999999999</v>
      </c>
      <c r="G11" s="13">
        <v>6.7400000000000002E-2</v>
      </c>
      <c r="H11" s="27"/>
      <c r="J11" s="13" t="s">
        <v>212</v>
      </c>
      <c r="K11" s="13">
        <v>0.94370000000000009</v>
      </c>
    </row>
    <row r="12" spans="1:12" ht="12.75" customHeight="1" x14ac:dyDescent="0.2">
      <c r="A12">
        <v>5</v>
      </c>
      <c r="B12" t="s">
        <v>291</v>
      </c>
      <c r="C12" t="s">
        <v>290</v>
      </c>
      <c r="D12" t="s">
        <v>212</v>
      </c>
      <c r="E12">
        <v>25000000</v>
      </c>
      <c r="F12" s="12">
        <v>269.62475000000001</v>
      </c>
      <c r="G12" s="13">
        <v>5.4900000000000004E-2</v>
      </c>
      <c r="H12" s="27"/>
      <c r="J12" s="13" t="s">
        <v>81</v>
      </c>
      <c r="K12" s="13">
        <v>5.6299999999999996E-2</v>
      </c>
    </row>
    <row r="13" spans="1:12" ht="12.75" customHeight="1" x14ac:dyDescent="0.2">
      <c r="A13">
        <v>6</v>
      </c>
      <c r="B13" t="s">
        <v>250</v>
      </c>
      <c r="C13" t="s">
        <v>249</v>
      </c>
      <c r="D13" t="s">
        <v>212</v>
      </c>
      <c r="E13">
        <v>24000000</v>
      </c>
      <c r="F13" s="12">
        <v>249.52848</v>
      </c>
      <c r="G13" s="13">
        <v>5.0799999999999998E-2</v>
      </c>
      <c r="H13" s="27"/>
      <c r="J13" s="13"/>
      <c r="K13" s="13"/>
    </row>
    <row r="14" spans="1:12" ht="12.75" customHeight="1" x14ac:dyDescent="0.2">
      <c r="A14">
        <v>7</v>
      </c>
      <c r="B14" t="s">
        <v>293</v>
      </c>
      <c r="C14" t="s">
        <v>292</v>
      </c>
      <c r="D14" t="s">
        <v>212</v>
      </c>
      <c r="E14">
        <v>12000000</v>
      </c>
      <c r="F14" s="12">
        <v>127.7058</v>
      </c>
      <c r="G14" s="13">
        <v>2.6000000000000002E-2</v>
      </c>
      <c r="H14" s="27"/>
    </row>
    <row r="15" spans="1:12" ht="12.75" customHeight="1" x14ac:dyDescent="0.2">
      <c r="C15" s="16" t="s">
        <v>137</v>
      </c>
      <c r="D15" s="16"/>
      <c r="E15" s="16"/>
      <c r="F15" s="17">
        <f>SUM(F8:F14)</f>
        <v>4636.1453999999994</v>
      </c>
      <c r="G15" s="18">
        <f>SUM(G8:G14)</f>
        <v>0.94369999999999998</v>
      </c>
      <c r="H15" s="27"/>
    </row>
    <row r="16" spans="1:12" ht="12.75" customHeight="1" x14ac:dyDescent="0.2">
      <c r="F16" s="12"/>
      <c r="G16" s="13"/>
      <c r="H16" s="27"/>
    </row>
    <row r="17" spans="3:9" ht="12.75" customHeight="1" x14ac:dyDescent="0.2">
      <c r="C17" s="14" t="s">
        <v>142</v>
      </c>
      <c r="F17" s="12">
        <v>193.09842</v>
      </c>
      <c r="G17" s="13">
        <v>3.9300000000000002E-2</v>
      </c>
      <c r="H17" s="27"/>
    </row>
    <row r="18" spans="3:9" ht="12.75" customHeight="1" x14ac:dyDescent="0.2">
      <c r="C18" s="16" t="s">
        <v>137</v>
      </c>
      <c r="D18" s="16"/>
      <c r="E18" s="16"/>
      <c r="F18" s="17">
        <f>SUM(F17:F17)</f>
        <v>193.09842</v>
      </c>
      <c r="G18" s="18">
        <f>SUM(G17:G17)</f>
        <v>3.9300000000000002E-2</v>
      </c>
      <c r="H18" s="27"/>
    </row>
    <row r="19" spans="3:9" ht="12.75" customHeight="1" x14ac:dyDescent="0.2">
      <c r="F19" s="12"/>
      <c r="G19" s="13"/>
      <c r="H19" s="28"/>
      <c r="I19" s="29"/>
    </row>
    <row r="20" spans="3:9" ht="12.75" customHeight="1" x14ac:dyDescent="0.2">
      <c r="C20" s="14" t="s">
        <v>143</v>
      </c>
      <c r="F20" s="12"/>
      <c r="G20" s="13"/>
      <c r="H20" s="27"/>
    </row>
    <row r="21" spans="3:9" ht="12.75" customHeight="1" x14ac:dyDescent="0.2">
      <c r="C21" s="14" t="s">
        <v>144</v>
      </c>
      <c r="F21" s="12">
        <v>83.571161000000004</v>
      </c>
      <c r="G21" s="13">
        <v>1.7000000000000001E-2</v>
      </c>
      <c r="H21" s="27"/>
    </row>
    <row r="22" spans="3:9" ht="12.75" customHeight="1" x14ac:dyDescent="0.2">
      <c r="C22" s="16" t="s">
        <v>137</v>
      </c>
      <c r="D22" s="16"/>
      <c r="E22" s="16"/>
      <c r="F22" s="17">
        <f>SUM(F21:F21)</f>
        <v>83.571161000000004</v>
      </c>
      <c r="G22" s="18">
        <f>SUM(G21:G21)</f>
        <v>1.7000000000000001E-2</v>
      </c>
      <c r="H22" s="28"/>
      <c r="I22" s="29"/>
    </row>
    <row r="23" spans="3:9" ht="12.75" customHeight="1" x14ac:dyDescent="0.2">
      <c r="C23" s="19" t="s">
        <v>145</v>
      </c>
      <c r="D23" s="19"/>
      <c r="E23" s="19"/>
      <c r="F23" s="20">
        <f>SUM(F15,F18,F22)</f>
        <v>4912.8149809999995</v>
      </c>
      <c r="G23" s="21">
        <f>SUM(G15,G18,G22)</f>
        <v>1</v>
      </c>
      <c r="H23" s="27"/>
    </row>
    <row r="24" spans="3:9" ht="12.75" customHeight="1" x14ac:dyDescent="0.2">
      <c r="H24" s="27"/>
    </row>
    <row r="25" spans="3:9" ht="12.75" customHeight="1" x14ac:dyDescent="0.2">
      <c r="C25" s="37" t="s">
        <v>547</v>
      </c>
      <c r="D25" s="38">
        <v>50.208900000000014</v>
      </c>
    </row>
    <row r="26" spans="3:9" ht="12.75" customHeight="1" x14ac:dyDescent="0.2">
      <c r="C26" s="37" t="s">
        <v>551</v>
      </c>
      <c r="D26" s="39">
        <v>4277.47</v>
      </c>
    </row>
    <row r="27" spans="3:9" ht="12.75" customHeight="1" x14ac:dyDescent="0.2">
      <c r="C27" s="37" t="s">
        <v>552</v>
      </c>
      <c r="D27" s="39">
        <v>7.1459000000000001</v>
      </c>
    </row>
    <row r="28" spans="3:9" ht="12.75" customHeight="1" x14ac:dyDescent="0.2">
      <c r="C28" s="40" t="s">
        <v>553</v>
      </c>
      <c r="D28" s="41">
        <v>7.7499999999999999E-2</v>
      </c>
    </row>
    <row r="29" spans="3:9" ht="12.75" customHeight="1" x14ac:dyDescent="0.2"/>
    <row r="30" spans="3:9" ht="12.75" customHeight="1" x14ac:dyDescent="0.2"/>
    <row r="31" spans="3:9" ht="12.75" customHeight="1" x14ac:dyDescent="0.2"/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mergeCells count="1">
    <mergeCell ref="C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935837C770C48B694CE1C1A554769" ma:contentTypeVersion="2" ma:contentTypeDescription="Create a new document." ma:contentTypeScope="" ma:versionID="fba072a5072dbd3dd6e9f1d92201a510">
  <xsd:schema xmlns:xsd="http://www.w3.org/2001/XMLSchema" xmlns:xs="http://www.w3.org/2001/XMLSchema" xmlns:p="http://schemas.microsoft.com/office/2006/metadata/properties" xmlns:ns2="b0753c22-5e01-408e-8382-98ac6284bfda" xmlns:ns3="5b33a0ed-cdc5-48df-bc3e-5d1cb668444a" targetNamespace="http://schemas.microsoft.com/office/2006/metadata/properties" ma:root="true" ma:fieldsID="1d00bbc0643d868cc2024e534b988520" ns2:_="" ns3:_="">
    <xsd:import namespace="b0753c22-5e01-408e-8382-98ac6284bfda"/>
    <xsd:import namespace="5b33a0ed-cdc5-48df-bc3e-5d1cb668444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3:Date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53c22-5e01-408e-8382-98ac6284bfda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3a0ed-cdc5-48df-bc3e-5d1cb668444a" elementFormDefault="qualified">
    <xsd:import namespace="http://schemas.microsoft.com/office/2006/documentManagement/types"/>
    <xsd:import namespace="http://schemas.microsoft.com/office/infopath/2007/PartnerControls"/>
    <xsd:element name="Date1" ma:index="9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b0753c22-5e01-408e-8382-98ac6284bfda">2015</year>
    <Date1 xmlns="5b33a0ed-cdc5-48df-bc3e-5d1cb668444a">2015-03-09T18:30:00+00:00</Date1>
  </documentManagement>
</p:properties>
</file>

<file path=customXml/itemProps1.xml><?xml version="1.0" encoding="utf-8"?>
<ds:datastoreItem xmlns:ds="http://schemas.openxmlformats.org/officeDocument/2006/customXml" ds:itemID="{C581D1A9-36CC-4F70-B2F8-2C71F43A29CC}"/>
</file>

<file path=customXml/itemProps2.xml><?xml version="1.0" encoding="utf-8"?>
<ds:datastoreItem xmlns:ds="http://schemas.openxmlformats.org/officeDocument/2006/customXml" ds:itemID="{5949EDA1-D597-46C1-8C7F-42A25BE8B5BE}"/>
</file>

<file path=customXml/itemProps3.xml><?xml version="1.0" encoding="utf-8"?>
<ds:datastoreItem xmlns:ds="http://schemas.openxmlformats.org/officeDocument/2006/customXml" ds:itemID="{5D1C28AE-56CE-49F9-A9D7-5701337C28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ELSS </vt:lpstr>
      <vt:lpstr>GROWTH</vt:lpstr>
      <vt:lpstr>INFRASTRUCTURE</vt:lpstr>
      <vt:lpstr>PSU EQUITY</vt:lpstr>
      <vt:lpstr>Banking and Fin Serv</vt:lpstr>
      <vt:lpstr>Equity Trigger Fund -SR I</vt:lpstr>
      <vt:lpstr>BALANCE</vt:lpstr>
      <vt:lpstr>MIP</vt:lpstr>
      <vt:lpstr>GILT</vt:lpstr>
      <vt:lpstr>INCOME</vt:lpstr>
      <vt:lpstr>PSU BOND</vt:lpstr>
      <vt:lpstr>SHORT TERM </vt:lpstr>
      <vt:lpstr>Dynamic Bond</vt:lpstr>
      <vt:lpstr>Credit Opportunities Fund</vt:lpstr>
      <vt:lpstr>LIQUID </vt:lpstr>
      <vt:lpstr>TREASURY </vt:lpstr>
      <vt:lpstr>FMP- SR E</vt:lpstr>
      <vt:lpstr>FMP- SR J</vt:lpstr>
      <vt:lpstr>FMP- SR L</vt:lpstr>
      <vt:lpstr>FMP- SR M</vt:lpstr>
      <vt:lpstr>FMP- SR N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 (February 2015)</dc:title>
  <dc:creator>Vishe, Abhiram Narayan [ICG-SFS]</dc:creator>
  <cp:lastModifiedBy>Pioneer Investments</cp:lastModifiedBy>
  <dcterms:created xsi:type="dcterms:W3CDTF">2015-03-03T07:29:37Z</dcterms:created>
  <dcterms:modified xsi:type="dcterms:W3CDTF">2015-03-05T04:19:39Z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0x010100508935837C770C48B694CE1C1A554769</vt:lpwstr>
  </property>
</Properties>
</file>