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9.xml" ContentType="application/vnd.openxmlformats-officedocument.spreadsheetml.worksheet+xml"/>
  <Override PartName="/xl/worksheets/sheet32.xml" ContentType="application/vnd.openxmlformats-officedocument.spreadsheetml.worksheet+xml"/>
  <Override PartName="/xl/worksheets/sheet2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625"/>
  </bookViews>
  <sheets>
    <sheet name="UL-SH" sheetId="25" r:id="rId1"/>
    <sheet name="TM" sheetId="26" r:id="rId2"/>
    <sheet name="TIIOF" sheetId="27" r:id="rId3"/>
    <sheet name="TICBOF" sheetId="28" r:id="rId4"/>
    <sheet name="TI" sheetId="29" r:id="rId5"/>
    <sheet name="SP" sheetId="30" r:id="rId6"/>
    <sheet name="PP" sheetId="31" r:id="rId7"/>
    <sheet name="MP" sheetId="32" r:id="rId8"/>
    <sheet name="MD" sheetId="33" r:id="rId9"/>
    <sheet name="LP" sheetId="34" r:id="rId10"/>
    <sheet name="IB" sheetId="35" r:id="rId11"/>
    <sheet name="GS" sheetId="36" r:id="rId12"/>
    <sheet name="GN" sheetId="37" r:id="rId13"/>
    <sheet name="FISPF" sheetId="38" r:id="rId14"/>
    <sheet name="FBPF" sheetId="39" r:id="rId15"/>
    <sheet name="BF" sheetId="40" r:id="rId16"/>
    <sheet name="TX" sheetId="24" r:id="rId17"/>
    <sheet name="TG" sheetId="23" r:id="rId18"/>
    <sheet name="SM" sheetId="22" r:id="rId19"/>
    <sheet name="PR" sheetId="21" r:id="rId20"/>
    <sheet name="IT" sheetId="20" r:id="rId21"/>
    <sheet name="IF" sheetId="19" r:id="rId22"/>
    <sheet name="IE" sheetId="18" r:id="rId23"/>
    <sheet name="HG" sheetId="17" r:id="rId24"/>
    <sheet name="FX" sheetId="16" r:id="rId25"/>
    <sheet name="FIUS" sheetId="15" r:id="rId26"/>
    <sheet name="FIMAS" sheetId="14" r:id="rId27"/>
    <sheet name="FF" sheetId="13" r:id="rId28"/>
    <sheet name="FEGF" sheetId="12" r:id="rId29"/>
    <sheet name="FC" sheetId="11" r:id="rId30"/>
    <sheet name="F5" sheetId="10" r:id="rId31"/>
    <sheet name="F4" sheetId="9" r:id="rId32"/>
    <sheet name="F3" sheetId="8" r:id="rId33"/>
    <sheet name="F2" sheetId="7" r:id="rId34"/>
    <sheet name="F1" sheetId="6" r:id="rId35"/>
    <sheet name="BU" sheetId="5" r:id="rId36"/>
    <sheet name="BC" sheetId="4" r:id="rId37"/>
    <sheet name="AE" sheetId="3" r:id="rId38"/>
    <sheet name="++" sheetId="2" r:id="rId39"/>
    <sheet name="Sheet1" sheetId="1" r:id="rId40"/>
  </sheets>
  <definedNames>
    <definedName name="_xlnm._FilterDatabase" localSheetId="2" hidden="1">TIIOF!$A$44:$F$68</definedName>
    <definedName name="_xlnm._FilterDatabase" localSheetId="16" hidden="1">TX!$A$5:$F$66</definedName>
  </definedNames>
  <calcPr calcId="145621"/>
</workbook>
</file>

<file path=xl/calcChain.xml><?xml version="1.0" encoding="utf-8"?>
<calcChain xmlns="http://schemas.openxmlformats.org/spreadsheetml/2006/main">
  <c r="F88" i="40" l="1"/>
  <c r="F82" i="40"/>
  <c r="E82" i="40"/>
  <c r="F72" i="40"/>
  <c r="E72" i="40"/>
  <c r="F68" i="40"/>
  <c r="E68" i="40"/>
  <c r="F58" i="40"/>
  <c r="E58" i="40"/>
  <c r="F34" i="39"/>
  <c r="F28" i="39"/>
  <c r="E28" i="39"/>
  <c r="F23" i="39"/>
  <c r="E23" i="39"/>
  <c r="F45" i="38"/>
  <c r="F39" i="38"/>
  <c r="E39" i="38"/>
  <c r="F34" i="38"/>
  <c r="E34" i="38"/>
  <c r="F30" i="38"/>
  <c r="E30" i="38"/>
  <c r="F22" i="38"/>
  <c r="E22" i="38"/>
  <c r="F18" i="38"/>
  <c r="E18" i="38"/>
  <c r="F19" i="37"/>
  <c r="F13" i="37"/>
  <c r="E13" i="37"/>
  <c r="F19" i="36"/>
  <c r="F13" i="36"/>
  <c r="E13" i="36"/>
  <c r="F60" i="35"/>
  <c r="F54" i="35"/>
  <c r="E54" i="35"/>
  <c r="F49" i="35"/>
  <c r="E49" i="35"/>
  <c r="F45" i="35"/>
  <c r="E45" i="35"/>
  <c r="F39" i="35"/>
  <c r="E39" i="35"/>
  <c r="F21" i="35"/>
  <c r="E21" i="35"/>
  <c r="F37" i="34"/>
  <c r="F31" i="34"/>
  <c r="E31" i="34"/>
  <c r="F21" i="34"/>
  <c r="E21" i="34"/>
  <c r="F14" i="34"/>
  <c r="E14" i="34"/>
  <c r="F10" i="34"/>
  <c r="E10" i="34"/>
  <c r="F65" i="33"/>
  <c r="F59" i="33"/>
  <c r="E59" i="33"/>
  <c r="F54" i="33"/>
  <c r="E54" i="33"/>
  <c r="F45" i="33"/>
  <c r="E45" i="33"/>
  <c r="F30" i="33"/>
  <c r="E30" i="33"/>
  <c r="F81" i="32"/>
  <c r="F75" i="32"/>
  <c r="E75" i="32"/>
  <c r="F65" i="32"/>
  <c r="E65" i="32"/>
  <c r="F60" i="32"/>
  <c r="E60" i="32"/>
  <c r="F45" i="32"/>
  <c r="E45" i="32"/>
  <c r="F76" i="31"/>
  <c r="F70" i="31"/>
  <c r="E70" i="31"/>
  <c r="F60" i="31"/>
  <c r="E60" i="31"/>
  <c r="F55" i="31"/>
  <c r="E55" i="31"/>
  <c r="F47" i="31"/>
  <c r="E47" i="31"/>
  <c r="F118" i="30"/>
  <c r="F112" i="30"/>
  <c r="E112" i="30"/>
  <c r="F108" i="30"/>
  <c r="E108" i="30"/>
  <c r="F103" i="30"/>
  <c r="E103" i="30"/>
  <c r="F60" i="30"/>
  <c r="E60" i="30"/>
  <c r="F90" i="29"/>
  <c r="F84" i="29"/>
  <c r="E84" i="29"/>
  <c r="F80" i="29"/>
  <c r="E80" i="29"/>
  <c r="F41" i="29"/>
  <c r="E41" i="29"/>
  <c r="F119" i="28"/>
  <c r="F113" i="28"/>
  <c r="E113" i="28"/>
  <c r="F108" i="28"/>
  <c r="E108" i="28"/>
  <c r="F67" i="28"/>
  <c r="E67" i="28"/>
  <c r="F75" i="27"/>
  <c r="F69" i="27"/>
  <c r="E69" i="27"/>
  <c r="F41" i="27"/>
  <c r="E41" i="27"/>
  <c r="F49" i="26"/>
  <c r="F43" i="26"/>
  <c r="E43" i="26"/>
  <c r="F23" i="26"/>
  <c r="E23" i="26"/>
  <c r="F14" i="26"/>
  <c r="E14" i="26"/>
  <c r="F102" i="25"/>
  <c r="F96" i="25"/>
  <c r="E96" i="25"/>
  <c r="F82" i="25"/>
  <c r="E82" i="25"/>
  <c r="F67" i="25"/>
  <c r="E67" i="25"/>
  <c r="F53" i="25"/>
  <c r="E53" i="25"/>
  <c r="F55" i="3" l="1"/>
  <c r="F29" i="3"/>
  <c r="F39" i="3"/>
  <c r="F23" i="3"/>
  <c r="F58" i="3"/>
  <c r="F30" i="3"/>
  <c r="F53" i="3"/>
  <c r="F43" i="3"/>
  <c r="F28" i="3"/>
  <c r="F47" i="3"/>
  <c r="F26" i="3"/>
  <c r="F36" i="3"/>
  <c r="F25" i="3"/>
  <c r="F45" i="3"/>
  <c r="F35" i="3"/>
  <c r="F49" i="3"/>
  <c r="F60" i="3"/>
  <c r="F57" i="3"/>
  <c r="F59" i="3"/>
  <c r="F32" i="3"/>
  <c r="F41" i="3"/>
  <c r="F31" i="3"/>
  <c r="F42" i="3"/>
  <c r="F46" i="3"/>
  <c r="F51" i="3"/>
  <c r="F33" i="3"/>
  <c r="F37" i="3"/>
  <c r="F56" i="3"/>
  <c r="F24" i="3"/>
  <c r="F48" i="3"/>
  <c r="F54" i="3"/>
  <c r="F40" i="3"/>
  <c r="F52" i="3"/>
  <c r="F38" i="3"/>
  <c r="F44" i="3"/>
  <c r="F50" i="3"/>
  <c r="F27" i="3"/>
  <c r="F34" i="3"/>
  <c r="F17" i="3"/>
  <c r="F16" i="3"/>
  <c r="F15" i="3"/>
  <c r="F14" i="3"/>
  <c r="F13" i="3"/>
  <c r="F12" i="3"/>
  <c r="F11" i="3"/>
  <c r="F10" i="3"/>
  <c r="F9" i="3"/>
  <c r="F8" i="3"/>
  <c r="F7" i="3"/>
  <c r="E62" i="3"/>
  <c r="F62" i="3" l="1"/>
  <c r="E13" i="14"/>
  <c r="E8" i="14"/>
  <c r="E7" i="14"/>
  <c r="E6" i="14"/>
  <c r="E9" i="14" l="1"/>
  <c r="D9" i="14" l="1"/>
  <c r="D11" i="14" s="1"/>
  <c r="F54" i="18"/>
  <c r="F46" i="18"/>
  <c r="F40" i="18"/>
  <c r="F47" i="18"/>
  <c r="F42" i="18"/>
  <c r="F43" i="18"/>
  <c r="F44" i="18"/>
  <c r="F35" i="18"/>
  <c r="F49" i="18"/>
  <c r="F39" i="18"/>
  <c r="F45" i="18"/>
  <c r="F38" i="18"/>
  <c r="F37" i="18"/>
  <c r="F36" i="18"/>
  <c r="F48" i="18"/>
  <c r="F41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E50" i="18"/>
  <c r="F30" i="20"/>
  <c r="F31" i="20"/>
  <c r="F32" i="20" s="1"/>
  <c r="F25" i="20"/>
  <c r="F21" i="20"/>
  <c r="F17" i="20"/>
  <c r="F16" i="20"/>
  <c r="F15" i="20"/>
  <c r="F14" i="20"/>
  <c r="F13" i="20"/>
  <c r="F12" i="20"/>
  <c r="F11" i="20"/>
  <c r="F10" i="20"/>
  <c r="F9" i="20"/>
  <c r="F8" i="20"/>
  <c r="E32" i="20"/>
  <c r="F50" i="18" l="1"/>
  <c r="F72" i="24"/>
  <c r="F66" i="24"/>
  <c r="E66" i="24"/>
  <c r="F60" i="24"/>
  <c r="E60" i="24"/>
  <c r="F39" i="23"/>
  <c r="F33" i="23"/>
  <c r="E33" i="23"/>
  <c r="F88" i="22"/>
  <c r="F82" i="22"/>
  <c r="E82" i="22"/>
  <c r="F76" i="21"/>
  <c r="F65" i="21"/>
  <c r="F70" i="21"/>
  <c r="E70" i="21"/>
  <c r="E65" i="21"/>
  <c r="F26" i="20"/>
  <c r="F22" i="20"/>
  <c r="F18" i="20"/>
  <c r="E26" i="20"/>
  <c r="E22" i="20"/>
  <c r="E18" i="20"/>
  <c r="E34" i="20" s="1"/>
  <c r="F63" i="19"/>
  <c r="F50" i="19"/>
  <c r="F57" i="19"/>
  <c r="E57" i="19"/>
  <c r="E50" i="19"/>
  <c r="F56" i="18"/>
  <c r="F32" i="18"/>
  <c r="E32" i="18"/>
  <c r="E52" i="18" s="1"/>
  <c r="F53" i="17"/>
  <c r="F47" i="17"/>
  <c r="F41" i="17"/>
  <c r="E47" i="17"/>
  <c r="E41" i="17"/>
  <c r="F65" i="16"/>
  <c r="F59" i="16"/>
  <c r="E59" i="16"/>
  <c r="E13" i="15"/>
  <c r="E7" i="15"/>
  <c r="D7" i="15"/>
  <c r="E15" i="14"/>
  <c r="E14" i="13"/>
  <c r="E8" i="13"/>
  <c r="D8" i="13"/>
  <c r="E13" i="12"/>
  <c r="E7" i="12"/>
  <c r="D7" i="12"/>
  <c r="F66" i="11"/>
  <c r="F60" i="11"/>
  <c r="F54" i="11"/>
  <c r="E60" i="11"/>
  <c r="E54" i="11"/>
  <c r="E15" i="10"/>
  <c r="E9" i="10"/>
  <c r="D9" i="10"/>
  <c r="E16" i="9"/>
  <c r="E10" i="9"/>
  <c r="D10" i="9"/>
  <c r="E17" i="8"/>
  <c r="E11" i="8"/>
  <c r="D11" i="8"/>
  <c r="E17" i="7"/>
  <c r="E11" i="7"/>
  <c r="D11" i="7"/>
  <c r="E17" i="6"/>
  <c r="E11" i="6"/>
  <c r="D11" i="6"/>
  <c r="F50" i="5"/>
  <c r="F44" i="5"/>
  <c r="E44" i="5"/>
  <c r="F62" i="4"/>
  <c r="F50" i="4"/>
  <c r="F56" i="4"/>
  <c r="E56" i="4"/>
  <c r="E50" i="4"/>
  <c r="F18" i="3"/>
  <c r="F64" i="3" s="1"/>
  <c r="E18" i="3"/>
  <c r="F86" i="2"/>
  <c r="F74" i="2"/>
  <c r="F68" i="2"/>
  <c r="F80" i="2"/>
  <c r="E80" i="2"/>
  <c r="E74" i="2"/>
  <c r="E68" i="2"/>
  <c r="F34" i="20" l="1"/>
  <c r="F38" i="20" s="1"/>
  <c r="E64" i="3"/>
  <c r="E66" i="3" s="1"/>
  <c r="F66" i="3" s="1"/>
  <c r="F68" i="3" s="1"/>
</calcChain>
</file>

<file path=xl/sharedStrings.xml><?xml version="1.0" encoding="utf-8"?>
<sst xmlns="http://schemas.openxmlformats.org/spreadsheetml/2006/main" count="5638" uniqueCount="1333">
  <si>
    <t>Franklin India Prima Plus As of Date -  30Nov2016</t>
  </si>
  <si>
    <t>ISIN Number</t>
  </si>
  <si>
    <t>Instrument Name</t>
  </si>
  <si>
    <t>Industry Classification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</si>
  <si>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</si>
  <si>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</si>
  <si>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</si>
  <si>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</si>
  <si>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</si>
  <si>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</si>
  <si>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</si>
  <si>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</si>
  <si>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INE090A01021</t>
  </si>
  <si>
    <t>ICICI Bank Ltd.</t>
  </si>
  <si>
    <t>INE397D01024</t>
  </si>
  <si>
    <t>Bharti Airtel Ltd.</t>
  </si>
  <si>
    <t>Telecom - Services</t>
  </si>
  <si>
    <t>INE009A01021</t>
  </si>
  <si>
    <t>Infosys Ltd.</t>
  </si>
  <si>
    <t>Software</t>
  </si>
  <si>
    <t>INE095A01012</t>
  </si>
  <si>
    <t>IndusInd Bank Ltd.</t>
  </si>
  <si>
    <t>INE528G01019</t>
  </si>
  <si>
    <t>Yes Bank Ltd.</t>
  </si>
  <si>
    <t>INE018A01030</t>
  </si>
  <si>
    <t>Larsen &amp; Toubro Ltd.</t>
  </si>
  <si>
    <t>Construction Project</t>
  </si>
  <si>
    <t>INE237A01028</t>
  </si>
  <si>
    <t>Kotak Mahindra Bank Ltd.</t>
  </si>
  <si>
    <t>INE101A01026</t>
  </si>
  <si>
    <t>Mahindra &amp; Mahindra Ltd.</t>
  </si>
  <si>
    <t>Auto</t>
  </si>
  <si>
    <t>INE860A01027</t>
  </si>
  <si>
    <t>HCL Technologies Ltd.</t>
  </si>
  <si>
    <t>INE029A01011</t>
  </si>
  <si>
    <t>Bharat Petroleum Corp. Ltd.</t>
  </si>
  <si>
    <t>Petroleum Products</t>
  </si>
  <si>
    <t>INE158A01026</t>
  </si>
  <si>
    <t>Hero Motocorp Ltd.</t>
  </si>
  <si>
    <t>INE010B01027</t>
  </si>
  <si>
    <t>Cadila Healthcare Ltd.</t>
  </si>
  <si>
    <t>Pharmaceuticals</t>
  </si>
  <si>
    <t>INE089A01023</t>
  </si>
  <si>
    <t>Dr. Reddy's Laboratories Ltd.</t>
  </si>
  <si>
    <t>INE155A01022</t>
  </si>
  <si>
    <t>Tata Motors Ltd.</t>
  </si>
  <si>
    <t>INE481G01011</t>
  </si>
  <si>
    <t>UltraTech Cement Ltd.</t>
  </si>
  <si>
    <t>Cement</t>
  </si>
  <si>
    <t>INE062A01020</t>
  </si>
  <si>
    <t>State Bank of India</t>
  </si>
  <si>
    <t>INE686F01025</t>
  </si>
  <si>
    <t>United Breweries Ltd.</t>
  </si>
  <si>
    <t>Consumer Non Durables</t>
  </si>
  <si>
    <t>INE298A01020</t>
  </si>
  <si>
    <t>Cummins India Ltd.</t>
  </si>
  <si>
    <t>Industrial Products</t>
  </si>
  <si>
    <t>INE034A01011</t>
  </si>
  <si>
    <t>Arvind Ltd.</t>
  </si>
  <si>
    <t>Textile Products</t>
  </si>
  <si>
    <t>INE685A01028</t>
  </si>
  <si>
    <t>Torrent Pharmaceuticals Ltd.</t>
  </si>
  <si>
    <t>INE326A01037</t>
  </si>
  <si>
    <t>Lupin Ltd.</t>
  </si>
  <si>
    <t>INE047A01021</t>
  </si>
  <si>
    <t>Grasim Industries Ltd.</t>
  </si>
  <si>
    <t>INE196A01026</t>
  </si>
  <si>
    <t>Marico Ltd.</t>
  </si>
  <si>
    <t>INE226A01021</t>
  </si>
  <si>
    <t>Voltas Ltd.</t>
  </si>
  <si>
    <t>INE238A01034</t>
  </si>
  <si>
    <t>Axis Bank Ltd.</t>
  </si>
  <si>
    <t>INE044A01036</t>
  </si>
  <si>
    <t>Sun Pharmaceutical Industries Ltd.</t>
  </si>
  <si>
    <t>INE467B01029</t>
  </si>
  <si>
    <t>Tata Consultancy Services Ltd.</t>
  </si>
  <si>
    <t>INE246F01010</t>
  </si>
  <si>
    <t>Gujarat State Petronet Ltd.</t>
  </si>
  <si>
    <t>Gas</t>
  </si>
  <si>
    <t>INE299U01018</t>
  </si>
  <si>
    <t>Crompton Greaves Consumer Electricals Ltd.</t>
  </si>
  <si>
    <t>Consumer Durables</t>
  </si>
  <si>
    <t>INE522F01014</t>
  </si>
  <si>
    <t>Coal India Ltd.</t>
  </si>
  <si>
    <t>Minerals/mining</t>
  </si>
  <si>
    <t>INE438A01022</t>
  </si>
  <si>
    <t>Apollo Tyres Ltd.</t>
  </si>
  <si>
    <t>Auto Ancillaries</t>
  </si>
  <si>
    <t>INE669C01036</t>
  </si>
  <si>
    <t>Tech Mahindra Ltd.</t>
  </si>
  <si>
    <t>INE494B01023</t>
  </si>
  <si>
    <t>TVS Motor Co. Ltd.</t>
  </si>
  <si>
    <t>INE302A01020</t>
  </si>
  <si>
    <t>Exide Industries Ltd.</t>
  </si>
  <si>
    <t>INE517F01014</t>
  </si>
  <si>
    <t>Gujarat Pipavav Port Ltd.</t>
  </si>
  <si>
    <t>Transportation</t>
  </si>
  <si>
    <t>INE647O01011</t>
  </si>
  <si>
    <t>Aditya Birla Fashion and Retail Ltd.</t>
  </si>
  <si>
    <t>Retailing</t>
  </si>
  <si>
    <t>INE787D01026</t>
  </si>
  <si>
    <t>Balkrishna Industries Ltd.</t>
  </si>
  <si>
    <t>INE030A01027</t>
  </si>
  <si>
    <t>Hindustan Unilever Ltd.</t>
  </si>
  <si>
    <t>INE012A01025</t>
  </si>
  <si>
    <t>ACC Ltd.</t>
  </si>
  <si>
    <t>INE151A01013</t>
  </si>
  <si>
    <t>Tata Communications Ltd.</t>
  </si>
  <si>
    <t>INE171A01029</t>
  </si>
  <si>
    <t>Federal Bank Ltd.</t>
  </si>
  <si>
    <t>INE176A01028</t>
  </si>
  <si>
    <t>Bata India Ltd.</t>
  </si>
  <si>
    <t>INE075A01022</t>
  </si>
  <si>
    <t>Wipro Ltd.</t>
  </si>
  <si>
    <t>INE885A01032</t>
  </si>
  <si>
    <t>Amara Raja Batteries Ltd.</t>
  </si>
  <si>
    <t>INE036D01028</t>
  </si>
  <si>
    <t>Karur Vysya Bank Ltd.</t>
  </si>
  <si>
    <t>INE752H01013</t>
  </si>
  <si>
    <t>Credit Analysis and Research Ltd.</t>
  </si>
  <si>
    <t>Finance</t>
  </si>
  <si>
    <t>INE640A01023</t>
  </si>
  <si>
    <t>SKF India Ltd.</t>
  </si>
  <si>
    <t>INE797F01012</t>
  </si>
  <si>
    <t>Jubilant Foodworks Ltd.</t>
  </si>
  <si>
    <t>INE280A01028</t>
  </si>
  <si>
    <t>Titan Co. Ltd.</t>
  </si>
  <si>
    <t>INE021A01026</t>
  </si>
  <si>
    <t>Asian Paints Ltd.</t>
  </si>
  <si>
    <t>INE199G01027</t>
  </si>
  <si>
    <t>Jagran Prakashan Ltd.</t>
  </si>
  <si>
    <t>Media &amp; Entertainment</t>
  </si>
  <si>
    <t>INE669E01016</t>
  </si>
  <si>
    <t>Idea Cellular Ltd.</t>
  </si>
  <si>
    <t>INE988K01017</t>
  </si>
  <si>
    <t>Equitas Holdings Ltd.</t>
  </si>
  <si>
    <t>INE501G01024</t>
  </si>
  <si>
    <t>HT Media Ltd.</t>
  </si>
  <si>
    <t>INE224A01026</t>
  </si>
  <si>
    <t>Greaves Cotton Ltd.</t>
  </si>
  <si>
    <t>INE318A01026</t>
  </si>
  <si>
    <t>Pidilite Industries Ltd.</t>
  </si>
  <si>
    <t>Chemicals</t>
  </si>
  <si>
    <t>INE852F01015</t>
  </si>
  <si>
    <t>Gateway Distriparks Ltd.</t>
  </si>
  <si>
    <t>INE131A01031</t>
  </si>
  <si>
    <t>Gujarat Mineral Development Corp. Ltd.</t>
  </si>
  <si>
    <t>INE908D01010</t>
  </si>
  <si>
    <t>Shakti Pumps India Ltd.</t>
  </si>
  <si>
    <t>Total</t>
  </si>
  <si>
    <t>(b)Unlisted</t>
  </si>
  <si>
    <t>INE696201123</t>
  </si>
  <si>
    <t>Quantum Information Services</t>
  </si>
  <si>
    <t>Unlisted</t>
  </si>
  <si>
    <t/>
  </si>
  <si>
    <t>Numero Uno International Ltd.</t>
  </si>
  <si>
    <t>Quantum Information Systems</t>
  </si>
  <si>
    <t>Foreign Equity Securities</t>
  </si>
  <si>
    <t>US1924461023</t>
  </si>
  <si>
    <t>Cognizant Technology Solutions Corp., A</t>
  </si>
  <si>
    <t>Call, Cash &amp; Other Assets</t>
  </si>
  <si>
    <t>Net Asset</t>
  </si>
  <si>
    <t>Note</t>
  </si>
  <si>
    <t>a) NAV at the beginning and at the end of the Half-year ended 30Nov2016</t>
  </si>
  <si>
    <t>NAV as on 31-May-2016</t>
  </si>
  <si>
    <t>Direct Dividend</t>
  </si>
  <si>
    <t>Direct Growth</t>
  </si>
  <si>
    <t>Dividend</t>
  </si>
  <si>
    <t>Growth</t>
  </si>
  <si>
    <t>NAV as on 30-Nov-2016</t>
  </si>
  <si>
    <t>b) Dividends declared during the Half - year ended 30-Nov-2016</t>
  </si>
  <si>
    <t>Nil</t>
  </si>
  <si>
    <t>c) Portfolio Turnover Ratio during the Half - year 30-Nov-2016</t>
  </si>
  <si>
    <t>Franklin Asian Equity Fund As of Date -  30Nov2016</t>
  </si>
  <si>
    <t>INE338I01027</t>
  </si>
  <si>
    <t>Motilal Oswal Financial Services Ltd.</t>
  </si>
  <si>
    <t>INE774D01024</t>
  </si>
  <si>
    <t>Mahindra &amp; Mahindra Financial Services Ltd.</t>
  </si>
  <si>
    <t>INE465A01025</t>
  </si>
  <si>
    <t>Bharat Forge Ltd.</t>
  </si>
  <si>
    <t>INE849A01020</t>
  </si>
  <si>
    <t>Trent Ltd.</t>
  </si>
  <si>
    <t>INE053A01029</t>
  </si>
  <si>
    <t>Indian Hotels Co. Ltd.</t>
  </si>
  <si>
    <t>Hotels/resorts &amp; Other Recreational Acti</t>
  </si>
  <si>
    <t>INE761H01022</t>
  </si>
  <si>
    <t>Page Industries Ltd.</t>
  </si>
  <si>
    <t>CNE1000003X6</t>
  </si>
  <si>
    <t>Ping An Insurance (Group) Co. of China Ltd.</t>
  </si>
  <si>
    <t>HK0000069689</t>
  </si>
  <si>
    <t>AIA Group Ltd.</t>
  </si>
  <si>
    <t>HK0669013440</t>
  </si>
  <si>
    <t>Techtronic Industries Co. Ltd.</t>
  </si>
  <si>
    <t>HK0688002218</t>
  </si>
  <si>
    <t>China Overseas Land &amp; Investment Ltd.</t>
  </si>
  <si>
    <t>Construction</t>
  </si>
  <si>
    <t>ID1000109507</t>
  </si>
  <si>
    <t>Bank Central Asia Tbk PT</t>
  </si>
  <si>
    <t>ID1000113301</t>
  </si>
  <si>
    <t>Matahari Department Store Tbk PT</t>
  </si>
  <si>
    <t>ID1000125305</t>
  </si>
  <si>
    <t>Surya Citra Media Tbk PT</t>
  </si>
  <si>
    <t>KYG2108Y1052</t>
  </si>
  <si>
    <t>China Resources Land Ltd.</t>
  </si>
  <si>
    <t>KYG476341030</t>
  </si>
  <si>
    <t>IMAX China Holding Inc.</t>
  </si>
  <si>
    <t>KYG875721634</t>
  </si>
  <si>
    <t>Tencent Holdings Ltd.</t>
  </si>
  <si>
    <t>LK0128N00005</t>
  </si>
  <si>
    <t>Nestle Lanka PLC</t>
  </si>
  <si>
    <t>LU0501835309</t>
  </si>
  <si>
    <t>L'Occitane International SA</t>
  </si>
  <si>
    <t>LU0633102719</t>
  </si>
  <si>
    <t>Samsonite International SA</t>
  </si>
  <si>
    <t>MYL4707OO005</t>
  </si>
  <si>
    <t>Nestle (Malaysia) Bhd.</t>
  </si>
  <si>
    <t>MYL5250OO005</t>
  </si>
  <si>
    <t>7-Eleven Malaysia Holdings Bhd.</t>
  </si>
  <si>
    <t>SG1J26887955</t>
  </si>
  <si>
    <t>Singapore Exchange Ltd.</t>
  </si>
  <si>
    <t>SG1L01001701</t>
  </si>
  <si>
    <t>DBS Group Holdings Ltd.</t>
  </si>
  <si>
    <t>TH0003010Z12</t>
  </si>
  <si>
    <t>The Siam Cement PCL, fgn.</t>
  </si>
  <si>
    <t>TH0016010017</t>
  </si>
  <si>
    <t>Kasikornbank PCL, fgn.</t>
  </si>
  <si>
    <t>TH0128B10Z17</t>
  </si>
  <si>
    <t>Minor International PCL, fgn.</t>
  </si>
  <si>
    <t>Hotels, Resorts And Other Recreational Activities</t>
  </si>
  <si>
    <t>TH0264A10Z12</t>
  </si>
  <si>
    <t>Bangkok Dusit Medical Services PCL, fgn.</t>
  </si>
  <si>
    <t>Healthcare Services</t>
  </si>
  <si>
    <t>TH0592010Z14</t>
  </si>
  <si>
    <t>BEC World PCL, fgn.</t>
  </si>
  <si>
    <t>TH0671010Z16</t>
  </si>
  <si>
    <t>Major Cineplex Group PCL, fgn.</t>
  </si>
  <si>
    <t>TH0737010Y16</t>
  </si>
  <si>
    <t>CP ALL PCL, fgn.</t>
  </si>
  <si>
    <t>TH4577010010</t>
  </si>
  <si>
    <t>MK Restaurants Group PCL, fgn.</t>
  </si>
  <si>
    <t>TW0002330008</t>
  </si>
  <si>
    <t>Taiwan Semiconductor Manufacturing Co. Ltd.</t>
  </si>
  <si>
    <t>Hardware</t>
  </si>
  <si>
    <t>TW0006414006</t>
  </si>
  <si>
    <t>Ennoconn Corp.</t>
  </si>
  <si>
    <t>US01609W1027</t>
  </si>
  <si>
    <t>Alibaba Group Holding Ltd., ADR</t>
  </si>
  <si>
    <t>US0567521085</t>
  </si>
  <si>
    <t>Baidu Inc., ADR</t>
  </si>
  <si>
    <t>US22943F1003</t>
  </si>
  <si>
    <t>Ctrip.com International Ltd., ADR</t>
  </si>
  <si>
    <t>INE002A01018</t>
  </si>
  <si>
    <t>Reliance Industries Ltd.</t>
  </si>
  <si>
    <t>INE213A01029</t>
  </si>
  <si>
    <t>Oil &amp; Natural Gas Corp. Ltd.</t>
  </si>
  <si>
    <t>Oil</t>
  </si>
  <si>
    <t>INE917I01010</t>
  </si>
  <si>
    <t>Bajaj Auto Ltd.</t>
  </si>
  <si>
    <t>INE752E01010</t>
  </si>
  <si>
    <t>Power Grid Corp. of India Ltd.</t>
  </si>
  <si>
    <t>Power</t>
  </si>
  <si>
    <t>INE129A01019</t>
  </si>
  <si>
    <t>GAIL India Ltd.</t>
  </si>
  <si>
    <t>IN9155A01020</t>
  </si>
  <si>
    <t>Tata Motors Ltd.DVR</t>
  </si>
  <si>
    <t>INE154A01025</t>
  </si>
  <si>
    <t>ITC Ltd.</t>
  </si>
  <si>
    <t>INE028A01039</t>
  </si>
  <si>
    <t>Bank of Baroda</t>
  </si>
  <si>
    <t>INE160A01022</t>
  </si>
  <si>
    <t>Punjab National Bank Ltd.</t>
  </si>
  <si>
    <r>
      <t>Franklin India BlueChip Fund As of Date -  30Nov20</t>
    </r>
    <r>
      <rPr>
        <b/>
        <sz val="8"/>
        <color theme="1"/>
        <rFont val="Arial"/>
        <family val="2"/>
      </rPr>
      <t>16</t>
    </r>
  </si>
  <si>
    <t>Franklin Build India Fund As of Date -  30Nov2016</t>
  </si>
  <si>
    <t>INE716A01013</t>
  </si>
  <si>
    <t>Whirlpool of India Ltd.</t>
  </si>
  <si>
    <t>INE242A01010</t>
  </si>
  <si>
    <t>Indian Oil Corp. Ltd.</t>
  </si>
  <si>
    <t>INE094A01015</t>
  </si>
  <si>
    <t>Hindustan Petroleum Corp. Ltd.</t>
  </si>
  <si>
    <t>INE183A01016</t>
  </si>
  <si>
    <t>Finolex Industries Ltd.</t>
  </si>
  <si>
    <t>INE058A01010</t>
  </si>
  <si>
    <t>Sanofi India Ltd.</t>
  </si>
  <si>
    <t>INE932A01024</t>
  </si>
  <si>
    <t>Pennar Industries Ltd.</t>
  </si>
  <si>
    <t>Ferrous Metals</t>
  </si>
  <si>
    <t>INE733E01010</t>
  </si>
  <si>
    <t>NTPC Ltd.</t>
  </si>
  <si>
    <t>INE227C01017</t>
  </si>
  <si>
    <t>M.M. Forgings Ltd.</t>
  </si>
  <si>
    <t>INE786A01032</t>
  </si>
  <si>
    <t>JK Lakshmi Cement Ltd.</t>
  </si>
  <si>
    <t>INE230A01023</t>
  </si>
  <si>
    <t>EIH Ltd.</t>
  </si>
  <si>
    <t>INE876N01018</t>
  </si>
  <si>
    <t>Orient Cement Ltd.</t>
  </si>
  <si>
    <t>INE871K01015</t>
  </si>
  <si>
    <t>Hindustan Media Ventures Ltd.</t>
  </si>
  <si>
    <t>INE001A01036</t>
  </si>
  <si>
    <t>Housing Development Finance Corp. Ltd.</t>
  </si>
  <si>
    <t>INE513A01014</t>
  </si>
  <si>
    <t>FAG Bearings (India) Ltd.</t>
  </si>
  <si>
    <t>INE878B01027</t>
  </si>
  <si>
    <t>KEI Industries Ltd.</t>
  </si>
  <si>
    <t>INE081A01012</t>
  </si>
  <si>
    <t>Tata Steel Ltd.</t>
  </si>
  <si>
    <t>INE578A01017</t>
  </si>
  <si>
    <t>Heidelbergcement India Ltd.</t>
  </si>
  <si>
    <t>INE686A01026</t>
  </si>
  <si>
    <t>ITD Cementation India Ltd.</t>
  </si>
  <si>
    <t>INE325A01013</t>
  </si>
  <si>
    <t>Timken India Ltd.</t>
  </si>
  <si>
    <t>INF090I01FN7</t>
  </si>
  <si>
    <t>Franklin India Bluechip Fund</t>
  </si>
  <si>
    <t>INF090I01GY2</t>
  </si>
  <si>
    <t>Templeton India Growth Fund</t>
  </si>
  <si>
    <t>INF090I01FH9</t>
  </si>
  <si>
    <t>Franklin India Prima Fund</t>
  </si>
  <si>
    <t>INF090I01FW8</t>
  </si>
  <si>
    <t>Franklin India Income Builder Account</t>
  </si>
  <si>
    <t>INF090I01HB8</t>
  </si>
  <si>
    <t>Franklin India Dynamic Accrual Fund</t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</si>
  <si>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30Nov2016</t>
    </r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</si>
  <si>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30Nov2016</t>
    </r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</si>
  <si>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30Nov2016</t>
    </r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</si>
  <si>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30Nov2016</t>
    </r>
  </si>
  <si>
    <t>INF090I01GV8</t>
  </si>
  <si>
    <t>Franklin India Savings Plus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</si>
  <si>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30Nov2016</t>
    </r>
  </si>
  <si>
    <t>INE347G01014</t>
  </si>
  <si>
    <t>Petronet LNG Ltd.</t>
  </si>
  <si>
    <t>INE531A01024</t>
  </si>
  <si>
    <t>Kansai Nerolac Paints Ltd.</t>
  </si>
  <si>
    <t>INE612J01015</t>
  </si>
  <si>
    <t>Repco Home Finance Ltd.</t>
  </si>
  <si>
    <t>INE264A01014</t>
  </si>
  <si>
    <t>GlaxoSmithKline Consumer Healthcare Ltd.</t>
  </si>
  <si>
    <t>INE585B01010</t>
  </si>
  <si>
    <t>Maruti Suzuki India Ltd.</t>
  </si>
  <si>
    <t>INE018I01017</t>
  </si>
  <si>
    <t>Mindtree Ltd.</t>
  </si>
  <si>
    <t>INE854D01016</t>
  </si>
  <si>
    <t>United Spirits Ltd.</t>
  </si>
  <si>
    <r>
      <t>Franklin India Flexi Cap Fund As of Date -  30Nov2</t>
    </r>
    <r>
      <rPr>
        <b/>
        <sz val="8"/>
        <color theme="1"/>
        <rFont val="Arial"/>
        <family val="2"/>
      </rPr>
      <t>016</t>
    </r>
  </si>
  <si>
    <t>LU0195949390</t>
  </si>
  <si>
    <t>Franklin European Growth Fund, Class I (Acc)</t>
  </si>
  <si>
    <r>
      <t>Franklin India Feeder - Franklin European Growth F</t>
    </r>
    <r>
      <rPr>
        <b/>
        <sz val="8"/>
        <color theme="1"/>
        <rFont val="Arial"/>
        <family val="2"/>
      </rPr>
      <t>und As of Date -  30Nov2016</t>
    </r>
  </si>
  <si>
    <t>INF090I01GK1</t>
  </si>
  <si>
    <t>Franklin India Short Term Income Plan</t>
  </si>
  <si>
    <r>
      <t>Franklin India Dynamic PE Ratio Fund of Funds As o</t>
    </r>
    <r>
      <rPr>
        <b/>
        <sz val="8"/>
        <color theme="1"/>
        <rFont val="Arial"/>
        <family val="2"/>
      </rPr>
      <t>f Date -  30Nov2016</t>
    </r>
  </si>
  <si>
    <r>
      <t>Franklin India Multi-Asset Solution Fund As of Dat</t>
    </r>
    <r>
      <rPr>
        <b/>
        <sz val="8"/>
        <color theme="1"/>
        <rFont val="Arial"/>
        <family val="2"/>
      </rPr>
      <t>e -  30Nov2016</t>
    </r>
  </si>
  <si>
    <t>LU0195948665</t>
  </si>
  <si>
    <t>Franklin U.S. Opportunities Fund, Class I (Acc)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</si>
  <si>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30Nov2016</t>
    </r>
  </si>
  <si>
    <t>INE059A01026</t>
  </si>
  <si>
    <t>Cipla Ltd.</t>
  </si>
  <si>
    <t>INE066A01013</t>
  </si>
  <si>
    <t>Eicher Motors Ltd.</t>
  </si>
  <si>
    <t>INE256A01028</t>
  </si>
  <si>
    <t>Zee Entertainment Enterprises Ltd.</t>
  </si>
  <si>
    <t>INE742F01042</t>
  </si>
  <si>
    <t>Adani Ports And Special Economic Zone Ltd.</t>
  </si>
  <si>
    <t>INE038A01020</t>
  </si>
  <si>
    <t>Hindalco Industries Ltd.</t>
  </si>
  <si>
    <t>Non - Ferrous Metals</t>
  </si>
  <si>
    <t>INE121J01017</t>
  </si>
  <si>
    <t>Bharti Infratel Ltd.</t>
  </si>
  <si>
    <t>Telecom -  Equipment &amp; Accessories</t>
  </si>
  <si>
    <t>INE406A01037</t>
  </si>
  <si>
    <t>Aurobindo Pharma Ltd.</t>
  </si>
  <si>
    <t>INE323A01026</t>
  </si>
  <si>
    <t>Bosch Ltd.</t>
  </si>
  <si>
    <t>INE079A01024</t>
  </si>
  <si>
    <t>Ambuja Cements Ltd.</t>
  </si>
  <si>
    <t>INE245A01021</t>
  </si>
  <si>
    <t>Tata Power Co. Ltd.</t>
  </si>
  <si>
    <t>INE257A01026</t>
  </si>
  <si>
    <t>Bharat Heavy Electricals Ltd.</t>
  </si>
  <si>
    <t>Industrial Capital Goods</t>
  </si>
  <si>
    <r>
      <t>Franklin India Index Fund - NSE Nifty Plan As of D</t>
    </r>
    <r>
      <rPr>
        <b/>
        <sz val="8"/>
        <color theme="1"/>
        <rFont val="Arial"/>
        <family val="2"/>
      </rPr>
      <t>ate -  30Nov2016</t>
    </r>
  </si>
  <si>
    <t>INE093A01033</t>
  </si>
  <si>
    <t>Hexaware Technologies Ltd.</t>
  </si>
  <si>
    <r>
      <t>Franklin India High Growth Companies Fund As of Da</t>
    </r>
    <r>
      <rPr>
        <b/>
        <sz val="8"/>
        <color theme="1"/>
        <rFont val="Arial"/>
        <family val="2"/>
      </rPr>
      <t>te -  30Nov2016</t>
    </r>
  </si>
  <si>
    <t>INE118A01012</t>
  </si>
  <si>
    <t>Bajaj Holdings &amp; Investment Ltd.</t>
  </si>
  <si>
    <t>INE092A01019</t>
  </si>
  <si>
    <t>Tata Chemicals Ltd.</t>
  </si>
  <si>
    <t>INE823G01014</t>
  </si>
  <si>
    <t>JK Cement Ltd.</t>
  </si>
  <si>
    <t>INE672A01018</t>
  </si>
  <si>
    <t>Tata Investment Corp. Ltd.</t>
  </si>
  <si>
    <t>INE376G01013</t>
  </si>
  <si>
    <t>Biocon Ltd.</t>
  </si>
  <si>
    <t>INE002S01010</t>
  </si>
  <si>
    <t>Mahanagar Gas Ltd.</t>
  </si>
  <si>
    <t>INE128A01029</t>
  </si>
  <si>
    <t>Eveready Industries India Ltd.</t>
  </si>
  <si>
    <t>INE825A01012</t>
  </si>
  <si>
    <t>Vardhman Textiles Ltd.</t>
  </si>
  <si>
    <t>Textiles - Cotton</t>
  </si>
  <si>
    <t>INE891D01026</t>
  </si>
  <si>
    <t>Redington India Ltd.</t>
  </si>
  <si>
    <t>Trading</t>
  </si>
  <si>
    <t>INE910H01017</t>
  </si>
  <si>
    <t>Cairn India Ltd.</t>
  </si>
  <si>
    <t>INE017A01032</t>
  </si>
  <si>
    <t>Great Eastern Shipping Co. Ltd.</t>
  </si>
  <si>
    <t>INE540L01014</t>
  </si>
  <si>
    <t>Alkem Laboratories Ltd.</t>
  </si>
  <si>
    <t>BMG2442N1048</t>
  </si>
  <si>
    <t>COSCO Shipping Ports Ltd.</t>
  </si>
  <si>
    <t>CLP3697U1089</t>
  </si>
  <si>
    <t>Embotelladora Andina SA, pfd., A</t>
  </si>
  <si>
    <t>CNE1000004J3</t>
  </si>
  <si>
    <t>TravelSky Technology Ltd., H</t>
  </si>
  <si>
    <t>CNE1000009W5</t>
  </si>
  <si>
    <t>Chongqing Machinery &amp; Electric Co. Ltd., H</t>
  </si>
  <si>
    <t>KYG112591014</t>
  </si>
  <si>
    <t>Biostime International Holdings Ltd.</t>
  </si>
  <si>
    <t>KYG9829N1025</t>
  </si>
  <si>
    <t>Xinyi Solar Holdings Ltd.</t>
  </si>
  <si>
    <t>TW0001216000</t>
  </si>
  <si>
    <t>Uni-President Enterprises Corp.</t>
  </si>
  <si>
    <t>TW0003034005</t>
  </si>
  <si>
    <t>Novatek Microelectronics Corp. Ltd.</t>
  </si>
  <si>
    <t>Semiconductors</t>
  </si>
  <si>
    <t>TW0004126008</t>
  </si>
  <si>
    <t>Pacific Hospital Supply Co. Ltd.</t>
  </si>
  <si>
    <r>
      <t>Templeton India Equity Income Fund As of Date -  3</t>
    </r>
    <r>
      <rPr>
        <b/>
        <sz val="8"/>
        <color theme="1"/>
        <rFont val="Arial"/>
        <family val="2"/>
      </rPr>
      <t>0Nov2016</t>
    </r>
  </si>
  <si>
    <t>INE442H01029</t>
  </si>
  <si>
    <t>Ashoka Buildcon Ltd.</t>
  </si>
  <si>
    <t>INE881D01027</t>
  </si>
  <si>
    <t>Oracle Financial Services Software Ltd.</t>
  </si>
  <si>
    <t>INE663F01024</t>
  </si>
  <si>
    <t>Info Edge India Ltd.</t>
  </si>
  <si>
    <t>INE182A01018</t>
  </si>
  <si>
    <t>Pfizer Ltd.</t>
  </si>
  <si>
    <t>INE671H01015</t>
  </si>
  <si>
    <t>Sobha Ltd.</t>
  </si>
  <si>
    <t>INE473B01035</t>
  </si>
  <si>
    <t>Hatsun Agro Products Ltd.</t>
  </si>
  <si>
    <t>Brillio Technologies Pvt. Ltd.</t>
  </si>
  <si>
    <t>DBXXCIBS01EQ</t>
  </si>
  <si>
    <t>Chennai Interactive Business Services Pvt Ltd.</t>
  </si>
  <si>
    <r>
      <t>Franklin India Opportunities Fund As of Date -  30</t>
    </r>
    <r>
      <rPr>
        <b/>
        <sz val="8"/>
        <color theme="1"/>
        <rFont val="Arial"/>
        <family val="2"/>
      </rPr>
      <t>Nov2016</t>
    </r>
  </si>
  <si>
    <t>Franklin Infotech Fund As of Date -  30Nov2016</t>
  </si>
  <si>
    <t>INE136B01020</t>
  </si>
  <si>
    <t>Cyient Ltd.</t>
  </si>
  <si>
    <t>INE738I01010</t>
  </si>
  <si>
    <t>Eclerx Services Ltd.</t>
  </si>
  <si>
    <t>INE591G01017</t>
  </si>
  <si>
    <t>NIIT Technologies Ltd.</t>
  </si>
  <si>
    <t>LU0626261944</t>
  </si>
  <si>
    <t>Franklin Technology Fund, Class J</t>
  </si>
  <si>
    <t>Franklin India Prima Fund As of Date -  30Nov2016</t>
  </si>
  <si>
    <t>INE235A01022</t>
  </si>
  <si>
    <t>Finolex Cables Ltd.</t>
  </si>
  <si>
    <t>INE169A01031</t>
  </si>
  <si>
    <t>Coromandel International Ltd.</t>
  </si>
  <si>
    <t>Fertilisers</t>
  </si>
  <si>
    <t>INE486A01013</t>
  </si>
  <si>
    <t>CESC Ltd.</t>
  </si>
  <si>
    <t>INE176B01034</t>
  </si>
  <si>
    <t>Havell's India Ltd.</t>
  </si>
  <si>
    <t>INE462A01022</t>
  </si>
  <si>
    <t>Bayer Cropscience Ltd.</t>
  </si>
  <si>
    <t>Pesticides</t>
  </si>
  <si>
    <t>INE491A01021</t>
  </si>
  <si>
    <t>City Union Bank Ltd.</t>
  </si>
  <si>
    <t>INE603J01030</t>
  </si>
  <si>
    <t>PI Industries Ltd.</t>
  </si>
  <si>
    <t>INE572E01012</t>
  </si>
  <si>
    <t>PNB Housing Finance Ltd.</t>
  </si>
  <si>
    <t>INE660A01013</t>
  </si>
  <si>
    <t>Sundaram Finance Ltd.</t>
  </si>
  <si>
    <t>INE152A01029</t>
  </si>
  <si>
    <t>Thermax Ltd.</t>
  </si>
  <si>
    <t>DBXXHTFL01EQ</t>
  </si>
  <si>
    <t>Him Techno</t>
  </si>
  <si>
    <t>INE075I01017</t>
  </si>
  <si>
    <t>Healthcare Global Enterprises Ltd.</t>
  </si>
  <si>
    <t>INE100A01010</t>
  </si>
  <si>
    <t>Atul Ltd.</t>
  </si>
  <si>
    <t>INE152M01016</t>
  </si>
  <si>
    <t>Triveni Turbine Ltd.</t>
  </si>
  <si>
    <t>INE331A01037</t>
  </si>
  <si>
    <t>Ramco Cements Ltd.</t>
  </si>
  <si>
    <t>INE288B01029</t>
  </si>
  <si>
    <t>Deepak Nitrite Ltd.</t>
  </si>
  <si>
    <t>INE317F01027</t>
  </si>
  <si>
    <t>Nesco Ltd.</t>
  </si>
  <si>
    <t>Commercial Services</t>
  </si>
  <si>
    <t>INE635Q01029</t>
  </si>
  <si>
    <t>Gulf Oil Lubricants India Ltd.</t>
  </si>
  <si>
    <t>INE269B01029</t>
  </si>
  <si>
    <t>Lakshmi Machine Works Ltd.</t>
  </si>
  <si>
    <t>INE668F01031</t>
  </si>
  <si>
    <t>Jyothy Laboratories Ltd.</t>
  </si>
  <si>
    <t>INE049A01027</t>
  </si>
  <si>
    <t>Himatsingka Seide Ltd.</t>
  </si>
  <si>
    <t>INE038F01029</t>
  </si>
  <si>
    <t>TV Today Network Ltd.</t>
  </si>
  <si>
    <t>INE060A01024</t>
  </si>
  <si>
    <t>Navneet Education Ltd.</t>
  </si>
  <si>
    <t>INE758C01029</t>
  </si>
  <si>
    <t>Ahluwalia Contracts India Ltd.</t>
  </si>
  <si>
    <t>INE366I01010</t>
  </si>
  <si>
    <t>VRL Logistics Ltd.</t>
  </si>
  <si>
    <t>INE463A01038</t>
  </si>
  <si>
    <t>Berger Paints India Ltd.</t>
  </si>
  <si>
    <t>INE120A01034</t>
  </si>
  <si>
    <t>Carborundum Universal Ltd.</t>
  </si>
  <si>
    <t>INE539A01019</t>
  </si>
  <si>
    <t>GHCL Ltd.</t>
  </si>
  <si>
    <t>INE572A01028</t>
  </si>
  <si>
    <t>J.B. Chemicals &amp; Pharmaceuticals Ltd.</t>
  </si>
  <si>
    <t>INE739E01017</t>
  </si>
  <si>
    <t>Cera Sanitaryware Ltd.</t>
  </si>
  <si>
    <t>INE213C01025</t>
  </si>
  <si>
    <t>Banco Products India Ltd.</t>
  </si>
  <si>
    <t>INE472A01039</t>
  </si>
  <si>
    <t>Blue Star Ltd.</t>
  </si>
  <si>
    <t>INE054A01027</t>
  </si>
  <si>
    <t>VIP Industries Ltd.</t>
  </si>
  <si>
    <t>INE634I01011</t>
  </si>
  <si>
    <t>KNR Constructions Ltd.</t>
  </si>
  <si>
    <t>INE791I01019</t>
  </si>
  <si>
    <t>Brigade Enterprises Ltd.</t>
  </si>
  <si>
    <t>INE782A01015</t>
  </si>
  <si>
    <t>Johnson Controls Hitachi Air Conditioning India Ltd.</t>
  </si>
  <si>
    <t>INE255A01020</t>
  </si>
  <si>
    <t>Essel Propack Ltd.</t>
  </si>
  <si>
    <t>INE265F01028</t>
  </si>
  <si>
    <t>Entertainment Network India Ltd.</t>
  </si>
  <si>
    <t>INE337A01034</t>
  </si>
  <si>
    <t>L.G. Balakrishnan &amp; Brothers Ltd.</t>
  </si>
  <si>
    <t>INE277A01016</t>
  </si>
  <si>
    <t>Swaraj Engines Ltd.</t>
  </si>
  <si>
    <t>INE007B01023</t>
  </si>
  <si>
    <t>Geojit BNP Paribas Financial Services Ltd.</t>
  </si>
  <si>
    <t>INE536A01023</t>
  </si>
  <si>
    <t>Grindwell Norton Ltd.</t>
  </si>
  <si>
    <t>INE278M01019</t>
  </si>
  <si>
    <t>Navkar Corp. Ltd.</t>
  </si>
  <si>
    <t>INE540H01012</t>
  </si>
  <si>
    <t>Voltamp Transformers Ltd.</t>
  </si>
  <si>
    <t>INE571A01020</t>
  </si>
  <si>
    <t>IPCA Laboratories Ltd.</t>
  </si>
  <si>
    <t>INE455I01029</t>
  </si>
  <si>
    <t>Kaveri Seed Co. Ltd.</t>
  </si>
  <si>
    <t>INE258B01022</t>
  </si>
  <si>
    <t>FDC Ltd.</t>
  </si>
  <si>
    <t>INE429I01024</t>
  </si>
  <si>
    <t>Consolidated Construction Consortium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</si>
  <si>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30Nov2016</t>
    </r>
  </si>
  <si>
    <r>
      <t>Templeton India Growth Fund As of Date -  30Nov201</t>
    </r>
    <r>
      <rPr>
        <b/>
        <sz val="8"/>
        <color theme="1"/>
        <rFont val="Arial"/>
        <family val="2"/>
      </rPr>
      <t>6</t>
    </r>
  </si>
  <si>
    <t>Franklin India Taxshield As of Date -  30Nov2016</t>
  </si>
  <si>
    <t>INE671B01018</t>
  </si>
  <si>
    <t>Globsyn Technologies Ltd.</t>
  </si>
  <si>
    <t>MakeMyTrip Ltd.</t>
  </si>
  <si>
    <t>MU0295S00016</t>
  </si>
  <si>
    <t>KR7028150001</t>
  </si>
  <si>
    <t>GS Home Shopping Inc.</t>
  </si>
  <si>
    <t>KR7093050003</t>
  </si>
  <si>
    <t>LF Corp.</t>
  </si>
  <si>
    <t>BRLEVEACNOR2</t>
  </si>
  <si>
    <t>Mahle-Metal Leve SA</t>
  </si>
  <si>
    <t>KR7086900008</t>
  </si>
  <si>
    <t>Medy-tox Inc.</t>
  </si>
  <si>
    <t>GB00BF5SDZ96</t>
  </si>
  <si>
    <t>Stock Spirits Group PLC</t>
  </si>
  <si>
    <t>AEA002301017</t>
  </si>
  <si>
    <t>Aramex PJSC</t>
  </si>
  <si>
    <t>Goldman Sachs Gold Exchange Traded Scheme-GS Gold BeES*</t>
  </si>
  <si>
    <t>Internet &amp; Direct Marketing Retail</t>
  </si>
  <si>
    <t>Apparel Accessories &amp; Luxury Goods</t>
  </si>
  <si>
    <t>Auto Parts &amp; Equipment</t>
  </si>
  <si>
    <t>Biotechnology</t>
  </si>
  <si>
    <t>Distillers &amp; Vintners</t>
  </si>
  <si>
    <t>Air Freight &amp; Logistics</t>
  </si>
  <si>
    <t>DBXXNUIL01EQ</t>
  </si>
  <si>
    <t>Mutual Funds</t>
  </si>
  <si>
    <t>KR7005380001</t>
  </si>
  <si>
    <t>KR7051900009</t>
  </si>
  <si>
    <t>KR7035420009</t>
  </si>
  <si>
    <t>KR7207940008</t>
  </si>
  <si>
    <t>KR7005930003</t>
  </si>
  <si>
    <t>PHY7571C1000</t>
  </si>
  <si>
    <t>KR7055550008</t>
  </si>
  <si>
    <t>PHY9297P1004</t>
  </si>
  <si>
    <t>Hyundai Motor Co.</t>
  </si>
  <si>
    <t>LG Household &amp; Health Care Ltd.</t>
  </si>
  <si>
    <t>Naver Corp.</t>
  </si>
  <si>
    <t>Samsung Biologics Co. Ltd.</t>
  </si>
  <si>
    <t>Samsung Electronics Co. Ltd.</t>
  </si>
  <si>
    <t>Security Bank Corp.</t>
  </si>
  <si>
    <t>Shinhan Financial Group Co. Ltd.</t>
  </si>
  <si>
    <t>Universal Robina Corp.</t>
  </si>
  <si>
    <t>Automobile Manufacturers</t>
  </si>
  <si>
    <t>Personal Products</t>
  </si>
  <si>
    <t>Internet Software &amp; Services</t>
  </si>
  <si>
    <t>Technology Hardware Storage &amp; Peripheral</t>
  </si>
  <si>
    <t>Diversified Banks</t>
  </si>
  <si>
    <t>Packaged Foods &amp; Meats</t>
  </si>
  <si>
    <t>Plan Name</t>
  </si>
  <si>
    <t>Dividend Per Unit</t>
  </si>
  <si>
    <t>Dividend Plan</t>
  </si>
  <si>
    <t>Direct Dividend Plan</t>
  </si>
  <si>
    <t>Mutual Funds /ETF</t>
  </si>
  <si>
    <t>INF732E01102</t>
  </si>
  <si>
    <t xml:space="preserve">Dividend per unit </t>
  </si>
  <si>
    <t>Individual/HUF</t>
  </si>
  <si>
    <t>Others</t>
  </si>
  <si>
    <r>
      <t>Franklin India Ultra Short Bond Fund As of -30Nov2</t>
    </r>
    <r>
      <rPr>
        <b/>
        <sz val="8"/>
        <color theme="1"/>
        <rFont val="Arial"/>
        <family val="2"/>
      </rPr>
      <t>016</t>
    </r>
  </si>
  <si>
    <t>Rating</t>
  </si>
  <si>
    <t>Debt Instruments</t>
  </si>
  <si>
    <t>INE657N07175</t>
  </si>
  <si>
    <t>9.00% Edelweiss Commodities Services Ltd (19-Apr-2017) **</t>
  </si>
  <si>
    <t>ICRA AA</t>
  </si>
  <si>
    <t>INE271C07103</t>
  </si>
  <si>
    <t>12.25% DLF Ltd, Series I (11-Aug-2017) **</t>
  </si>
  <si>
    <t>ICRA A</t>
  </si>
  <si>
    <t>INE011S07018</t>
  </si>
  <si>
    <t>10.29% Albrecht Builder Private Limited (17-Mar-2017) **</t>
  </si>
  <si>
    <t>ICRA A+</t>
  </si>
  <si>
    <t>INE245A08059</t>
  </si>
  <si>
    <t>9.32% Tata Power Co Ltd (17-Nov-2017) **</t>
  </si>
  <si>
    <t>INE658R08115</t>
  </si>
  <si>
    <t>Aspire Home Finance Corp Ltd (SBI + 69 Bps) (21-Jul-2023) **</t>
  </si>
  <si>
    <t>ICRA AA-</t>
  </si>
  <si>
    <t>INE949L07337</t>
  </si>
  <si>
    <t>AU Financiers India Pvt Ltd (SBI + 15Bps) (26-Jun-2020) **</t>
  </si>
  <si>
    <t>IND A+</t>
  </si>
  <si>
    <t>INE202B07DO4</t>
  </si>
  <si>
    <t>9.75% Dewan Housing Finance Corp Ltd (28-Feb-2017) **</t>
  </si>
  <si>
    <t>CARE AAA</t>
  </si>
  <si>
    <t>INE482A07043</t>
  </si>
  <si>
    <t>CEAT Ltd (SBI + 10 Bps)(31-Jul-2025) **</t>
  </si>
  <si>
    <t>CARE AA</t>
  </si>
  <si>
    <t>INE516L07029</t>
  </si>
  <si>
    <t>10.75% Tata Bluescope (27-Sep-2019) **</t>
  </si>
  <si>
    <t>CARE AA(SO)</t>
  </si>
  <si>
    <t>INE063P08096</t>
  </si>
  <si>
    <t>10.15% Equitas Finance Series 23 (30-Aug-2019) **</t>
  </si>
  <si>
    <t>CARE A+</t>
  </si>
  <si>
    <t>INE528S07029</t>
  </si>
  <si>
    <t>9.00% Edelweiss Retail Finance Limited (17-Feb-2017) **</t>
  </si>
  <si>
    <t>INE268A07137</t>
  </si>
  <si>
    <t>9.24% Sterlite Industries (India) Ltd (20-Dec-2022) **</t>
  </si>
  <si>
    <t>CRISIL AA-</t>
  </si>
  <si>
    <t>INE155A08290</t>
  </si>
  <si>
    <t>8.13% Tata Motors Ltd (18-Jul-2018) **</t>
  </si>
  <si>
    <t>CARE AA+</t>
  </si>
  <si>
    <t>INE623B07131</t>
  </si>
  <si>
    <t>10.10% Future Retail Ltd, Series IX-E (17-Apr-2020) **</t>
  </si>
  <si>
    <t>CARE AA-</t>
  </si>
  <si>
    <t>INE607M08014</t>
  </si>
  <si>
    <t>9.43% Tata Power Renewable Energy Ltd (SBI + 13Bps) (22-Jan-2025) **</t>
  </si>
  <si>
    <t>INE146O07078</t>
  </si>
  <si>
    <t>Hinduja Leyland Finance Ltd (SBI + 35 Bps) (29-Apr-2020) **</t>
  </si>
  <si>
    <t>INE623B07099</t>
  </si>
  <si>
    <t>10.25% Future Retail Ltd, Series A (06-Apr-2020) **</t>
  </si>
  <si>
    <t>INE019A07274</t>
  </si>
  <si>
    <t>10.55% JSW Steel Ltd (10-Feb-2017) **</t>
  </si>
  <si>
    <t>INE121E07312</t>
  </si>
  <si>
    <t>9.75% JSW Energy Ltd (01-Nov-2022) **</t>
  </si>
  <si>
    <t>INE528S07037</t>
  </si>
  <si>
    <t>9.00% Edelweiss Retail Finance Limited (18-Aug-2017) **</t>
  </si>
  <si>
    <t>INE268A07145</t>
  </si>
  <si>
    <t>9.10% Sterlite Industries (India) Ltd (05-Apr-2023) **</t>
  </si>
  <si>
    <t>INE261F08626</t>
  </si>
  <si>
    <t>7.65% National Bank For Agriculture And Rural Development (16-May-2019) **</t>
  </si>
  <si>
    <t>CRISIL AAA</t>
  </si>
  <si>
    <t>INE813A07056</t>
  </si>
  <si>
    <t>8.00% Mahindra Lifespace Developers Ltd (04-Apr-2017) **</t>
  </si>
  <si>
    <t>INE146O07086</t>
  </si>
  <si>
    <t>Hinduja Leyland Finance Ltd (SBI + 20 Bps) (15-May-2020) **</t>
  </si>
  <si>
    <t>INE651J07150</t>
  </si>
  <si>
    <t>10.50% JM Financial Credit Solutions Ltd (29-Jun-2017) **</t>
  </si>
  <si>
    <t>IND AA</t>
  </si>
  <si>
    <t>INE752E07HR6</t>
  </si>
  <si>
    <t>8.84% Power Grid Corp Of India Ltd (21-Oct-2017) **</t>
  </si>
  <si>
    <t>INE202B07EB9</t>
  </si>
  <si>
    <t>9.74% Dewan Housing Finance Corp Ltd (09-May-2017) **</t>
  </si>
  <si>
    <t>INE121E07205</t>
  </si>
  <si>
    <t>9.70% JSW Energy Ltd (31-Mar-2017) **</t>
  </si>
  <si>
    <t>INE202B07IJ3</t>
  </si>
  <si>
    <t>9.05% Dewan Housing Finance Corp Ltd (09-Sep-2019)</t>
  </si>
  <si>
    <t>INE896L07223</t>
  </si>
  <si>
    <t>11.50% Indostar Capital Finance Pvt Ltd (11-Sep-2019) **</t>
  </si>
  <si>
    <t>INE220J07014</t>
  </si>
  <si>
    <t>11.95% Future Consumer Ltd (17-Mar-2017) **</t>
  </si>
  <si>
    <t>CARE A</t>
  </si>
  <si>
    <t>INE115A07CX3</t>
  </si>
  <si>
    <t>9.57% LIC Housing Finance Ltd (23-Feb-2017)</t>
  </si>
  <si>
    <t>INE949L07329</t>
  </si>
  <si>
    <t>AU Financiers India Pvt Ltd (SBI + 15 Bps) (21-May-2020) **</t>
  </si>
  <si>
    <t>INE245A08067</t>
  </si>
  <si>
    <t>9.48% Tata Power Co Ltd (16-Nov-2019) **</t>
  </si>
  <si>
    <t>INE268A07152</t>
  </si>
  <si>
    <t>9.17% Sterlite Industries (India) Ltd (04-Jul-2023) **</t>
  </si>
  <si>
    <t>INE036A07443</t>
  </si>
  <si>
    <t>Reliance Infrastructure Ltd (IBL+10Bps) (25-Mar-2017) **</t>
  </si>
  <si>
    <t>IND AA-(SO)</t>
  </si>
  <si>
    <t>INE896L07207</t>
  </si>
  <si>
    <t>11.50% Indostar Capital Finance Pvt Ltd (11-Jul-2019) **</t>
  </si>
  <si>
    <t>INE202B07BD1</t>
  </si>
  <si>
    <t>10.95% Dewan Housing Finance Corp Ltd (27-Apr-2017) **</t>
  </si>
  <si>
    <t>INE896L07215</t>
  </si>
  <si>
    <t>11.50% Indostar Capital Finance Pvt Ltd (11-Aug-2019) **</t>
  </si>
  <si>
    <t>INE081A08199</t>
  </si>
  <si>
    <t>9.15% Tata Steel Ltd (24-Jan-2019) **</t>
  </si>
  <si>
    <t>BWR AA</t>
  </si>
  <si>
    <t>INE202B07BF6</t>
  </si>
  <si>
    <t>10.95% Dewan Housing Finance Corp Ltd (29-May-2017) **</t>
  </si>
  <si>
    <t>INE851M07119</t>
  </si>
  <si>
    <t>8.63% Volkswagen Finance Pvt Ltd (28-Dec-2018) **</t>
  </si>
  <si>
    <t>IND AAA</t>
  </si>
  <si>
    <t>INE155A08118</t>
  </si>
  <si>
    <t>9.69% Tata Motors Ltd (29-Mar-2019) **</t>
  </si>
  <si>
    <t>INE205A07022</t>
  </si>
  <si>
    <t>9.36% Sterlite Industries (India) Ltd (30-Dec-2017) **</t>
  </si>
  <si>
    <t>INE949L07097</t>
  </si>
  <si>
    <t>12.25% AU Financiers India Pvt Ltd (04-Jan-2017) **</t>
  </si>
  <si>
    <t>CRISIL A</t>
  </si>
  <si>
    <t>(b) Privately Placed / Unlisted</t>
  </si>
  <si>
    <t>INE999J07013</t>
  </si>
  <si>
    <t>ATC Telecom Infrastructure Ltd (SBI + 60 Bps) (28-Apr-2020) **</t>
  </si>
  <si>
    <t>BWR A+</t>
  </si>
  <si>
    <t>INE192L08084</t>
  </si>
  <si>
    <t>0.00% JSW Techno Projects Management Ltd (09-Jun-2018) **</t>
  </si>
  <si>
    <t>BWR A(SO)</t>
  </si>
  <si>
    <t>INE674N07022</t>
  </si>
  <si>
    <t>10.00% Mahindra World City Jaipur Ltd (13-Jul-2017) **</t>
  </si>
  <si>
    <t>CRISIL A+</t>
  </si>
  <si>
    <t>INE069R07034</t>
  </si>
  <si>
    <t>0.00% Sprit Textiles Private Limited (25-Jul-2019) **</t>
  </si>
  <si>
    <t>BWR A+ (SO)</t>
  </si>
  <si>
    <t>INE148R07010</t>
  </si>
  <si>
    <t>12.35% Reliance Inceptum Pvt Ltd (04-Aug-2017) **</t>
  </si>
  <si>
    <t>BWR AA+(SO)</t>
  </si>
  <si>
    <t>INE432R07042</t>
  </si>
  <si>
    <t>Shriram Housing Finance Ltd (KBR + 0 Bps) (01-Dec-2017) **</t>
  </si>
  <si>
    <t>INE228N07019</t>
  </si>
  <si>
    <t>0.00% Trent Hypermarket Ltd (13-Mar-2017) **</t>
  </si>
  <si>
    <t>INE266N07084</t>
  </si>
  <si>
    <t>0.00% Essel Corporate Resources Pvt. Ltd., Series II, (09-Aug-2019) **</t>
  </si>
  <si>
    <t>Privately Rated$</t>
  </si>
  <si>
    <t>INP1RSPP2911</t>
  </si>
  <si>
    <t>10.25% Renew Solar Power Private Limited (29-Nov-2019) **</t>
  </si>
  <si>
    <t>CARE A+(SO)</t>
  </si>
  <si>
    <t>INE840S07044</t>
  </si>
  <si>
    <t>11.90% Legitimate Asset Operators Pvt Ltd (30-Nov-2017) **</t>
  </si>
  <si>
    <t>INE192L08092</t>
  </si>
  <si>
    <t>0.00% JSW Techno Projects Management Ltd (09-Dec-2018) **</t>
  </si>
  <si>
    <t>Money Market Instruments</t>
  </si>
  <si>
    <t>Certificate of Deposit</t>
  </si>
  <si>
    <t>INE238A16O84</t>
  </si>
  <si>
    <t>Axis Bank Ltd (27-Sep-2017) **</t>
  </si>
  <si>
    <t>CRISIL A1+</t>
  </si>
  <si>
    <t>INE090A168J9</t>
  </si>
  <si>
    <t>ICICI Bank Ltd (28-Sep-2017) **</t>
  </si>
  <si>
    <t>ICRA A1+</t>
  </si>
  <si>
    <t>INE238A16P42</t>
  </si>
  <si>
    <t>Axis Bank Ltd (10-Nov-2017) **</t>
  </si>
  <si>
    <t>INE514E16AU0</t>
  </si>
  <si>
    <t>Export-Import Bank Of India (29-Sep-2017) **</t>
  </si>
  <si>
    <t>INE514E16AN5</t>
  </si>
  <si>
    <t>Export-Import Bank Of India (15-Feb-2017) **</t>
  </si>
  <si>
    <t>INE090A169J7</t>
  </si>
  <si>
    <t>ICICI Bank Ltd (27-Sep-2017) **</t>
  </si>
  <si>
    <t>INE649A16FW7</t>
  </si>
  <si>
    <t>State Bank Of Hyderabad (15-Mar-2017) **</t>
  </si>
  <si>
    <t>INE237A16M38</t>
  </si>
  <si>
    <t>Kotak Mahindra Bank Ltd (02-Dec-2016) **</t>
  </si>
  <si>
    <t>INE237A16M20</t>
  </si>
  <si>
    <t>Kotak Mahindra Bank Ltd (01-Dec-2016) **</t>
  </si>
  <si>
    <t>INE480Q16127</t>
  </si>
  <si>
    <t>Cooperatieve Rabobank U.A (20-Dec-2016) **</t>
  </si>
  <si>
    <t>INE434A16MP4</t>
  </si>
  <si>
    <t>Andhra Bank (21-Dec-2016) **</t>
  </si>
  <si>
    <t>CARE A1+</t>
  </si>
  <si>
    <t>Commercial Paper</t>
  </si>
  <si>
    <t>INE538A14352</t>
  </si>
  <si>
    <t>Gujarat Fluorochemicals Ltd (24-Aug-2017) **</t>
  </si>
  <si>
    <t>INE501G14175</t>
  </si>
  <si>
    <t>HT Media Ltd (10-Mar-2017) **</t>
  </si>
  <si>
    <t>INE587O14061</t>
  </si>
  <si>
    <t>Altico Capital India Pvt Ltd (30-Jun-2017) **</t>
  </si>
  <si>
    <t>IND A1+</t>
  </si>
  <si>
    <t>INE587O14053</t>
  </si>
  <si>
    <t>Altico Capital India Pvt Ltd (15-Sep-2017) **</t>
  </si>
  <si>
    <t>INE404K14BR0</t>
  </si>
  <si>
    <t>Shapoorji Pallonji &amp; Co Ltd (07-Feb-2017) **</t>
  </si>
  <si>
    <t>INE957N14704</t>
  </si>
  <si>
    <t>Hero Fincorp Ltd (20-Jan-2017) **</t>
  </si>
  <si>
    <t>INE735N14084</t>
  </si>
  <si>
    <t>BMW India Financial Services Pvt Ltd (26-Oct-2017) **</t>
  </si>
  <si>
    <t>INE053T14527</t>
  </si>
  <si>
    <t>ONGC Mangalore Petrochemicals Ltd (22-Dec-2016) **</t>
  </si>
  <si>
    <t>INE001A14QC5</t>
  </si>
  <si>
    <t>Housing Development Finance Corp Ltd (07-Nov-2017) **</t>
  </si>
  <si>
    <t>INE587O14012</t>
  </si>
  <si>
    <t>Altico Capital India Pvt Ltd (07-Jun-2017) **</t>
  </si>
  <si>
    <t>INE261F14AW6</t>
  </si>
  <si>
    <t>National Bank For Agriculture And Rural Development (09-Dec-2016) **</t>
  </si>
  <si>
    <t>** Non - Traded / Thinly Traded Scrips</t>
  </si>
  <si>
    <t>$ - Rated by SEBI Registered agency</t>
  </si>
  <si>
    <t>SBI- Base Rate of State Bank of India</t>
  </si>
  <si>
    <t>IBL-Base Rate of Indusind Bank of India</t>
  </si>
  <si>
    <t>KBR- Base Rate of Kotak Mahindra Bank</t>
  </si>
  <si>
    <t>NAV as on 31-May-2016 In Rs.</t>
  </si>
  <si>
    <t>Direct Super Institutional Plan Daily Dividend Reinvestment Option</t>
  </si>
  <si>
    <t>Direct Super Institutional Plan Growth Option</t>
  </si>
  <si>
    <t>Direct Super Institutional Plan Weekly Dividend Option</t>
  </si>
  <si>
    <t>Institutional Plan Daily Dividend Reinvestment Option</t>
  </si>
  <si>
    <t>Institutional Plan Growth Option</t>
  </si>
  <si>
    <t>Retail Plan Daily Dividend Option</t>
  </si>
  <si>
    <t>Retail Plan Growth Option</t>
  </si>
  <si>
    <t>Retail Plan Weekly Dividend Option</t>
  </si>
  <si>
    <t>Super Institutional Plan Daily Dividend Reinvestment Option</t>
  </si>
  <si>
    <t>Super Institutional Plan Growth Option</t>
  </si>
  <si>
    <t>Super Institutional Plan Weekly Dividend Option</t>
  </si>
  <si>
    <t>NAV as on 30-Nov-2016 In Rs.</t>
  </si>
  <si>
    <t>Dividend per unit In Rs.</t>
  </si>
  <si>
    <t>c) Average Maturity as on 30-Nov-2016</t>
  </si>
  <si>
    <t>Years</t>
  </si>
  <si>
    <r>
      <t>Franklin India Treasury Management Account As of -</t>
    </r>
    <r>
      <rPr>
        <b/>
        <sz val="8"/>
        <color theme="1"/>
        <rFont val="Arial"/>
        <family val="2"/>
      </rPr>
      <t>30Nov2016</t>
    </r>
  </si>
  <si>
    <t>INE511C07169</t>
  </si>
  <si>
    <t>11.50% Magma Fincorp Ltd (14-Dec-2016) **</t>
  </si>
  <si>
    <t>INE949L07287</t>
  </si>
  <si>
    <t>10.75% AU Financiers India Pvt Ltd (23-Dec-2016) **</t>
  </si>
  <si>
    <t>INE001A07OE0</t>
  </si>
  <si>
    <t>8.14% Housing Development Finance Corp Ltd (15-Dec-2016) **</t>
  </si>
  <si>
    <t>INE688I07154</t>
  </si>
  <si>
    <t>9.40% Capital First Ltd (27-Dec-2016) **</t>
  </si>
  <si>
    <t>INE608A16NI6</t>
  </si>
  <si>
    <t>Punjab &amp; Sindh Bank Ltd (05-Dec-2016)</t>
  </si>
  <si>
    <t>INE476A16RJ7</t>
  </si>
  <si>
    <t>Canara Bank Ltd (02-Dec-2016) **</t>
  </si>
  <si>
    <t>INE261F16181</t>
  </si>
  <si>
    <t>National Bank For Agriculture And Rural Development (16-Feb-2017) **</t>
  </si>
  <si>
    <t>INE514E16AL9</t>
  </si>
  <si>
    <t>Export-Import Bank Of India (10-Feb-2017) **</t>
  </si>
  <si>
    <t>INE657N14IN1</t>
  </si>
  <si>
    <t>Edelweiss Commodities Services Ltd (09-Jan-2017) **</t>
  </si>
  <si>
    <t>INE660N14670</t>
  </si>
  <si>
    <t>S D Corporation Private Ltd (16-Dec-2016) **</t>
  </si>
  <si>
    <t>CARE A1+(SO)</t>
  </si>
  <si>
    <t>INE033L14FL9</t>
  </si>
  <si>
    <t>Tata Capital Housing Finance Ltd (16-Jan-2017) **</t>
  </si>
  <si>
    <t>INE001A14OR8</t>
  </si>
  <si>
    <t>Housing Development Finance Corp Ltd (27-Jan-2017)</t>
  </si>
  <si>
    <t>INE560K14629</t>
  </si>
  <si>
    <t>PTC India Financial Services Ltd (01-Dec-2016) **</t>
  </si>
  <si>
    <t>INE202B14IV4</t>
  </si>
  <si>
    <t>Dewan Housing Finance Corp Ltd (23-Feb-2017) **</t>
  </si>
  <si>
    <t>INE020B14417</t>
  </si>
  <si>
    <t>Rural Electrification Corp Ltd (07-Dec-2016) **</t>
  </si>
  <si>
    <t>INE261F14970</t>
  </si>
  <si>
    <t>National Bank For Agriculture And Rural Development (15-Dec-2016) **</t>
  </si>
  <si>
    <t>INE752P14043</t>
  </si>
  <si>
    <t>Future Retail Ltd (22-Dec-2016) **</t>
  </si>
  <si>
    <t>INE752P14035</t>
  </si>
  <si>
    <t>Future Retail Ltd (23-Dec-2016) **</t>
  </si>
  <si>
    <t>INE915T14030</t>
  </si>
  <si>
    <t>Sun Pharma Laboratories Ltd (30-Dec-2016) **</t>
  </si>
  <si>
    <t>INE265J14734</t>
  </si>
  <si>
    <t>JM Financial Asset Reconstruction Co Pvt Ltd (23-Feb-2017) **</t>
  </si>
  <si>
    <t>INE523H14VW1</t>
  </si>
  <si>
    <t>JM Financial Products Ltd (08-Dec-2016) **</t>
  </si>
  <si>
    <t>INE752P14027</t>
  </si>
  <si>
    <t>Future Retail Ltd (26-Dec-2016) **</t>
  </si>
  <si>
    <t>INE063P14052</t>
  </si>
  <si>
    <t>Equitas Small Finance Bank Ltd (23-Dec-2016) **</t>
  </si>
  <si>
    <t>Institutional Plan Weekly Dividend Option</t>
  </si>
  <si>
    <t>Regular Plan Daily Dividend Reinvestment Option</t>
  </si>
  <si>
    <t>Regular Plan Growth Option</t>
  </si>
  <si>
    <t>Regular Plan Weekly Dividend Option</t>
  </si>
  <si>
    <t>UC Dividend Investor Education Plan – Growth</t>
  </si>
  <si>
    <t>UC Redemption Investor Education Plan – Growth</t>
  </si>
  <si>
    <t>Direct Super Institutional Plan Daily Divdend Reinvestment Option</t>
  </si>
  <si>
    <t>Regular Plan Daily Divdend Reinvestment Option</t>
  </si>
  <si>
    <r>
      <t>Franklin India Income Opportunities Fund As of -30</t>
    </r>
    <r>
      <rPr>
        <b/>
        <sz val="8"/>
        <color theme="1"/>
        <rFont val="Arial"/>
        <family val="2"/>
      </rPr>
      <t>Nov2016</t>
    </r>
  </si>
  <si>
    <t>INE146O07011</t>
  </si>
  <si>
    <t>10.50% Hinduja Leyland Finance Ltd (30-May-2017) **</t>
  </si>
  <si>
    <t>INE623B07123</t>
  </si>
  <si>
    <t>10.10% Future Retail Ltd, Series IX-D, (17-Apr-2020) **</t>
  </si>
  <si>
    <t>INE037E08052</t>
  </si>
  <si>
    <t>11.00% Tata Teleservices Ltd (28-Jun-2017) **</t>
  </si>
  <si>
    <t>INE271C07178</t>
  </si>
  <si>
    <t>12.25% DLF Ltd., Tranche II Series IV, (11-Aug-2020) **</t>
  </si>
  <si>
    <t>INE146O08035</t>
  </si>
  <si>
    <t>12.40% Hinduja Leyland Finance Ltd (03-Nov-2019) **</t>
  </si>
  <si>
    <t>INE121E07304</t>
  </si>
  <si>
    <t>9.75% JSW Energy Ltd (31-Mar-2022) **</t>
  </si>
  <si>
    <t>INE115A07HJ1</t>
  </si>
  <si>
    <t>8.60% LIC Housing Finance Ltd (27-Jul-2018) **</t>
  </si>
  <si>
    <t>INE036A07476</t>
  </si>
  <si>
    <t>Reliance Infrastructure Ltd (IBL+10Bps) (25-Sep-2018) **</t>
  </si>
  <si>
    <t>INE880J07049</t>
  </si>
  <si>
    <t>11.90% JSW Infrastructure Ltd (07-Mar-2019) **</t>
  </si>
  <si>
    <t>INE063P07148</t>
  </si>
  <si>
    <t>11.66% Equitas Small Finance Bank Ltd (14-Aug-2020) **</t>
  </si>
  <si>
    <t>INE271C07137</t>
  </si>
  <si>
    <t>12.25% DLF Ltd, Series IV (11-Aug-2020) **</t>
  </si>
  <si>
    <t>INE271C07129</t>
  </si>
  <si>
    <t>12.25% DLF Ltd, Series III (09-Aug-2019) **</t>
  </si>
  <si>
    <t>INE220J07022</t>
  </si>
  <si>
    <t>11.95% Future Consumer Ltd (17-Mar-2018) **</t>
  </si>
  <si>
    <t>INE110L07013</t>
  </si>
  <si>
    <t>8.55% Reliance Jio Infocomm Limited (31-Jul-2018)</t>
  </si>
  <si>
    <t>INE658R07026</t>
  </si>
  <si>
    <t>11.00% Aspire Home Finance Corp Ltd (06-May-2017) **</t>
  </si>
  <si>
    <t>INE063P08104</t>
  </si>
  <si>
    <t>10.15% Equitas Finance Series 24 (30-Aug-2019) **</t>
  </si>
  <si>
    <t>INE121E07080</t>
  </si>
  <si>
    <t>9.75% JSW Energy Ltd (20-Jul-2020) **</t>
  </si>
  <si>
    <t>INE851M07077</t>
  </si>
  <si>
    <t>8.85% Volkswagen Finance Pvt Ltd (01-Dec-2017) **</t>
  </si>
  <si>
    <t>INE146O08068</t>
  </si>
  <si>
    <t>11.50% Hinduja Leyland Finance Ltd (31-May-2021) **</t>
  </si>
  <si>
    <t>INE850M07079</t>
  </si>
  <si>
    <t>11.15% IFMR Capital Finance Pvt Ltd (13-Mar-2018) **</t>
  </si>
  <si>
    <t>INE146O07029</t>
  </si>
  <si>
    <t>10.70% Hinduja Leyland Finance Ltd (23-Sep-2017) **</t>
  </si>
  <si>
    <t>INE202B08355</t>
  </si>
  <si>
    <t>10% Dewan Housing Finance Corp Ltd (24-Sep-2017) **</t>
  </si>
  <si>
    <t>BWR AAA</t>
  </si>
  <si>
    <t>INE804I07HU0</t>
  </si>
  <si>
    <t>8.00% ECL Finance Ltd (26-Sep-2017) **</t>
  </si>
  <si>
    <t>INE720G08066</t>
  </si>
  <si>
    <t>Jindal Power Limited  (SBI+100 Bps) (21-Dec-2018) **</t>
  </si>
  <si>
    <t>ICRA A-</t>
  </si>
  <si>
    <t>INE842R07026</t>
  </si>
  <si>
    <t>12.33% Reliance Communications Enterprises Pvt Ltd (22-Dec-2017) **</t>
  </si>
  <si>
    <t>INE507R08015</t>
  </si>
  <si>
    <t>0.00% OPJ Trading Private Ltd (20-Oct-2017) **</t>
  </si>
  <si>
    <t>BWR BBB-(SO)</t>
  </si>
  <si>
    <t>INE606L08158</t>
  </si>
  <si>
    <t>0.00% Aditya Birla Retail Limited (20-Sep-2019) **</t>
  </si>
  <si>
    <t>CRISIL A-</t>
  </si>
  <si>
    <t>INE003S07098</t>
  </si>
  <si>
    <t>12.68% Renew Power Ventures Pvt. Ltd., Series III, (23-Mar-2020) **</t>
  </si>
  <si>
    <t>INE423R07041</t>
  </si>
  <si>
    <t>12.33% Reliance Project Ventures And Management Pvt Ltd (22-Dec-2017) **</t>
  </si>
  <si>
    <t>INE423R07025</t>
  </si>
  <si>
    <t>12.52% Reliance Project Ventures And Management Pvt Ltd (10-Oct-2017) **</t>
  </si>
  <si>
    <t>INE266N07076</t>
  </si>
  <si>
    <t>0.00% Essel Corporate Resources Pvt. Ltd., Series I, (09-Aug-2019) **</t>
  </si>
  <si>
    <t>INE946S07072</t>
  </si>
  <si>
    <t>12.15% Nufuture Digital (India) Ltd (31-May-2019) **</t>
  </si>
  <si>
    <t>INE840S07051</t>
  </si>
  <si>
    <t>11.90% Legitimate Asset Operators Pvt Ltd (31-May-2018) **</t>
  </si>
  <si>
    <t>INE003S07080</t>
  </si>
  <si>
    <t>12.68% Renew Power Ventures Pvt. Ltd., Series II, (23-Mar-2020) **</t>
  </si>
  <si>
    <t>INE311S08036</t>
  </si>
  <si>
    <t>11.50% MA Multi-Trade Private Limited (26-Mar-2018) **</t>
  </si>
  <si>
    <t>INE720G08074</t>
  </si>
  <si>
    <t>Jindal Power Limited  (SBI+100 Bps) (20-Dec-2019) **</t>
  </si>
  <si>
    <t>INE285T07073</t>
  </si>
  <si>
    <t>11.90% Bhavna Asset Operators Private Ltd (31-Aug-2019) **</t>
  </si>
  <si>
    <t>INE960S07073</t>
  </si>
  <si>
    <t>0.00% JSW Logistics Infrastructure Pvt Ltd (13-Dec-2019) **</t>
  </si>
  <si>
    <t>BWR AA- (SO)</t>
  </si>
  <si>
    <t>INE960S07081</t>
  </si>
  <si>
    <t>0.00% JSW Logistics Infrastructure Pvt Ltd (13-Mar-2020) **</t>
  </si>
  <si>
    <t>INE840S07069</t>
  </si>
  <si>
    <t>11.90% Legitimate Asset Operators Pvt Ltd (30-Nov-2018) **</t>
  </si>
  <si>
    <t>INE080T07011</t>
  </si>
  <si>
    <t>12.75% Future Ideas Company Ltd (31-Jan-2018) **</t>
  </si>
  <si>
    <t>INE680R08010</t>
  </si>
  <si>
    <t>12.30% Piramal Realty Private Limited (22-Dec-2017) **</t>
  </si>
  <si>
    <t>ICRA A+(SO)</t>
  </si>
  <si>
    <t>INE082T07033</t>
  </si>
  <si>
    <t>0.00% Pri-Media Services Pvt. Ltd. Series C (30-Jun-2020) **</t>
  </si>
  <si>
    <t>ICRA A(SO)</t>
  </si>
  <si>
    <t>INE729R08015</t>
  </si>
  <si>
    <t>0.00% SBK Properties Pvt Ltd (09-Jan-2020) **</t>
  </si>
  <si>
    <t>ICRA AA-(SO)</t>
  </si>
  <si>
    <t>INE392R08020</t>
  </si>
  <si>
    <t>0.00% Dolvi Minerals And Metals Limited (22-Oct-2019) **</t>
  </si>
  <si>
    <t>BWR A-(SO)</t>
  </si>
  <si>
    <t>INE139S07017</t>
  </si>
  <si>
    <t>11.35% Renew Solar Power Private Limited (01-Nov-2022) **</t>
  </si>
  <si>
    <t>Direct Growth Plan</t>
  </si>
  <si>
    <t>Growth Plan</t>
  </si>
  <si>
    <r>
      <t>Franklin India Corporate Bond Opportunities Fund A</t>
    </r>
    <r>
      <rPr>
        <b/>
        <sz val="8"/>
        <color theme="1"/>
        <rFont val="Arial"/>
        <family val="2"/>
      </rPr>
      <t>s of -30Nov2016</t>
    </r>
  </si>
  <si>
    <t>INE657N07183</t>
  </si>
  <si>
    <t>9.00% Edelweiss Commodities Services Ltd (17-Apr-2020) **</t>
  </si>
  <si>
    <t>INE015L07352</t>
  </si>
  <si>
    <t>10.75% Edelweiss Asset Reconstruction Co Ltd (15-Jul-2019) **</t>
  </si>
  <si>
    <t>ICRA AA(SO)</t>
  </si>
  <si>
    <t>INE001A07PQ1</t>
  </si>
  <si>
    <t>7.67% Housing Development Finance Corp Ltd (23-Nov-2017) **</t>
  </si>
  <si>
    <t>INE115A07DZ6</t>
  </si>
  <si>
    <t>8.34% LIC Housing Finance Ltd (28-May-2018)</t>
  </si>
  <si>
    <t>INE271C07111</t>
  </si>
  <si>
    <t>12.25% DLF Ltd, Series II (10-Aug-2018) **</t>
  </si>
  <si>
    <t>INE850M08044</t>
  </si>
  <si>
    <t>10.44% IFMR Capital Finance Pvt Ltd Series B (02-Aug-2019) **</t>
  </si>
  <si>
    <t>INE850M08036</t>
  </si>
  <si>
    <t>10.44% IFMR Capital Finance Pvt Ltd Series C (02-Aug-2019) **</t>
  </si>
  <si>
    <t>INE623B07107</t>
  </si>
  <si>
    <t>10.25% Future Retail Ltd, Series B (06-Apr-2020) **</t>
  </si>
  <si>
    <t>INE216P07118</t>
  </si>
  <si>
    <t>10.25% Au Housing Finance Ltd (10-Oct-2019) **</t>
  </si>
  <si>
    <t>INE146O08043</t>
  </si>
  <si>
    <t>12.40% Hinduja Leyland Finance Ltd (03-Apr-2020) **</t>
  </si>
  <si>
    <t>INE001A07PK4</t>
  </si>
  <si>
    <t>8.00% Housing Development Finance Corp Ltd (15-Jan-2018) **</t>
  </si>
  <si>
    <t>INE949L08152</t>
  </si>
  <si>
    <t>11.75% AU Financiers India Pvt Ltd (04-May-2021) **</t>
  </si>
  <si>
    <t>INE865N07018</t>
  </si>
  <si>
    <t>10.90% DLF Promenade Ltd (11-Dec-2021) **</t>
  </si>
  <si>
    <t>CRISIL AA(SO)</t>
  </si>
  <si>
    <t>INE271C07152</t>
  </si>
  <si>
    <t>12.25% DLF Ltd,Trache II Series II  (10-Aug-2018) **</t>
  </si>
  <si>
    <t>INE036A07484</t>
  </si>
  <si>
    <t>Reliance Infrastructure Ltd (IBL+10Bps) (25-Mar-2019) **</t>
  </si>
  <si>
    <t>INE245A08083</t>
  </si>
  <si>
    <t>7.70% Tata Power Co Ltd (02-Aug-2019)</t>
  </si>
  <si>
    <t>INE146O07052</t>
  </si>
  <si>
    <t>10.65% Hinduja Leyland Finance Ltd (16-Feb-2020) **</t>
  </si>
  <si>
    <t>INE146O07037</t>
  </si>
  <si>
    <t>10.65% Hinduja Leyland Finance Ltd (16-Feb-2018) **</t>
  </si>
  <si>
    <t>INE252T07024</t>
  </si>
  <si>
    <t>11.50% Xander Finance Pvt Ltd (03-Aug-2018) **</t>
  </si>
  <si>
    <t>INE115A07JR0</t>
  </si>
  <si>
    <t>8.46% LIC Housing Finance Ltd (23-Feb-2018) **</t>
  </si>
  <si>
    <t>INE146O08084</t>
  </si>
  <si>
    <t>11.30% Hinduja Leyland Finance Ltd (21-Jul-2021) **</t>
  </si>
  <si>
    <t>INE623B07198</t>
  </si>
  <si>
    <t>10.10% Future Enterprises Ltd (29-Apr-2021) **</t>
  </si>
  <si>
    <t>INE949L07196</t>
  </si>
  <si>
    <t>11.95% AU Financiers India Pvt Ltd (24-Jul-2017) **</t>
  </si>
  <si>
    <t>INE949L07188</t>
  </si>
  <si>
    <t>11.95% AU Financiers India Pvt Ltd (24-May-2017) **</t>
  </si>
  <si>
    <t>INE949L07170</t>
  </si>
  <si>
    <t>11.95% AU Financiers India Pvt Ltd (24-Mar-2017) **</t>
  </si>
  <si>
    <t>INE949L07162</t>
  </si>
  <si>
    <t>11.95% AU Financiers India Pvt Ltd (24-Jan-2017) **</t>
  </si>
  <si>
    <t>INE694L07057</t>
  </si>
  <si>
    <t>9.27% Talwandi Sabo Power Ltd (10-Nov-2017) **</t>
  </si>
  <si>
    <t>CRISIL AA-(SO)</t>
  </si>
  <si>
    <t>INE511C08811</t>
  </si>
  <si>
    <t>11.50% Magma Fincorp Ltd (06-Jun-2018) **</t>
  </si>
  <si>
    <t>INE623B07180</t>
  </si>
  <si>
    <t>10.10% Future Enterprises Ltd (29-Apr-2020) **</t>
  </si>
  <si>
    <t>INE038A07258</t>
  </si>
  <si>
    <t>9.55% Hindalco Industries Ltd (25-Apr-2022)</t>
  </si>
  <si>
    <t>INE228N08017</t>
  </si>
  <si>
    <t>7.75% Trent Hypermarket Ltd (18-Jun-2017) **</t>
  </si>
  <si>
    <t>CARE AA+(SO)</t>
  </si>
  <si>
    <t>INE115A07BV9</t>
  </si>
  <si>
    <t>9.56% LIC Housing Finance Ltd (19-Jan-2017) **</t>
  </si>
  <si>
    <t>*</t>
  </si>
  <si>
    <t>INE003S07130</t>
  </si>
  <si>
    <t>11.00% Renew Power Ventures Pvt Ltd (09-Sep-2020) **</t>
  </si>
  <si>
    <t>INE517B08026</t>
  </si>
  <si>
    <t>11.30% Tata Teleservices Maharashtra Ltd (22-May-2018) **</t>
  </si>
  <si>
    <t>INE498F07071</t>
  </si>
  <si>
    <t>0.00% Essel Infraprojects Ltd, Series II (22-May-2020) **</t>
  </si>
  <si>
    <t>INE498F07063</t>
  </si>
  <si>
    <t>0.00% Essel Infraprojects Ltd, Series I (22-May-2020) **</t>
  </si>
  <si>
    <t>INE069R07026</t>
  </si>
  <si>
    <t>0.00% Sprit Textiles Private Limited (20-Jul-2019) **</t>
  </si>
  <si>
    <t>INE532S07021</t>
  </si>
  <si>
    <t>0.00% Dish Infra Services Private Limited (28-May-2018) **</t>
  </si>
  <si>
    <t>INE946S07080</t>
  </si>
  <si>
    <t>12.15% Nufuture Digital (India) Ltd (30-Nov-2019) **</t>
  </si>
  <si>
    <t>INE285T07081</t>
  </si>
  <si>
    <t>11.90% Bhavna Asset Operators Private Ltd (29-Feb-2020) **</t>
  </si>
  <si>
    <t>INE840S07077</t>
  </si>
  <si>
    <t>11.90% Legitimate Asset Operators Pvt Ltd (31-May-2019) **</t>
  </si>
  <si>
    <t>INE946S07064</t>
  </si>
  <si>
    <t>12.15% Nufuture Digital (India) Ltd (30-Nov-2018) **</t>
  </si>
  <si>
    <t>INE003S07114</t>
  </si>
  <si>
    <t>13.01% Renew Power Ventures Pvt. Ltd., Series V, (23-Mar-2020) **</t>
  </si>
  <si>
    <t>INE840S07093</t>
  </si>
  <si>
    <t>11.90% Legitimate Asset Operators Pvt Ltd (11-May-2020) **</t>
  </si>
  <si>
    <t>INE946S07049</t>
  </si>
  <si>
    <t>12.15% Nufuture Digital (India) Ltd (30-Nov-2017) **</t>
  </si>
  <si>
    <t>INE080T07037</t>
  </si>
  <si>
    <t>12.75% Future Ideas Company Ltd (30-Jun-2020) **</t>
  </si>
  <si>
    <t>INE960S07016</t>
  </si>
  <si>
    <t>0.00% JSW Logistics Infrastructure Pvt Ltd (15-Jun-2018) **</t>
  </si>
  <si>
    <t>INE960S07040</t>
  </si>
  <si>
    <t>0.00% JSW Logistics Infrastructure Pvt Ltd (15-Mar-2019) **</t>
  </si>
  <si>
    <t>INE840S07085</t>
  </si>
  <si>
    <t>11.90% Legitimate Asset Operators Pvt Ltd (30-Nov-2019) **</t>
  </si>
  <si>
    <t>INE946S07098</t>
  </si>
  <si>
    <t>12.15% Nufuture Digital (India) Ltd (02-Jun-2020) **</t>
  </si>
  <si>
    <t>INE946S07056</t>
  </si>
  <si>
    <t>12.15% Nufuture Digital (India) Ltd (31-May-2018) **</t>
  </si>
  <si>
    <t>INE081T08025</t>
  </si>
  <si>
    <t>11.80% Aasan Corporate Solutions Pvt Ltd (29-Jun-2018) **</t>
  </si>
  <si>
    <t>INE003S07122</t>
  </si>
  <si>
    <t>13.01% Renew Power Ventures Pvt. Ltd., Series VI, (23-Mar-2020) **</t>
  </si>
  <si>
    <t>* Less Than 0.01 %</t>
  </si>
  <si>
    <r>
      <t>Franklin India Dynamic Accrual Fund As of -30Nov20</t>
    </r>
    <r>
      <rPr>
        <b/>
        <sz val="8"/>
        <color theme="1"/>
        <rFont val="Arial"/>
        <family val="2"/>
      </rPr>
      <t>16</t>
    </r>
  </si>
  <si>
    <t>INE623B07115</t>
  </si>
  <si>
    <t>10.25% Future Retail Ltd, Series C (06-Apr-2020) **</t>
  </si>
  <si>
    <t>INE247U07014</t>
  </si>
  <si>
    <t>11.19% Equitas Small Finance Bank Ltd (08-Jan-2021) **</t>
  </si>
  <si>
    <t>INE037E08060</t>
  </si>
  <si>
    <t>11.00% Tata Teleservices Ltd (28-Jun-2018) **</t>
  </si>
  <si>
    <t>INE255A07514</t>
  </si>
  <si>
    <t>Essel Propack Ltd (SBI+ 100 Bps) (25-Apr-2021) **</t>
  </si>
  <si>
    <t>INE866N07016</t>
  </si>
  <si>
    <t>10.90% DLF Emporio Ltd (21-Nov-2021) **</t>
  </si>
  <si>
    <t>INE036A07492</t>
  </si>
  <si>
    <t>Reliance Infrastructure Ltd (IBL+10Bps) (25-Sep-2019) **</t>
  </si>
  <si>
    <t>INE268A07103</t>
  </si>
  <si>
    <t>9.40% Sterlite Industries (India) Ltd (25-Oct-2022) **</t>
  </si>
  <si>
    <t>INE850M08010</t>
  </si>
  <si>
    <t>14.50% IFMR Capital Finance Pvt Ltd (18-Dec-2018) **</t>
  </si>
  <si>
    <t>INE949L08137</t>
  </si>
  <si>
    <t>13.00% AU Financiers India Pvt Ltd (19-Sep-2019) **</t>
  </si>
  <si>
    <t>INE517B08034</t>
  </si>
  <si>
    <t>11.30% Tata Teleservices Maharashtra Ltd (22-May-2019) **</t>
  </si>
  <si>
    <t>INE003S07106</t>
  </si>
  <si>
    <t>13.01% Renew Power Ventures Pvt. Ltd., Series IV, (23-Mar-2020) **</t>
  </si>
  <si>
    <t>INE069R07018</t>
  </si>
  <si>
    <t>INE532S07013</t>
  </si>
  <si>
    <t>0.00% Dish Infra Services Private Limited (30-Sep-2017) **</t>
  </si>
  <si>
    <t>INE720G08082</t>
  </si>
  <si>
    <t>Jindal Power Limited  (SBI+100 Bps) (22-Dec-2020) **</t>
  </si>
  <si>
    <t>INE445K07049</t>
  </si>
  <si>
    <t>9.50% Reliance Broadcast Network Ltd (13-May-2020) **</t>
  </si>
  <si>
    <t>CARE AAA(SO)</t>
  </si>
  <si>
    <t>INE445K07031</t>
  </si>
  <si>
    <t>9.50% Reliance Broadcast Network Ltd (13-May-2019) **</t>
  </si>
  <si>
    <t>INE445K07023</t>
  </si>
  <si>
    <t>9.50% Reliance Broadcast Network Ltd (14-May-2018) **</t>
  </si>
  <si>
    <t>INE285T07099</t>
  </si>
  <si>
    <t>11.90% Bhavna Asset Operators Private Ltd (07-Aug-2020) **</t>
  </si>
  <si>
    <t>INE285T07057</t>
  </si>
  <si>
    <t>11.90% Bhavna Asset Operators Private Ltd (31-Aug-2018) **</t>
  </si>
  <si>
    <t>INE918T07020</t>
  </si>
  <si>
    <t>0.00% Hero Wind Energy Pvt Ltd (08-Feb-2022) **</t>
  </si>
  <si>
    <r>
      <t>Franklin India Short Term Income Plan As of -30Nov</t>
    </r>
    <r>
      <rPr>
        <b/>
        <sz val="8"/>
        <color theme="1"/>
        <rFont val="Arial"/>
        <family val="2"/>
      </rPr>
      <t>2016</t>
    </r>
  </si>
  <si>
    <t>INE202B07EG8</t>
  </si>
  <si>
    <t>9.74% Dewan Housing Finance Corp Ltd (09-Jun-2017) **</t>
  </si>
  <si>
    <t>INE528S07045</t>
  </si>
  <si>
    <t>9.00%  Edelweiss Retail Finance Limited Option II (19-Aug-2020) **</t>
  </si>
  <si>
    <t>INE528S07052</t>
  </si>
  <si>
    <t>9.00%  Edelweiss Retail Finance Limited Option IV (19-Aug-2020) **</t>
  </si>
  <si>
    <t>INE271C07160</t>
  </si>
  <si>
    <t>12.25% DLF Ltd, Tranche II Series III (09-Aug-2019) **</t>
  </si>
  <si>
    <t>INE271C07145</t>
  </si>
  <si>
    <t>12.25% DLF Ltd, Trache II Series I (11-Aug-2017) **</t>
  </si>
  <si>
    <t>INE063P07122</t>
  </si>
  <si>
    <t>12.13% Equitas Small Finance Bank Ltd (26-Feb-2020) **</t>
  </si>
  <si>
    <t>INE850M08028</t>
  </si>
  <si>
    <t>10.44% IFMR Capital Finance Pvt Ltd Series A (02-Aug-2019) **</t>
  </si>
  <si>
    <t>INE063P07130</t>
  </si>
  <si>
    <t>11.66% Equitas Small Finance Bank Ltd (28-Jul-2020) **</t>
  </si>
  <si>
    <t>INE036A07468</t>
  </si>
  <si>
    <t>Reliance Infrastructure Ltd (IBL+10Bps) (24-Mar-2018) **</t>
  </si>
  <si>
    <t>INE146O08050</t>
  </si>
  <si>
    <t>12.40% Hinduja Leyland Finance Ltd (26-Apr-2020) **</t>
  </si>
  <si>
    <t>INE063P08054</t>
  </si>
  <si>
    <t>10.15% Equitas Small Finance Bank Ltd (26-Aug-2019) **</t>
  </si>
  <si>
    <t>INE306N07IS8</t>
  </si>
  <si>
    <t>7.8756% Tata Capital Financial Services Ltd (26-Mar-2018) **</t>
  </si>
  <si>
    <t>CRISIL AA+</t>
  </si>
  <si>
    <t>INE202B07HQ0</t>
  </si>
  <si>
    <t>9.1% Dewan Housing Finance Corp Ltd (16-Aug-2019)</t>
  </si>
  <si>
    <t>INE020B08823</t>
  </si>
  <si>
    <t>8.87% Rural Electrification Corp Ltd (08-Mar-2020) **</t>
  </si>
  <si>
    <t>ICRA AAA</t>
  </si>
  <si>
    <t>INE121A07LB8</t>
  </si>
  <si>
    <t>8.90% Cholamandalam Investment And Finance Co Ltd (20-Nov-2017) **</t>
  </si>
  <si>
    <t>INE146O08027</t>
  </si>
  <si>
    <t>12.00% Hinduja Leyland Finance Ltd (28-Mar-2021) **</t>
  </si>
  <si>
    <t>INE003S07155</t>
  </si>
  <si>
    <t>10.30% Renew Power Ventures Pvt Ltd (28-Sep-2022) **</t>
  </si>
  <si>
    <t>INE082T07025</t>
  </si>
  <si>
    <t>0.00% Pri-Media Services Pvt. Ltd. Series B (30-Jun-2020) **</t>
  </si>
  <si>
    <t>INE445K07106</t>
  </si>
  <si>
    <t>9.50% Reliance Broadcast Network Ltd (20-Jul-2020) **</t>
  </si>
  <si>
    <t>INE445K07098</t>
  </si>
  <si>
    <t>9.50% Reliance Broadcast Network Ltd (20-Jul-2019) **</t>
  </si>
  <si>
    <t>INE445K07080</t>
  </si>
  <si>
    <t>9.50% Reliance Broadcast Network Ltd (20-Jul-2018) **</t>
  </si>
  <si>
    <t>INE080T07029</t>
  </si>
  <si>
    <t>12.75% Future Ideas Company Ltd (31-Jul-2019) **</t>
  </si>
  <si>
    <t>INE285T07065</t>
  </si>
  <si>
    <t>11.90% Bhavna Asset Operators Private Ltd (28-Feb-2019) **</t>
  </si>
  <si>
    <t>INE003S07072</t>
  </si>
  <si>
    <t>12.68% Renew Power Ventures Pvt. Ltd., Series I, (23-Mar-2020) **</t>
  </si>
  <si>
    <t>INE285T07040</t>
  </si>
  <si>
    <t>11.90% Bhavna Asset Operators Private Ltd (28-Feb-2018) **</t>
  </si>
  <si>
    <t>INE285T07032</t>
  </si>
  <si>
    <t>11.90% Bhavna Asset Operators Private Ltd (31-Aug-2017) **</t>
  </si>
  <si>
    <t>INE082T07017</t>
  </si>
  <si>
    <t>0.00% Pri-Media Services Pvt. Ltd. Series A (30-Jun-2020) **</t>
  </si>
  <si>
    <t>INE960S07024</t>
  </si>
  <si>
    <t>0.00% JSW Logistics Infrastructure Pvt Ltd (14-Sep-2018) **</t>
  </si>
  <si>
    <t>INE960S07032</t>
  </si>
  <si>
    <t>0.00% JSW Logistics Infrastructure Pvt Ltd (14-Dec-2018) **</t>
  </si>
  <si>
    <t>INE960S07057</t>
  </si>
  <si>
    <t>0.00% JSW Logistics Infrastructure Pvt Ltd (14-Jun-2019) **</t>
  </si>
  <si>
    <t>Direct Retail Plan Growth Option</t>
  </si>
  <si>
    <t>Direct Retail Plan Monthly Dividend Option</t>
  </si>
  <si>
    <t>Direct Retail Plan Quarterly Dividend Option</t>
  </si>
  <si>
    <t>Direct Retail Plan Weekly Dividend Option</t>
  </si>
  <si>
    <t>Institutional Plan Monthly Dividend Option</t>
  </si>
  <si>
    <t>Retail Plan Monthly Dividend Option</t>
  </si>
  <si>
    <t>Retail Plan Quarterly Dividend Option</t>
  </si>
  <si>
    <t>Franklin India Pension Plan As of -30Nov2016</t>
  </si>
  <si>
    <t>Industry/Rating</t>
  </si>
  <si>
    <t>Government Securities</t>
  </si>
  <si>
    <t>IN0020150069</t>
  </si>
  <si>
    <t>7.59% GOI 20-Mar-2029</t>
  </si>
  <si>
    <t>SOVEREIGN</t>
  </si>
  <si>
    <t>IN0020160019</t>
  </si>
  <si>
    <t>7.61% GOI  09-May-2030</t>
  </si>
  <si>
    <t>IN0020150051</t>
  </si>
  <si>
    <t>7.73% GOI  19-Dec-2034</t>
  </si>
  <si>
    <t>IN0020160068</t>
  </si>
  <si>
    <t>7.06% GOI  10-Oct-2046</t>
  </si>
  <si>
    <t>IN0020150044</t>
  </si>
  <si>
    <t>8.13% GOI  22-Jun-2045</t>
  </si>
  <si>
    <t>IN0020150028</t>
  </si>
  <si>
    <t>7.88% GOI  19-Mar-2030</t>
  </si>
  <si>
    <t>IN0020140078</t>
  </si>
  <si>
    <t>8.17% GOI  01-Dec-2044</t>
  </si>
  <si>
    <r>
      <t>Franklin India Monthly Income Plan As of -30Nov201</t>
    </r>
    <r>
      <rPr>
        <b/>
        <sz val="8"/>
        <color theme="1"/>
        <rFont val="Arial"/>
        <family val="2"/>
      </rPr>
      <t>6</t>
    </r>
  </si>
  <si>
    <t>INE134E08HV7</t>
  </si>
  <si>
    <t>8.36% Power Finance Corp Ltd (04-Sep-2020) **</t>
  </si>
  <si>
    <t>INE268A07111</t>
  </si>
  <si>
    <t>9.4% Vedanta Ltd (27-Nov-2022) **</t>
  </si>
  <si>
    <t>INE110L08037</t>
  </si>
  <si>
    <t>9.25% Reliance Jio Infocomm Limited (17-Jun-2024) **</t>
  </si>
  <si>
    <t>INE514E08FG5</t>
  </si>
  <si>
    <t>7.62% Export-Import Bank Of India (01-Sep-2026) **</t>
  </si>
  <si>
    <t>INE733E07KH1</t>
  </si>
  <si>
    <t>6.72% NTPC Ltd (24-Nov-2021) **</t>
  </si>
  <si>
    <t>7.61% GOI 09-May-2030</t>
  </si>
  <si>
    <t>7.59% GOI  20-Mar-2029</t>
  </si>
  <si>
    <t>7.88% GOI 19-Mar-2030</t>
  </si>
  <si>
    <t>7.06% GOI 10-Oct-2046</t>
  </si>
  <si>
    <t>7.73% GOI 19-Dec-2034</t>
  </si>
  <si>
    <t>Direct Monthly Dividend Plan</t>
  </si>
  <si>
    <t>Direct Quarterly Dividend Plan</t>
  </si>
  <si>
    <t>Monthly Dividend Plan</t>
  </si>
  <si>
    <t>Quarterly Dividend Plan</t>
  </si>
  <si>
    <t>Franklin India Low Duration Fund As of -30Nov2016</t>
  </si>
  <si>
    <t>INE036A07450</t>
  </si>
  <si>
    <t>Reliance Infrastructure Ltd (IBL+10Bps) (25-Sep-2017) **</t>
  </si>
  <si>
    <t>INE155A08274</t>
  </si>
  <si>
    <t>8.25% Tata Motors Ltd (28-Jan-2019)</t>
  </si>
  <si>
    <t>INE252T07016</t>
  </si>
  <si>
    <t>11.50% Xander Finance Pvt Ltd (03-Feb-2018) **</t>
  </si>
  <si>
    <t>INE896L07199</t>
  </si>
  <si>
    <t>11.40% Indostar Capital Finance Pvt Ltd (06-Jun-2017) **</t>
  </si>
  <si>
    <t>INE840S07036</t>
  </si>
  <si>
    <t>11.90% Legitimate Asset Operators Pvt Ltd (31-May-2017) **</t>
  </si>
  <si>
    <t>INE285T07024</t>
  </si>
  <si>
    <t>11.90% Bhavna Asset Operators Private Ltd (28-Feb-2017) **</t>
  </si>
  <si>
    <t>INE946S07031</t>
  </si>
  <si>
    <t>12.15% Nufuture Digital (India) Ltd (31-May-2017) **</t>
  </si>
  <si>
    <t>INE238A16N02</t>
  </si>
  <si>
    <t>Axis Bank Ltd (13-Jul-2017) **</t>
  </si>
  <si>
    <r>
      <t>Franklin India Cash Management Account As of -30No</t>
    </r>
    <r>
      <rPr>
        <b/>
        <sz val="8"/>
        <color theme="1"/>
        <rFont val="Arial"/>
        <family val="2"/>
      </rPr>
      <t>v2016</t>
    </r>
  </si>
  <si>
    <t>INE895D07362</t>
  </si>
  <si>
    <t>9.71% Tata Sons Ltd (13-Dec-2016) **</t>
  </si>
  <si>
    <t>INE434A16OO3</t>
  </si>
  <si>
    <t>Andhra Bank (28-Dec-2016) **</t>
  </si>
  <si>
    <r>
      <t>Franklin India Income Builder Account As of -30Nov</t>
    </r>
    <r>
      <rPr>
        <b/>
        <sz val="8"/>
        <color theme="1"/>
        <rFont val="Arial"/>
        <family val="2"/>
      </rPr>
      <t>2016</t>
    </r>
  </si>
  <si>
    <t>INE960S07065</t>
  </si>
  <si>
    <t>0.00% JSW Logistics Infrastructure Pvt Ltd (13-Sep-2019) **</t>
  </si>
  <si>
    <t>8.17% GOI 01-Dec-2044</t>
  </si>
  <si>
    <t>Annual Dividend Plan</t>
  </si>
  <si>
    <t>Direct Annual Dividend Plan</t>
  </si>
  <si>
    <t>Direct Half Yearly Dividend Plan</t>
  </si>
  <si>
    <t>Half Yearly Dividend Plan</t>
  </si>
  <si>
    <r>
      <t>Franklin India Government Securities Fund As of -3</t>
    </r>
    <r>
      <rPr>
        <b/>
        <sz val="8"/>
        <color theme="1"/>
        <rFont val="Arial"/>
        <family val="2"/>
      </rPr>
      <t>0Nov2016</t>
    </r>
  </si>
  <si>
    <t>Composite Plan Dividend Option</t>
  </si>
  <si>
    <t>Composite Plan Growth Option</t>
  </si>
  <si>
    <t>Direct Composite Plan Dividend Option</t>
  </si>
  <si>
    <t>Direct Composite Plan Growth Option</t>
  </si>
  <si>
    <t>Direct PF Growth Option</t>
  </si>
  <si>
    <t>PF Plan Dividend Option</t>
  </si>
  <si>
    <t>PF Plan Growth Option</t>
  </si>
  <si>
    <r>
      <t>Franklin India Government Securities Long Term Por</t>
    </r>
    <r>
      <rPr>
        <b/>
        <sz val="8"/>
        <color theme="1"/>
        <rFont val="Arial"/>
        <family val="2"/>
      </rPr>
      <t>tfolio As of -30Nov2016</t>
    </r>
  </si>
  <si>
    <t>IN0020150077</t>
  </si>
  <si>
    <t>7.72% GOI  26-Oct-2055</t>
  </si>
  <si>
    <t>Direct Growth Option</t>
  </si>
  <si>
    <t>Direct Quarterly Dividend Option</t>
  </si>
  <si>
    <t>Growth Option</t>
  </si>
  <si>
    <t>Quarterly Dividend Option</t>
  </si>
  <si>
    <t>Franklin India Savings Plus Fund As of -30Nov2016</t>
  </si>
  <si>
    <t>INE514E08DA3</t>
  </si>
  <si>
    <t>9.28% Export-Import Bank Of India (15-Oct-2018) **</t>
  </si>
  <si>
    <t>INE017A08151</t>
  </si>
  <si>
    <t>9.40% Great Eastern Shipping Co Ltd/The (06-Jan-2018) **</t>
  </si>
  <si>
    <t>INE261F08519</t>
  </si>
  <si>
    <t>8.30% National Bank For Agriculture And Rural Development (12-Jun-2018) **</t>
  </si>
  <si>
    <t>IN002016Y056</t>
  </si>
  <si>
    <t>182 DTB (01 Dec 2016) **</t>
  </si>
  <si>
    <t>IN002016Y064</t>
  </si>
  <si>
    <t>182 DTB (15 Dec 2016) **</t>
  </si>
  <si>
    <t>Direct Retail Plan Daily Dividend Option</t>
  </si>
  <si>
    <t>Institutional Plan Dividend Option</t>
  </si>
  <si>
    <r>
      <t>Franklin India Banking &amp; PSU Debt Fund As of -30No</t>
    </r>
    <r>
      <rPr>
        <b/>
        <sz val="8"/>
        <color theme="1"/>
        <rFont val="Arial"/>
        <family val="2"/>
      </rPr>
      <t>v2016</t>
    </r>
  </si>
  <si>
    <t>INE134E08IJ0</t>
  </si>
  <si>
    <t>7.47% Power Finance Corp Ltd (16-Sep-2021) **</t>
  </si>
  <si>
    <t>INE556F09593</t>
  </si>
  <si>
    <t>8.06% Small Industries Development Bank Of India (28-Mar-2019) **</t>
  </si>
  <si>
    <t>INE261F08691</t>
  </si>
  <si>
    <t>7.2% National Bank For Agriculture And Rural Development (21-Oct-2031)</t>
  </si>
  <si>
    <t>INE053T07026</t>
  </si>
  <si>
    <t>8.12% ONGC Mangalore Petrochemicals Ltd (10-Jun-2019) **</t>
  </si>
  <si>
    <t>INE557F08EV3</t>
  </si>
  <si>
    <t>8.20% National Housing Bank (19-Feb-2018) **</t>
  </si>
  <si>
    <t>INE752E07NN3</t>
  </si>
  <si>
    <t>8.13% Power Grid Corp Of India Ltd (23-Apr-2021) **</t>
  </si>
  <si>
    <t>INE848E07799</t>
  </si>
  <si>
    <t>8.50% NHPC Ltd (13-Jul-2019) **</t>
  </si>
  <si>
    <t>INE053F09FN5</t>
  </si>
  <si>
    <t>9.43% Indian Railway Finance Corp Ltd (23-May-2018) **</t>
  </si>
  <si>
    <t>INE752E07LT4</t>
  </si>
  <si>
    <t>8.93% Power Grid Corp Of India Ltd (20-Oct-2019) **</t>
  </si>
  <si>
    <t>INE848E07674</t>
  </si>
  <si>
    <t>8.54% NHPC Ltd (26-Nov-2018) **</t>
  </si>
  <si>
    <t>ICICI BANK LTD., 28-Sep-2017</t>
  </si>
  <si>
    <t>Franklin India Balanced Fund As of -30Nov2016</t>
  </si>
  <si>
    <t>INE274J01014</t>
  </si>
  <si>
    <t>Oil India Ltd.</t>
  </si>
  <si>
    <t>8.13% GOI 22-Jun-2045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</si>
</sst>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_(* #,##0.0000_);_(* \(#,##0.0000\);_(* &quot;-&quot;??_);_(@_)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5" fillId="0" borderId="0"/>
  </cellStyleXfs>
  <cellXfs count="53">
    <xf numFmtId="0" fontId="0" fillId="0" borderId="0" xfId="0"/>
    <xf numFmtId="2" fontId="2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0" fontId="3" fillId="0" borderId="0" xfId="0" applyFont="1"/>
    <xf numFmtId="2" fontId="2" fillId="0" borderId="3" xfId="0" applyNumberFormat="1" applyFont="1" applyBorder="1"/>
    <xf numFmtId="2" fontId="3" fillId="0" borderId="2" xfId="0" applyNumberFormat="1" applyFont="1" applyBorder="1"/>
    <xf numFmtId="2" fontId="2" fillId="0" borderId="2" xfId="0" applyNumberFormat="1" applyFont="1" applyBorder="1"/>
    <xf numFmtId="2" fontId="3" fillId="0" borderId="3" xfId="0" applyNumberFormat="1" applyFont="1" applyBorder="1"/>
    <xf numFmtId="2" fontId="3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/>
    <xf numFmtId="10" fontId="0" fillId="0" borderId="0" xfId="1" applyNumberFormat="1" applyFont="1" applyBorder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center"/>
    </xf>
    <xf numFmtId="2" fontId="2" fillId="0" borderId="4" xfId="0" applyNumberFormat="1" applyFont="1" applyBorder="1"/>
    <xf numFmtId="164" fontId="2" fillId="0" borderId="4" xfId="0" applyNumberFormat="1" applyFont="1" applyBorder="1"/>
    <xf numFmtId="2" fontId="2" fillId="0" borderId="2" xfId="0" applyNumberFormat="1" applyFont="1" applyFill="1" applyBorder="1"/>
    <xf numFmtId="4" fontId="3" fillId="0" borderId="2" xfId="0" applyNumberFormat="1" applyFont="1" applyBorder="1"/>
    <xf numFmtId="4" fontId="2" fillId="0" borderId="2" xfId="0" applyNumberFormat="1" applyFont="1" applyBorder="1"/>
    <xf numFmtId="4" fontId="3" fillId="0" borderId="3" xfId="0" applyNumberFormat="1" applyFont="1" applyBorder="1"/>
    <xf numFmtId="2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Fill="1"/>
    <xf numFmtId="0" fontId="3" fillId="0" borderId="5" xfId="2" applyFont="1" applyBorder="1"/>
    <xf numFmtId="0" fontId="2" fillId="0" borderId="6" xfId="2" applyFont="1" applyBorder="1" applyAlignment="1"/>
    <xf numFmtId="0" fontId="3" fillId="0" borderId="4" xfId="2" applyFont="1" applyBorder="1" applyAlignment="1">
      <alignment horizontal="center"/>
    </xf>
    <xf numFmtId="0" fontId="6" fillId="0" borderId="5" xfId="3" applyFont="1" applyBorder="1" applyAlignment="1">
      <alignment vertical="center"/>
    </xf>
    <xf numFmtId="0" fontId="6" fillId="0" borderId="6" xfId="3" applyFont="1" applyBorder="1" applyAlignment="1">
      <alignment vertical="center"/>
    </xf>
    <xf numFmtId="165" fontId="6" fillId="0" borderId="3" xfId="3" applyNumberFormat="1" applyFont="1" applyBorder="1"/>
    <xf numFmtId="2" fontId="1" fillId="2" borderId="0" xfId="0" applyNumberFormat="1" applyFont="1" applyFill="1" applyAlignment="1">
      <alignment horizontal="center"/>
    </xf>
    <xf numFmtId="2" fontId="3" fillId="0" borderId="5" xfId="2" applyNumberFormat="1" applyFont="1" applyBorder="1" applyAlignment="1">
      <alignment horizontal="center"/>
    </xf>
    <xf numFmtId="2" fontId="3" fillId="0" borderId="6" xfId="2" applyNumberFormat="1" applyFont="1" applyBorder="1" applyAlignment="1">
      <alignment horizontal="center"/>
    </xf>
    <xf numFmtId="0" fontId="6" fillId="0" borderId="5" xfId="3" applyFont="1" applyFill="1" applyBorder="1" applyAlignment="1">
      <alignment horizontal="left"/>
    </xf>
    <xf numFmtId="0" fontId="6" fillId="0" borderId="6" xfId="3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right"/>
    </xf>
    <xf numFmtId="166" fontId="2" fillId="0" borderId="0" xfId="0" applyNumberFormat="1" applyFont="1"/>
    <xf numFmtId="0" fontId="2" fillId="0" borderId="0" xfId="0" applyFont="1" applyBorder="1"/>
    <xf numFmtId="2" fontId="3" fillId="0" borderId="0" xfId="0" applyNumberFormat="1" applyFont="1" applyBorder="1"/>
    <xf numFmtId="0" fontId="5" fillId="0" borderId="0" xfId="3" applyFont="1" applyBorder="1" applyAlignment="1">
      <alignment vertical="center"/>
    </xf>
    <xf numFmtId="165" fontId="5" fillId="0" borderId="0" xfId="3" applyNumberFormat="1" applyBorder="1"/>
    <xf numFmtId="2" fontId="3" fillId="0" borderId="2" xfId="0" applyNumberFormat="1" applyFont="1" applyBorder="1" applyAlignment="1">
      <alignment horizontal="right"/>
    </xf>
    <xf numFmtId="0" fontId="3" fillId="3" borderId="0" xfId="0" applyFont="1" applyFill="1"/>
    <xf numFmtId="0" fontId="5" fillId="0" borderId="5" xfId="3" applyFont="1" applyBorder="1" applyAlignment="1">
      <alignment vertical="center"/>
    </xf>
    <xf numFmtId="0" fontId="5" fillId="0" borderId="6" xfId="3" applyFont="1" applyBorder="1" applyAlignment="1">
      <alignment vertical="center"/>
    </xf>
    <xf numFmtId="165" fontId="5" fillId="0" borderId="3" xfId="3" applyNumberFormat="1" applyBorder="1"/>
  </cellXfs>
  <cellStyles count="4"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showGridLines="0" tabSelected="1" zoomScale="115" zoomScaleNormal="115" workbookViewId="0"/>
  </sheetViews>
  <sheetFormatPr defaultRowHeight="11.25" x14ac:dyDescent="0.2"/>
  <cols>
    <col min="1" max="1" width="29.85546875" style="2" customWidth="1"/>
    <col min="2" max="2" width="57.7109375" style="2" bestFit="1" customWidth="1"/>
    <col min="3" max="3" width="11.7109375" style="2" bestFit="1" customWidth="1"/>
    <col min="4" max="4" width="7.71093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613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616</v>
      </c>
      <c r="B8" s="40" t="s">
        <v>617</v>
      </c>
      <c r="C8" s="40" t="s">
        <v>618</v>
      </c>
      <c r="D8" s="40">
        <v>3000</v>
      </c>
      <c r="E8" s="7">
        <v>30591.87</v>
      </c>
      <c r="F8" s="7">
        <v>4.4417905265009097</v>
      </c>
    </row>
    <row r="9" spans="1:6" x14ac:dyDescent="0.2">
      <c r="A9" s="40" t="s">
        <v>619</v>
      </c>
      <c r="B9" s="40" t="s">
        <v>620</v>
      </c>
      <c r="C9" s="40" t="s">
        <v>621</v>
      </c>
      <c r="D9" s="40">
        <v>50</v>
      </c>
      <c r="E9" s="7">
        <v>25233.125</v>
      </c>
      <c r="F9" s="7">
        <v>3.66372685223274</v>
      </c>
    </row>
    <row r="10" spans="1:6" x14ac:dyDescent="0.2">
      <c r="A10" s="40" t="s">
        <v>622</v>
      </c>
      <c r="B10" s="40" t="s">
        <v>623</v>
      </c>
      <c r="C10" s="40" t="s">
        <v>624</v>
      </c>
      <c r="D10" s="40">
        <v>2390</v>
      </c>
      <c r="E10" s="7">
        <v>24036.469000000001</v>
      </c>
      <c r="F10" s="7">
        <v>3.4899782293378201</v>
      </c>
    </row>
    <row r="11" spans="1:6" x14ac:dyDescent="0.2">
      <c r="A11" s="40" t="s">
        <v>625</v>
      </c>
      <c r="B11" s="40" t="s">
        <v>626</v>
      </c>
      <c r="C11" s="40" t="s">
        <v>618</v>
      </c>
      <c r="D11" s="40">
        <v>2300</v>
      </c>
      <c r="E11" s="7">
        <v>23425.431</v>
      </c>
      <c r="F11" s="7">
        <v>3.4012584877943302</v>
      </c>
    </row>
    <row r="12" spans="1:6" x14ac:dyDescent="0.2">
      <c r="A12" s="40" t="s">
        <v>627</v>
      </c>
      <c r="B12" s="40" t="s">
        <v>628</v>
      </c>
      <c r="C12" s="40" t="s">
        <v>629</v>
      </c>
      <c r="D12" s="40">
        <v>2100</v>
      </c>
      <c r="E12" s="7">
        <v>21113.484</v>
      </c>
      <c r="F12" s="7">
        <v>3.0655750437167901</v>
      </c>
    </row>
    <row r="13" spans="1:6" x14ac:dyDescent="0.2">
      <c r="A13" s="40" t="s">
        <v>630</v>
      </c>
      <c r="B13" s="40" t="s">
        <v>631</v>
      </c>
      <c r="C13" s="40" t="s">
        <v>632</v>
      </c>
      <c r="D13" s="40">
        <v>1850</v>
      </c>
      <c r="E13" s="7">
        <v>18577.737000000001</v>
      </c>
      <c r="F13" s="7">
        <v>2.6973969296556701</v>
      </c>
    </row>
    <row r="14" spans="1:6" x14ac:dyDescent="0.2">
      <c r="A14" s="40" t="s">
        <v>633</v>
      </c>
      <c r="B14" s="40" t="s">
        <v>634</v>
      </c>
      <c r="C14" s="40" t="s">
        <v>635</v>
      </c>
      <c r="D14" s="40">
        <v>1800</v>
      </c>
      <c r="E14" s="7">
        <v>18092.034</v>
      </c>
      <c r="F14" s="7">
        <v>2.6268752196689</v>
      </c>
    </row>
    <row r="15" spans="1:6" x14ac:dyDescent="0.2">
      <c r="A15" s="40" t="s">
        <v>636</v>
      </c>
      <c r="B15" s="40" t="s">
        <v>637</v>
      </c>
      <c r="C15" s="40" t="s">
        <v>638</v>
      </c>
      <c r="D15" s="40">
        <v>1730</v>
      </c>
      <c r="E15" s="7">
        <v>17348.699499999999</v>
      </c>
      <c r="F15" s="7">
        <v>2.5189466706746302</v>
      </c>
    </row>
    <row r="16" spans="1:6" x14ac:dyDescent="0.2">
      <c r="A16" s="40" t="s">
        <v>639</v>
      </c>
      <c r="B16" s="40" t="s">
        <v>640</v>
      </c>
      <c r="C16" s="40" t="s">
        <v>641</v>
      </c>
      <c r="D16" s="40">
        <v>1502</v>
      </c>
      <c r="E16" s="7">
        <v>15767.440259999999</v>
      </c>
      <c r="F16" s="7">
        <v>2.2893555305392201</v>
      </c>
    </row>
    <row r="17" spans="1:6" x14ac:dyDescent="0.2">
      <c r="A17" s="40" t="s">
        <v>642</v>
      </c>
      <c r="B17" s="40" t="s">
        <v>643</v>
      </c>
      <c r="C17" s="40" t="s">
        <v>644</v>
      </c>
      <c r="D17" s="40">
        <v>1500</v>
      </c>
      <c r="E17" s="7">
        <v>15382.725</v>
      </c>
      <c r="F17" s="7">
        <v>2.2334967485403401</v>
      </c>
    </row>
    <row r="18" spans="1:6" x14ac:dyDescent="0.2">
      <c r="A18" s="40" t="s">
        <v>645</v>
      </c>
      <c r="B18" s="40" t="s">
        <v>646</v>
      </c>
      <c r="C18" s="40" t="s">
        <v>618</v>
      </c>
      <c r="D18" s="40">
        <v>1500</v>
      </c>
      <c r="E18" s="7">
        <v>15276.6</v>
      </c>
      <c r="F18" s="7">
        <v>2.2180879154214401</v>
      </c>
    </row>
    <row r="19" spans="1:6" x14ac:dyDescent="0.2">
      <c r="A19" s="40" t="s">
        <v>647</v>
      </c>
      <c r="B19" s="40" t="s">
        <v>648</v>
      </c>
      <c r="C19" s="40" t="s">
        <v>649</v>
      </c>
      <c r="D19" s="40">
        <v>1450</v>
      </c>
      <c r="E19" s="7">
        <v>14731.188</v>
      </c>
      <c r="F19" s="7">
        <v>2.13889674944696</v>
      </c>
    </row>
    <row r="20" spans="1:6" x14ac:dyDescent="0.2">
      <c r="A20" s="40" t="s">
        <v>650</v>
      </c>
      <c r="B20" s="40" t="s">
        <v>651</v>
      </c>
      <c r="C20" s="40" t="s">
        <v>652</v>
      </c>
      <c r="D20" s="40">
        <v>1400</v>
      </c>
      <c r="E20" s="7">
        <v>14163.1</v>
      </c>
      <c r="F20" s="7">
        <v>2.0564131387157798</v>
      </c>
    </row>
    <row r="21" spans="1:6" x14ac:dyDescent="0.2">
      <c r="A21" s="40" t="s">
        <v>653</v>
      </c>
      <c r="B21" s="40" t="s">
        <v>654</v>
      </c>
      <c r="C21" s="40" t="s">
        <v>655</v>
      </c>
      <c r="D21" s="40">
        <v>1200</v>
      </c>
      <c r="E21" s="7">
        <v>12380.352000000001</v>
      </c>
      <c r="F21" s="7">
        <v>1.7975668119780399</v>
      </c>
    </row>
    <row r="22" spans="1:6" x14ac:dyDescent="0.2">
      <c r="A22" s="40" t="s">
        <v>656</v>
      </c>
      <c r="B22" s="40" t="s">
        <v>657</v>
      </c>
      <c r="C22" s="40" t="s">
        <v>641</v>
      </c>
      <c r="D22" s="40">
        <v>1200</v>
      </c>
      <c r="E22" s="7">
        <v>12280.932000000001</v>
      </c>
      <c r="F22" s="7">
        <v>1.78313151220248</v>
      </c>
    </row>
    <row r="23" spans="1:6" x14ac:dyDescent="0.2">
      <c r="A23" s="40" t="s">
        <v>658</v>
      </c>
      <c r="B23" s="40" t="s">
        <v>659</v>
      </c>
      <c r="C23" s="40" t="s">
        <v>644</v>
      </c>
      <c r="D23" s="40">
        <v>1200</v>
      </c>
      <c r="E23" s="7">
        <v>12055.128000000001</v>
      </c>
      <c r="F23" s="7">
        <v>1.75034587117936</v>
      </c>
    </row>
    <row r="24" spans="1:6" x14ac:dyDescent="0.2">
      <c r="A24" s="40" t="s">
        <v>660</v>
      </c>
      <c r="B24" s="40" t="s">
        <v>661</v>
      </c>
      <c r="C24" s="40" t="s">
        <v>655</v>
      </c>
      <c r="D24" s="40">
        <v>990</v>
      </c>
      <c r="E24" s="7">
        <v>10184.248799999999</v>
      </c>
      <c r="F24" s="7">
        <v>1.4787033234440501</v>
      </c>
    </row>
    <row r="25" spans="1:6" x14ac:dyDescent="0.2">
      <c r="A25" s="40" t="s">
        <v>662</v>
      </c>
      <c r="B25" s="40" t="s">
        <v>663</v>
      </c>
      <c r="C25" s="40" t="s">
        <v>655</v>
      </c>
      <c r="D25" s="40">
        <v>950</v>
      </c>
      <c r="E25" s="7">
        <v>9568.7800000000007</v>
      </c>
      <c r="F25" s="7">
        <v>1.38934025132074</v>
      </c>
    </row>
    <row r="26" spans="1:6" x14ac:dyDescent="0.2">
      <c r="A26" s="40" t="s">
        <v>664</v>
      </c>
      <c r="B26" s="40" t="s">
        <v>665</v>
      </c>
      <c r="C26" s="40" t="s">
        <v>655</v>
      </c>
      <c r="D26" s="40">
        <v>800</v>
      </c>
      <c r="E26" s="7">
        <v>8098.16</v>
      </c>
      <c r="F26" s="7">
        <v>1.17581338996565</v>
      </c>
    </row>
    <row r="27" spans="1:6" x14ac:dyDescent="0.2">
      <c r="A27" s="40" t="s">
        <v>666</v>
      </c>
      <c r="B27" s="40" t="s">
        <v>667</v>
      </c>
      <c r="C27" s="40" t="s">
        <v>618</v>
      </c>
      <c r="D27" s="40">
        <v>750</v>
      </c>
      <c r="E27" s="7">
        <v>7678.4624999999996</v>
      </c>
      <c r="F27" s="7">
        <v>1.11487535709953</v>
      </c>
    </row>
    <row r="28" spans="1:6" x14ac:dyDescent="0.2">
      <c r="A28" s="40" t="s">
        <v>668</v>
      </c>
      <c r="B28" s="40" t="s">
        <v>669</v>
      </c>
      <c r="C28" s="40" t="s">
        <v>649</v>
      </c>
      <c r="D28" s="40">
        <v>750</v>
      </c>
      <c r="E28" s="7">
        <v>7614.5775000000003</v>
      </c>
      <c r="F28" s="7">
        <v>1.1055995662510001</v>
      </c>
    </row>
    <row r="29" spans="1:6" x14ac:dyDescent="0.2">
      <c r="A29" s="40" t="s">
        <v>670</v>
      </c>
      <c r="B29" s="40" t="s">
        <v>671</v>
      </c>
      <c r="C29" s="40" t="s">
        <v>672</v>
      </c>
      <c r="D29" s="40">
        <v>750</v>
      </c>
      <c r="E29" s="7">
        <v>7570.9875000000002</v>
      </c>
      <c r="F29" s="7">
        <v>1.0992705105558001</v>
      </c>
    </row>
    <row r="30" spans="1:6" x14ac:dyDescent="0.2">
      <c r="A30" s="40" t="s">
        <v>673</v>
      </c>
      <c r="B30" s="40" t="s">
        <v>674</v>
      </c>
      <c r="C30" s="40" t="s">
        <v>649</v>
      </c>
      <c r="D30" s="40">
        <v>650</v>
      </c>
      <c r="E30" s="7">
        <v>7326.4489999999996</v>
      </c>
      <c r="F30" s="7">
        <v>1.0637647113789399</v>
      </c>
    </row>
    <row r="31" spans="1:6" x14ac:dyDescent="0.2">
      <c r="A31" s="40" t="s">
        <v>675</v>
      </c>
      <c r="B31" s="40" t="s">
        <v>676</v>
      </c>
      <c r="C31" s="40" t="s">
        <v>644</v>
      </c>
      <c r="D31" s="40">
        <v>700</v>
      </c>
      <c r="E31" s="7">
        <v>7031.01</v>
      </c>
      <c r="F31" s="7">
        <v>1.02086840751262</v>
      </c>
    </row>
    <row r="32" spans="1:6" x14ac:dyDescent="0.2">
      <c r="A32" s="40" t="s">
        <v>677</v>
      </c>
      <c r="B32" s="40" t="s">
        <v>678</v>
      </c>
      <c r="C32" s="40" t="s">
        <v>679</v>
      </c>
      <c r="D32" s="40">
        <v>600</v>
      </c>
      <c r="E32" s="7">
        <v>6008.3615</v>
      </c>
      <c r="F32" s="7">
        <v>0.87238482611532997</v>
      </c>
    </row>
    <row r="33" spans="1:6" x14ac:dyDescent="0.2">
      <c r="A33" s="40" t="s">
        <v>680</v>
      </c>
      <c r="B33" s="40" t="s">
        <v>681</v>
      </c>
      <c r="C33" s="40" t="s">
        <v>672</v>
      </c>
      <c r="D33" s="40">
        <v>400</v>
      </c>
      <c r="E33" s="7">
        <v>5095.05</v>
      </c>
      <c r="F33" s="7">
        <v>0.73977644459290803</v>
      </c>
    </row>
    <row r="34" spans="1:6" x14ac:dyDescent="0.2">
      <c r="A34" s="40" t="s">
        <v>682</v>
      </c>
      <c r="B34" s="40" t="s">
        <v>683</v>
      </c>
      <c r="C34" s="40" t="s">
        <v>635</v>
      </c>
      <c r="D34" s="40">
        <v>500</v>
      </c>
      <c r="E34" s="7">
        <v>5027.51</v>
      </c>
      <c r="F34" s="7">
        <v>0.729969965546028</v>
      </c>
    </row>
    <row r="35" spans="1:6" x14ac:dyDescent="0.2">
      <c r="A35" s="40" t="s">
        <v>684</v>
      </c>
      <c r="B35" s="40" t="s">
        <v>685</v>
      </c>
      <c r="C35" s="40" t="s">
        <v>655</v>
      </c>
      <c r="D35" s="40">
        <v>500</v>
      </c>
      <c r="E35" s="7">
        <v>5026.585</v>
      </c>
      <c r="F35" s="7">
        <v>0.72983566005123501</v>
      </c>
    </row>
    <row r="36" spans="1:6" x14ac:dyDescent="0.2">
      <c r="A36" s="40" t="s">
        <v>686</v>
      </c>
      <c r="B36" s="40" t="s">
        <v>687</v>
      </c>
      <c r="C36" s="40" t="s">
        <v>635</v>
      </c>
      <c r="D36" s="40">
        <v>450000</v>
      </c>
      <c r="E36" s="7">
        <v>4496.9399999999996</v>
      </c>
      <c r="F36" s="7">
        <v>0.65293378568367999</v>
      </c>
    </row>
    <row r="37" spans="1:6" x14ac:dyDescent="0.2">
      <c r="A37" s="40" t="s">
        <v>688</v>
      </c>
      <c r="B37" s="40" t="s">
        <v>689</v>
      </c>
      <c r="C37" s="40" t="s">
        <v>655</v>
      </c>
      <c r="D37" s="40">
        <v>400</v>
      </c>
      <c r="E37" s="7">
        <v>4087.2840000000001</v>
      </c>
      <c r="F37" s="7">
        <v>0.59345372971049903</v>
      </c>
    </row>
    <row r="38" spans="1:6" x14ac:dyDescent="0.2">
      <c r="A38" s="40" t="s">
        <v>690</v>
      </c>
      <c r="B38" s="40" t="s">
        <v>691</v>
      </c>
      <c r="C38" s="40" t="s">
        <v>692</v>
      </c>
      <c r="D38" s="40">
        <v>400</v>
      </c>
      <c r="E38" s="7">
        <v>4022.0839999999998</v>
      </c>
      <c r="F38" s="7">
        <v>0.58398700726666497</v>
      </c>
    </row>
    <row r="39" spans="1:6" x14ac:dyDescent="0.2">
      <c r="A39" s="40" t="s">
        <v>693</v>
      </c>
      <c r="B39" s="40" t="s">
        <v>694</v>
      </c>
      <c r="C39" s="40" t="s">
        <v>672</v>
      </c>
      <c r="D39" s="40">
        <v>350</v>
      </c>
      <c r="E39" s="7">
        <v>3556.6055000000001</v>
      </c>
      <c r="F39" s="7">
        <v>0.51640179617659898</v>
      </c>
    </row>
    <row r="40" spans="1:6" x14ac:dyDescent="0.2">
      <c r="A40" s="40" t="s">
        <v>695</v>
      </c>
      <c r="B40" s="40" t="s">
        <v>696</v>
      </c>
      <c r="C40" s="40" t="s">
        <v>632</v>
      </c>
      <c r="D40" s="40">
        <v>350</v>
      </c>
      <c r="E40" s="7">
        <v>3513.93</v>
      </c>
      <c r="F40" s="7">
        <v>0.51020552142733799</v>
      </c>
    </row>
    <row r="41" spans="1:6" x14ac:dyDescent="0.2">
      <c r="A41" s="40" t="s">
        <v>697</v>
      </c>
      <c r="B41" s="40" t="s">
        <v>698</v>
      </c>
      <c r="C41" s="40" t="s">
        <v>618</v>
      </c>
      <c r="D41" s="40">
        <v>320</v>
      </c>
      <c r="E41" s="7">
        <v>3364.6336000000001</v>
      </c>
      <c r="F41" s="7">
        <v>0.48852841129446001</v>
      </c>
    </row>
    <row r="42" spans="1:6" x14ac:dyDescent="0.2">
      <c r="A42" s="40" t="s">
        <v>699</v>
      </c>
      <c r="B42" s="40" t="s">
        <v>700</v>
      </c>
      <c r="C42" s="40" t="s">
        <v>649</v>
      </c>
      <c r="D42" s="40">
        <v>300</v>
      </c>
      <c r="E42" s="7">
        <v>3057.009</v>
      </c>
      <c r="F42" s="7">
        <v>0.44386281765802499</v>
      </c>
    </row>
    <row r="43" spans="1:6" x14ac:dyDescent="0.2">
      <c r="A43" s="40" t="s">
        <v>701</v>
      </c>
      <c r="B43" s="40" t="s">
        <v>702</v>
      </c>
      <c r="C43" s="40" t="s">
        <v>703</v>
      </c>
      <c r="D43" s="40">
        <v>800</v>
      </c>
      <c r="E43" s="7">
        <v>2672.1840000000002</v>
      </c>
      <c r="F43" s="7">
        <v>0.387988101945625</v>
      </c>
    </row>
    <row r="44" spans="1:6" x14ac:dyDescent="0.2">
      <c r="A44" s="40" t="s">
        <v>704</v>
      </c>
      <c r="B44" s="40" t="s">
        <v>705</v>
      </c>
      <c r="C44" s="40" t="s">
        <v>655</v>
      </c>
      <c r="D44" s="40">
        <v>250</v>
      </c>
      <c r="E44" s="7">
        <v>2543.2199999999998</v>
      </c>
      <c r="F44" s="7">
        <v>0.369263157263928</v>
      </c>
    </row>
    <row r="45" spans="1:6" x14ac:dyDescent="0.2">
      <c r="A45" s="40" t="s">
        <v>706</v>
      </c>
      <c r="B45" s="40" t="s">
        <v>707</v>
      </c>
      <c r="C45" s="40" t="s">
        <v>635</v>
      </c>
      <c r="D45" s="40">
        <v>230</v>
      </c>
      <c r="E45" s="7">
        <v>2321.5877999999998</v>
      </c>
      <c r="F45" s="7">
        <v>0.337083241282082</v>
      </c>
    </row>
    <row r="46" spans="1:6" x14ac:dyDescent="0.2">
      <c r="A46" s="40" t="s">
        <v>708</v>
      </c>
      <c r="B46" s="40" t="s">
        <v>709</v>
      </c>
      <c r="C46" s="40" t="s">
        <v>655</v>
      </c>
      <c r="D46" s="40">
        <v>200</v>
      </c>
      <c r="E46" s="7">
        <v>2039.14</v>
      </c>
      <c r="F46" s="7">
        <v>0.29607319638221102</v>
      </c>
    </row>
    <row r="47" spans="1:6" x14ac:dyDescent="0.2">
      <c r="A47" s="40" t="s">
        <v>710</v>
      </c>
      <c r="B47" s="40" t="s">
        <v>711</v>
      </c>
      <c r="C47" s="40" t="s">
        <v>712</v>
      </c>
      <c r="D47" s="40">
        <v>190</v>
      </c>
      <c r="E47" s="7">
        <v>1952.4248</v>
      </c>
      <c r="F47" s="7">
        <v>0.28348257168801499</v>
      </c>
    </row>
    <row r="48" spans="1:6" x14ac:dyDescent="0.2">
      <c r="A48" s="40" t="s">
        <v>713</v>
      </c>
      <c r="B48" s="40" t="s">
        <v>714</v>
      </c>
      <c r="C48" s="40" t="s">
        <v>635</v>
      </c>
      <c r="D48" s="40">
        <v>180</v>
      </c>
      <c r="E48" s="7">
        <v>1820.4246000000001</v>
      </c>
      <c r="F48" s="7">
        <v>0.26431678555410998</v>
      </c>
    </row>
    <row r="49" spans="1:6" x14ac:dyDescent="0.2">
      <c r="A49" s="40" t="s">
        <v>715</v>
      </c>
      <c r="B49" s="40" t="s">
        <v>716</v>
      </c>
      <c r="C49" s="40" t="s">
        <v>717</v>
      </c>
      <c r="D49" s="40">
        <v>170</v>
      </c>
      <c r="E49" s="7">
        <v>1715.4206999999999</v>
      </c>
      <c r="F49" s="7">
        <v>0.24907073069490501</v>
      </c>
    </row>
    <row r="50" spans="1:6" x14ac:dyDescent="0.2">
      <c r="A50" s="40" t="s">
        <v>718</v>
      </c>
      <c r="B50" s="40" t="s">
        <v>719</v>
      </c>
      <c r="C50" s="40" t="s">
        <v>618</v>
      </c>
      <c r="D50" s="40">
        <v>150</v>
      </c>
      <c r="E50" s="7">
        <v>1573.1714999999999</v>
      </c>
      <c r="F50" s="7">
        <v>0.22841683967868701</v>
      </c>
    </row>
    <row r="51" spans="1:6" x14ac:dyDescent="0.2">
      <c r="A51" s="40" t="s">
        <v>720</v>
      </c>
      <c r="B51" s="40" t="s">
        <v>721</v>
      </c>
      <c r="C51" s="40" t="s">
        <v>649</v>
      </c>
      <c r="D51" s="40">
        <v>100</v>
      </c>
      <c r="E51" s="7">
        <v>1017.9</v>
      </c>
      <c r="F51" s="7">
        <v>0.147794122324829</v>
      </c>
    </row>
    <row r="52" spans="1:6" x14ac:dyDescent="0.2">
      <c r="A52" s="40" t="s">
        <v>722</v>
      </c>
      <c r="B52" s="40" t="s">
        <v>723</v>
      </c>
      <c r="C52" s="40" t="s">
        <v>724</v>
      </c>
      <c r="D52" s="40">
        <v>10</v>
      </c>
      <c r="E52" s="7">
        <v>1003.448132</v>
      </c>
      <c r="F52" s="7">
        <v>0.14569578147895601</v>
      </c>
    </row>
    <row r="53" spans="1:6" x14ac:dyDescent="0.2">
      <c r="A53" s="39" t="s">
        <v>149</v>
      </c>
      <c r="B53" s="40"/>
      <c r="C53" s="40"/>
      <c r="D53" s="40"/>
      <c r="E53" s="6">
        <f>SUM(E8:E52)</f>
        <v>421443.90419200005</v>
      </c>
      <c r="F53" s="6">
        <f>SUM(F8:F52)</f>
        <v>61.191602248949842</v>
      </c>
    </row>
    <row r="54" spans="1:6" x14ac:dyDescent="0.2">
      <c r="A54" s="40"/>
      <c r="B54" s="40"/>
      <c r="C54" s="40"/>
      <c r="D54" s="40"/>
      <c r="E54" s="7"/>
      <c r="F54" s="7"/>
    </row>
    <row r="55" spans="1:6" x14ac:dyDescent="0.2">
      <c r="A55" s="39" t="s">
        <v>725</v>
      </c>
      <c r="B55" s="40"/>
      <c r="C55" s="40"/>
      <c r="D55" s="40"/>
      <c r="E55" s="7"/>
      <c r="F55" s="7"/>
    </row>
    <row r="56" spans="1:6" x14ac:dyDescent="0.2">
      <c r="A56" s="40" t="s">
        <v>726</v>
      </c>
      <c r="B56" s="40" t="s">
        <v>727</v>
      </c>
      <c r="C56" s="40" t="s">
        <v>728</v>
      </c>
      <c r="D56" s="40">
        <v>4460</v>
      </c>
      <c r="E56" s="7">
        <v>22564.567200000001</v>
      </c>
      <c r="F56" s="7">
        <v>3.27626525686573</v>
      </c>
    </row>
    <row r="57" spans="1:6" x14ac:dyDescent="0.2">
      <c r="A57" s="40" t="s">
        <v>729</v>
      </c>
      <c r="B57" s="40" t="s">
        <v>730</v>
      </c>
      <c r="C57" s="40" t="s">
        <v>731</v>
      </c>
      <c r="D57" s="40">
        <v>100</v>
      </c>
      <c r="E57" s="7">
        <v>11835.76</v>
      </c>
      <c r="F57" s="7">
        <v>1.71849470600975</v>
      </c>
    </row>
    <row r="58" spans="1:6" x14ac:dyDescent="0.2">
      <c r="A58" s="40" t="s">
        <v>732</v>
      </c>
      <c r="B58" s="40" t="s">
        <v>733</v>
      </c>
      <c r="C58" s="40" t="s">
        <v>734</v>
      </c>
      <c r="D58" s="40">
        <v>1000</v>
      </c>
      <c r="E58" s="7">
        <v>11512</v>
      </c>
      <c r="F58" s="7">
        <v>1.67148633088067</v>
      </c>
    </row>
    <row r="59" spans="1:6" x14ac:dyDescent="0.2">
      <c r="A59" s="40" t="s">
        <v>735</v>
      </c>
      <c r="B59" s="40" t="s">
        <v>736</v>
      </c>
      <c r="C59" s="40" t="s">
        <v>737</v>
      </c>
      <c r="D59" s="40">
        <v>50</v>
      </c>
      <c r="E59" s="7">
        <v>6710.5050000000001</v>
      </c>
      <c r="F59" s="7">
        <v>0.97433264253009</v>
      </c>
    </row>
    <row r="60" spans="1:6" x14ac:dyDescent="0.2">
      <c r="A60" s="40" t="s">
        <v>738</v>
      </c>
      <c r="B60" s="40" t="s">
        <v>739</v>
      </c>
      <c r="C60" s="40" t="s">
        <v>740</v>
      </c>
      <c r="D60" s="40">
        <v>500</v>
      </c>
      <c r="E60" s="7">
        <v>5116.2049999999999</v>
      </c>
      <c r="F60" s="7">
        <v>0.74284804755762102</v>
      </c>
    </row>
    <row r="61" spans="1:6" x14ac:dyDescent="0.2">
      <c r="A61" s="40" t="s">
        <v>741</v>
      </c>
      <c r="B61" s="40" t="s">
        <v>742</v>
      </c>
      <c r="C61" s="40" t="s">
        <v>679</v>
      </c>
      <c r="D61" s="40">
        <v>500</v>
      </c>
      <c r="E61" s="7">
        <v>5015.1499999999996</v>
      </c>
      <c r="F61" s="7">
        <v>0.72817535374532605</v>
      </c>
    </row>
    <row r="62" spans="1:6" x14ac:dyDescent="0.2">
      <c r="A62" s="40" t="s">
        <v>743</v>
      </c>
      <c r="B62" s="40" t="s">
        <v>744</v>
      </c>
      <c r="C62" s="40" t="s">
        <v>641</v>
      </c>
      <c r="D62" s="40">
        <v>250</v>
      </c>
      <c r="E62" s="7">
        <v>4125.4975000000004</v>
      </c>
      <c r="F62" s="7">
        <v>0.59900214379190198</v>
      </c>
    </row>
    <row r="63" spans="1:6" x14ac:dyDescent="0.2">
      <c r="A63" s="40" t="s">
        <v>745</v>
      </c>
      <c r="B63" s="40" t="s">
        <v>746</v>
      </c>
      <c r="C63" s="40" t="s">
        <v>747</v>
      </c>
      <c r="D63" s="40">
        <v>30</v>
      </c>
      <c r="E63" s="7">
        <v>4023.5520000000001</v>
      </c>
      <c r="F63" s="7">
        <v>0.58420015371678102</v>
      </c>
    </row>
    <row r="64" spans="1:6" x14ac:dyDescent="0.2">
      <c r="A64" s="40" t="s">
        <v>748</v>
      </c>
      <c r="B64" s="40" t="s">
        <v>749</v>
      </c>
      <c r="C64" s="40" t="s">
        <v>750</v>
      </c>
      <c r="D64" s="40">
        <v>400</v>
      </c>
      <c r="E64" s="7">
        <v>4000.6</v>
      </c>
      <c r="F64" s="7">
        <v>0.58086763510434403</v>
      </c>
    </row>
    <row r="65" spans="1:6" x14ac:dyDescent="0.2">
      <c r="A65" s="40" t="s">
        <v>751</v>
      </c>
      <c r="B65" s="40" t="s">
        <v>752</v>
      </c>
      <c r="C65" s="40" t="s">
        <v>750</v>
      </c>
      <c r="D65" s="40">
        <v>325</v>
      </c>
      <c r="E65" s="7">
        <v>3284.3297499999999</v>
      </c>
      <c r="F65" s="7">
        <v>0.47686868339382599</v>
      </c>
    </row>
    <row r="66" spans="1:6" x14ac:dyDescent="0.2">
      <c r="A66" s="40" t="s">
        <v>753</v>
      </c>
      <c r="B66" s="40" t="s">
        <v>754</v>
      </c>
      <c r="C66" s="40" t="s">
        <v>731</v>
      </c>
      <c r="D66" s="40">
        <v>5</v>
      </c>
      <c r="E66" s="7">
        <v>595.85149999999999</v>
      </c>
      <c r="F66" s="7">
        <v>8.6514735709237595E-2</v>
      </c>
    </row>
    <row r="67" spans="1:6" x14ac:dyDescent="0.2">
      <c r="A67" s="39" t="s">
        <v>149</v>
      </c>
      <c r="B67" s="40"/>
      <c r="C67" s="40"/>
      <c r="D67" s="40"/>
      <c r="E67" s="6">
        <f>SUM(E56:E66)</f>
        <v>78784.017950000009</v>
      </c>
      <c r="F67" s="6">
        <f>SUM(F56:F66)</f>
        <v>11.439055689305277</v>
      </c>
    </row>
    <row r="68" spans="1:6" x14ac:dyDescent="0.2">
      <c r="A68" s="40"/>
      <c r="B68" s="40"/>
      <c r="C68" s="40"/>
      <c r="D68" s="40"/>
      <c r="E68" s="7"/>
      <c r="F68" s="7"/>
    </row>
    <row r="69" spans="1:6" x14ac:dyDescent="0.2">
      <c r="A69" s="39" t="s">
        <v>755</v>
      </c>
      <c r="B69" s="40"/>
      <c r="C69" s="40"/>
      <c r="D69" s="40"/>
      <c r="E69" s="7"/>
      <c r="F69" s="7"/>
    </row>
    <row r="70" spans="1:6" x14ac:dyDescent="0.2">
      <c r="A70" s="39" t="s">
        <v>756</v>
      </c>
      <c r="B70" s="40"/>
      <c r="C70" s="40"/>
      <c r="D70" s="40"/>
      <c r="E70" s="7"/>
      <c r="F70" s="7"/>
    </row>
    <row r="71" spans="1:6" x14ac:dyDescent="0.2">
      <c r="A71" s="40" t="s">
        <v>757</v>
      </c>
      <c r="B71" s="40" t="s">
        <v>758</v>
      </c>
      <c r="C71" s="40" t="s">
        <v>759</v>
      </c>
      <c r="D71" s="40">
        <v>30000</v>
      </c>
      <c r="E71" s="7">
        <v>28520.82</v>
      </c>
      <c r="F71" s="7">
        <v>4.1410841535361396</v>
      </c>
    </row>
    <row r="72" spans="1:6" x14ac:dyDescent="0.2">
      <c r="A72" s="40" t="s">
        <v>760</v>
      </c>
      <c r="B72" s="40" t="s">
        <v>761</v>
      </c>
      <c r="C72" s="40" t="s">
        <v>762</v>
      </c>
      <c r="D72" s="40">
        <v>18500</v>
      </c>
      <c r="E72" s="7">
        <v>17584.953000000001</v>
      </c>
      <c r="F72" s="7">
        <v>2.5532495282035299</v>
      </c>
    </row>
    <row r="73" spans="1:6" x14ac:dyDescent="0.2">
      <c r="A73" s="40" t="s">
        <v>763</v>
      </c>
      <c r="B73" s="40" t="s">
        <v>764</v>
      </c>
      <c r="C73" s="40" t="s">
        <v>762</v>
      </c>
      <c r="D73" s="40">
        <v>18500</v>
      </c>
      <c r="E73" s="7">
        <v>17447.609</v>
      </c>
      <c r="F73" s="7">
        <v>2.5333078483365701</v>
      </c>
    </row>
    <row r="74" spans="1:6" x14ac:dyDescent="0.2">
      <c r="A74" s="40" t="s">
        <v>765</v>
      </c>
      <c r="B74" s="40" t="s">
        <v>766</v>
      </c>
      <c r="C74" s="40" t="s">
        <v>759</v>
      </c>
      <c r="D74" s="40">
        <v>10000</v>
      </c>
      <c r="E74" s="7">
        <v>9507.56</v>
      </c>
      <c r="F74" s="7">
        <v>1.38045140549234</v>
      </c>
    </row>
    <row r="75" spans="1:6" x14ac:dyDescent="0.2">
      <c r="A75" s="40" t="s">
        <v>767</v>
      </c>
      <c r="B75" s="40" t="s">
        <v>768</v>
      </c>
      <c r="C75" s="40" t="s">
        <v>759</v>
      </c>
      <c r="D75" s="40">
        <v>5000</v>
      </c>
      <c r="E75" s="7">
        <v>4938.1549999999997</v>
      </c>
      <c r="F75" s="7">
        <v>0.716996054748961</v>
      </c>
    </row>
    <row r="76" spans="1:6" x14ac:dyDescent="0.2">
      <c r="A76" s="40" t="s">
        <v>769</v>
      </c>
      <c r="B76" s="40" t="s">
        <v>770</v>
      </c>
      <c r="C76" s="40" t="s">
        <v>762</v>
      </c>
      <c r="D76" s="40">
        <v>3000</v>
      </c>
      <c r="E76" s="7">
        <v>2852.0819999999999</v>
      </c>
      <c r="F76" s="7">
        <v>0.41410841535361398</v>
      </c>
    </row>
    <row r="77" spans="1:6" x14ac:dyDescent="0.2">
      <c r="A77" s="40" t="s">
        <v>771</v>
      </c>
      <c r="B77" s="40" t="s">
        <v>772</v>
      </c>
      <c r="C77" s="40" t="s">
        <v>759</v>
      </c>
      <c r="D77" s="40">
        <v>2400</v>
      </c>
      <c r="E77" s="7">
        <v>2359.7256000000002</v>
      </c>
      <c r="F77" s="7">
        <v>0.342620664092181</v>
      </c>
    </row>
    <row r="78" spans="1:6" x14ac:dyDescent="0.2">
      <c r="A78" s="40" t="s">
        <v>773</v>
      </c>
      <c r="B78" s="40" t="s">
        <v>774</v>
      </c>
      <c r="C78" s="40" t="s">
        <v>759</v>
      </c>
      <c r="D78" s="40">
        <v>2200</v>
      </c>
      <c r="E78" s="7">
        <v>2199.6084000000001</v>
      </c>
      <c r="F78" s="7">
        <v>0.31937242650193698</v>
      </c>
    </row>
    <row r="79" spans="1:6" x14ac:dyDescent="0.2">
      <c r="A79" s="40" t="s">
        <v>775</v>
      </c>
      <c r="B79" s="40" t="s">
        <v>776</v>
      </c>
      <c r="C79" s="40" t="s">
        <v>759</v>
      </c>
      <c r="D79" s="40">
        <v>500</v>
      </c>
      <c r="E79" s="7">
        <v>500</v>
      </c>
      <c r="F79" s="7">
        <v>7.2597564753329999E-2</v>
      </c>
    </row>
    <row r="80" spans="1:6" x14ac:dyDescent="0.2">
      <c r="A80" s="40" t="s">
        <v>777</v>
      </c>
      <c r="B80" s="40" t="s">
        <v>778</v>
      </c>
      <c r="C80" s="40" t="s">
        <v>759</v>
      </c>
      <c r="D80" s="40">
        <v>500</v>
      </c>
      <c r="E80" s="7">
        <v>498.29849999999999</v>
      </c>
      <c r="F80" s="7">
        <v>7.2350515240474395E-2</v>
      </c>
    </row>
    <row r="81" spans="1:6" x14ac:dyDescent="0.2">
      <c r="A81" s="40" t="s">
        <v>779</v>
      </c>
      <c r="B81" s="40" t="s">
        <v>780</v>
      </c>
      <c r="C81" s="40" t="s">
        <v>781</v>
      </c>
      <c r="D81" s="40">
        <v>200</v>
      </c>
      <c r="E81" s="7">
        <v>199.3338</v>
      </c>
      <c r="F81" s="7">
        <v>2.8942296906054699E-2</v>
      </c>
    </row>
    <row r="82" spans="1:6" x14ac:dyDescent="0.2">
      <c r="A82" s="39" t="s">
        <v>149</v>
      </c>
      <c r="B82" s="40"/>
      <c r="C82" s="40"/>
      <c r="D82" s="40"/>
      <c r="E82" s="6">
        <f>SUM(E71:E81)</f>
        <v>86608.145299999989</v>
      </c>
      <c r="F82" s="6">
        <f>SUM(F71:F81)</f>
        <v>12.575080873165129</v>
      </c>
    </row>
    <row r="83" spans="1:6" x14ac:dyDescent="0.2">
      <c r="A83" s="40"/>
      <c r="B83" s="40"/>
      <c r="C83" s="40"/>
      <c r="D83" s="40"/>
      <c r="E83" s="7"/>
      <c r="F83" s="7"/>
    </row>
    <row r="84" spans="1:6" x14ac:dyDescent="0.2">
      <c r="A84" s="39" t="s">
        <v>782</v>
      </c>
      <c r="B84" s="40"/>
      <c r="C84" s="40"/>
      <c r="D84" s="40"/>
      <c r="E84" s="7"/>
      <c r="F84" s="7"/>
    </row>
    <row r="85" spans="1:6" x14ac:dyDescent="0.2">
      <c r="A85" s="40" t="s">
        <v>783</v>
      </c>
      <c r="B85" s="40" t="s">
        <v>784</v>
      </c>
      <c r="C85" s="40" t="s">
        <v>759</v>
      </c>
      <c r="D85" s="40">
        <v>4320</v>
      </c>
      <c r="E85" s="7">
        <v>20512.483199999999</v>
      </c>
      <c r="F85" s="7">
        <v>2.9783126547271901</v>
      </c>
    </row>
    <row r="86" spans="1:6" x14ac:dyDescent="0.2">
      <c r="A86" s="40" t="s">
        <v>785</v>
      </c>
      <c r="B86" s="40" t="s">
        <v>786</v>
      </c>
      <c r="C86" s="40" t="s">
        <v>759</v>
      </c>
      <c r="D86" s="40">
        <v>1700</v>
      </c>
      <c r="E86" s="7">
        <v>8356.7494999999999</v>
      </c>
      <c r="F86" s="7">
        <v>1.21335932590722</v>
      </c>
    </row>
    <row r="87" spans="1:6" x14ac:dyDescent="0.2">
      <c r="A87" s="40" t="s">
        <v>787</v>
      </c>
      <c r="B87" s="40" t="s">
        <v>788</v>
      </c>
      <c r="C87" s="40" t="s">
        <v>789</v>
      </c>
      <c r="D87" s="40">
        <v>1500</v>
      </c>
      <c r="E87" s="7">
        <v>7132.62</v>
      </c>
      <c r="F87" s="7">
        <v>1.0356216846217901</v>
      </c>
    </row>
    <row r="88" spans="1:6" x14ac:dyDescent="0.2">
      <c r="A88" s="40" t="s">
        <v>790</v>
      </c>
      <c r="B88" s="40" t="s">
        <v>791</v>
      </c>
      <c r="C88" s="40" t="s">
        <v>789</v>
      </c>
      <c r="D88" s="40">
        <v>1500</v>
      </c>
      <c r="E88" s="7">
        <v>7000.9125000000004</v>
      </c>
      <c r="F88" s="7">
        <v>1.0164983971022901</v>
      </c>
    </row>
    <row r="89" spans="1:6" x14ac:dyDescent="0.2">
      <c r="A89" s="40" t="s">
        <v>792</v>
      </c>
      <c r="B89" s="40" t="s">
        <v>793</v>
      </c>
      <c r="C89" s="40" t="s">
        <v>762</v>
      </c>
      <c r="D89" s="40">
        <v>1100</v>
      </c>
      <c r="E89" s="7">
        <v>5433.4444999999996</v>
      </c>
      <c r="F89" s="7">
        <v>0.78890967784474897</v>
      </c>
    </row>
    <row r="90" spans="1:6" x14ac:dyDescent="0.2">
      <c r="A90" s="40" t="s">
        <v>794</v>
      </c>
      <c r="B90" s="40" t="s">
        <v>795</v>
      </c>
      <c r="C90" s="40" t="s">
        <v>759</v>
      </c>
      <c r="D90" s="40">
        <v>1000</v>
      </c>
      <c r="E90" s="7">
        <v>4955.8050000000003</v>
      </c>
      <c r="F90" s="7">
        <v>0.71955874878475301</v>
      </c>
    </row>
    <row r="91" spans="1:6" x14ac:dyDescent="0.2">
      <c r="A91" s="40" t="s">
        <v>796</v>
      </c>
      <c r="B91" s="40" t="s">
        <v>797</v>
      </c>
      <c r="C91" s="40" t="s">
        <v>759</v>
      </c>
      <c r="D91" s="40">
        <v>1000</v>
      </c>
      <c r="E91" s="7">
        <v>4686.3599999999997</v>
      </c>
      <c r="F91" s="7">
        <v>0.68043664711483098</v>
      </c>
    </row>
    <row r="92" spans="1:6" x14ac:dyDescent="0.2">
      <c r="A92" s="40" t="s">
        <v>798</v>
      </c>
      <c r="B92" s="40" t="s">
        <v>799</v>
      </c>
      <c r="C92" s="40" t="s">
        <v>762</v>
      </c>
      <c r="D92" s="40">
        <v>700</v>
      </c>
      <c r="E92" s="7">
        <v>3487.0605</v>
      </c>
      <c r="F92" s="7">
        <v>0.50630420089505901</v>
      </c>
    </row>
    <row r="93" spans="1:6" x14ac:dyDescent="0.2">
      <c r="A93" s="40" t="s">
        <v>800</v>
      </c>
      <c r="B93" s="40" t="s">
        <v>801</v>
      </c>
      <c r="C93" s="40" t="s">
        <v>759</v>
      </c>
      <c r="D93" s="40">
        <v>500</v>
      </c>
      <c r="E93" s="7">
        <v>2346.2350000000001</v>
      </c>
      <c r="F93" s="7">
        <v>0.34066189467805802</v>
      </c>
    </row>
    <row r="94" spans="1:6" x14ac:dyDescent="0.2">
      <c r="A94" s="40" t="s">
        <v>802</v>
      </c>
      <c r="B94" s="40" t="s">
        <v>803</v>
      </c>
      <c r="C94" s="40" t="s">
        <v>789</v>
      </c>
      <c r="D94" s="40">
        <v>460</v>
      </c>
      <c r="E94" s="7">
        <v>2199.0783000000001</v>
      </c>
      <c r="F94" s="7">
        <v>0.31929545856378599</v>
      </c>
    </row>
    <row r="95" spans="1:6" x14ac:dyDescent="0.2">
      <c r="A95" s="40" t="s">
        <v>804</v>
      </c>
      <c r="B95" s="40" t="s">
        <v>805</v>
      </c>
      <c r="C95" s="40" t="s">
        <v>759</v>
      </c>
      <c r="D95" s="40">
        <v>400</v>
      </c>
      <c r="E95" s="7">
        <v>1997.3</v>
      </c>
      <c r="F95" s="7">
        <v>0.289998232163652</v>
      </c>
    </row>
    <row r="96" spans="1:6" x14ac:dyDescent="0.2">
      <c r="A96" s="39" t="s">
        <v>149</v>
      </c>
      <c r="B96" s="40"/>
      <c r="C96" s="40"/>
      <c r="D96" s="40"/>
      <c r="E96" s="6">
        <f>SUM(E85:E95)</f>
        <v>68108.048500000004</v>
      </c>
      <c r="F96" s="6">
        <f>SUM(F85:F95)</f>
        <v>9.8889569224033806</v>
      </c>
    </row>
    <row r="97" spans="1:6" x14ac:dyDescent="0.2">
      <c r="A97" s="40"/>
      <c r="B97" s="40"/>
      <c r="C97" s="40"/>
      <c r="D97" s="40"/>
      <c r="E97" s="7"/>
      <c r="F97" s="7"/>
    </row>
    <row r="98" spans="1:6" x14ac:dyDescent="0.2">
      <c r="A98" s="39" t="s">
        <v>149</v>
      </c>
      <c r="B98" s="40"/>
      <c r="C98" s="40"/>
      <c r="D98" s="40"/>
      <c r="E98" s="6">
        <v>654944.11594200006</v>
      </c>
      <c r="F98" s="6">
        <v>95.094695733823627</v>
      </c>
    </row>
    <row r="99" spans="1:6" x14ac:dyDescent="0.2">
      <c r="A99" s="40"/>
      <c r="B99" s="40"/>
      <c r="C99" s="40"/>
      <c r="D99" s="40"/>
      <c r="E99" s="7"/>
      <c r="F99" s="7"/>
    </row>
    <row r="100" spans="1:6" x14ac:dyDescent="0.2">
      <c r="A100" s="39" t="s">
        <v>160</v>
      </c>
      <c r="B100" s="40"/>
      <c r="C100" s="40"/>
      <c r="D100" s="40"/>
      <c r="E100" s="6">
        <v>33784.216410300003</v>
      </c>
      <c r="F100" s="6">
        <v>4.91</v>
      </c>
    </row>
    <row r="101" spans="1:6" x14ac:dyDescent="0.2">
      <c r="A101" s="40"/>
      <c r="B101" s="40"/>
      <c r="C101" s="40"/>
      <c r="D101" s="40"/>
      <c r="E101" s="7"/>
      <c r="F101" s="7"/>
    </row>
    <row r="102" spans="1:6" x14ac:dyDescent="0.2">
      <c r="A102" s="41" t="s">
        <v>161</v>
      </c>
      <c r="B102" s="38"/>
      <c r="C102" s="38"/>
      <c r="D102" s="38"/>
      <c r="E102" s="8">
        <v>688728.33641029999</v>
      </c>
      <c r="F102" s="8">
        <f xml:space="preserve"> ROUND(SUM(F98:F101),2)</f>
        <v>100</v>
      </c>
    </row>
    <row r="103" spans="1:6" x14ac:dyDescent="0.2">
      <c r="A103" s="4" t="s">
        <v>806</v>
      </c>
    </row>
    <row r="104" spans="1:6" x14ac:dyDescent="0.2">
      <c r="A104" s="4" t="s">
        <v>807</v>
      </c>
    </row>
    <row r="105" spans="1:6" x14ac:dyDescent="0.2">
      <c r="A105" s="4" t="s">
        <v>808</v>
      </c>
    </row>
    <row r="106" spans="1:6" x14ac:dyDescent="0.2">
      <c r="A106" s="4" t="s">
        <v>809</v>
      </c>
    </row>
    <row r="107" spans="1:6" x14ac:dyDescent="0.2">
      <c r="A107" s="4" t="s">
        <v>810</v>
      </c>
    </row>
    <row r="109" spans="1:6" x14ac:dyDescent="0.2">
      <c r="A109" s="4" t="s">
        <v>162</v>
      </c>
    </row>
    <row r="110" spans="1:6" x14ac:dyDescent="0.2">
      <c r="A110" s="4" t="s">
        <v>163</v>
      </c>
    </row>
    <row r="111" spans="1:6" x14ac:dyDescent="0.2">
      <c r="A111" s="4" t="s">
        <v>811</v>
      </c>
    </row>
    <row r="112" spans="1:6" x14ac:dyDescent="0.2">
      <c r="A112" s="2" t="s">
        <v>812</v>
      </c>
      <c r="D112" s="10">
        <v>10.0595</v>
      </c>
    </row>
    <row r="113" spans="1:4" x14ac:dyDescent="0.2">
      <c r="A113" s="2" t="s">
        <v>813</v>
      </c>
      <c r="D113" s="10">
        <v>20.683900000000001</v>
      </c>
    </row>
    <row r="114" spans="1:4" x14ac:dyDescent="0.2">
      <c r="A114" s="2" t="s">
        <v>814</v>
      </c>
      <c r="D114" s="10">
        <v>10.0977</v>
      </c>
    </row>
    <row r="115" spans="1:4" x14ac:dyDescent="0.2">
      <c r="A115" s="2" t="s">
        <v>815</v>
      </c>
      <c r="D115" s="10">
        <v>10.001099999999999</v>
      </c>
    </row>
    <row r="116" spans="1:4" x14ac:dyDescent="0.2">
      <c r="A116" s="2" t="s">
        <v>816</v>
      </c>
      <c r="D116" s="10">
        <v>20.173200000000001</v>
      </c>
    </row>
    <row r="117" spans="1:4" x14ac:dyDescent="0.2">
      <c r="A117" s="2" t="s">
        <v>817</v>
      </c>
      <c r="D117" s="10">
        <v>10.050700000000001</v>
      </c>
    </row>
    <row r="118" spans="1:4" x14ac:dyDescent="0.2">
      <c r="A118" s="2" t="s">
        <v>818</v>
      </c>
      <c r="D118" s="10">
        <v>19.834800000000001</v>
      </c>
    </row>
    <row r="119" spans="1:4" x14ac:dyDescent="0.2">
      <c r="A119" s="2" t="s">
        <v>819</v>
      </c>
      <c r="D119" s="10">
        <v>10.1128</v>
      </c>
    </row>
    <row r="120" spans="1:4" x14ac:dyDescent="0.2">
      <c r="A120" s="2" t="s">
        <v>820</v>
      </c>
      <c r="D120" s="10">
        <v>10.075900000000001</v>
      </c>
    </row>
    <row r="121" spans="1:4" x14ac:dyDescent="0.2">
      <c r="A121" s="2" t="s">
        <v>821</v>
      </c>
      <c r="D121" s="10">
        <v>20.636299999999999</v>
      </c>
    </row>
    <row r="122" spans="1:4" x14ac:dyDescent="0.2">
      <c r="A122" s="2" t="s">
        <v>822</v>
      </c>
      <c r="D122" s="10">
        <v>10.0831</v>
      </c>
    </row>
    <row r="124" spans="1:4" x14ac:dyDescent="0.2">
      <c r="A124" s="4" t="s">
        <v>823</v>
      </c>
    </row>
    <row r="125" spans="1:4" x14ac:dyDescent="0.2">
      <c r="A125" s="2" t="s">
        <v>812</v>
      </c>
      <c r="D125" s="10">
        <v>10.0975</v>
      </c>
    </row>
    <row r="126" spans="1:4" x14ac:dyDescent="0.2">
      <c r="A126" s="2" t="s">
        <v>813</v>
      </c>
      <c r="D126" s="10">
        <v>21.750599999999999</v>
      </c>
    </row>
    <row r="127" spans="1:4" x14ac:dyDescent="0.2">
      <c r="A127" s="2" t="s">
        <v>814</v>
      </c>
      <c r="D127" s="10">
        <v>10.100099999999999</v>
      </c>
    </row>
    <row r="128" spans="1:4" x14ac:dyDescent="0.2">
      <c r="A128" s="2" t="s">
        <v>815</v>
      </c>
      <c r="D128" s="10">
        <v>10.000299999999999</v>
      </c>
    </row>
    <row r="129" spans="1:4" x14ac:dyDescent="0.2">
      <c r="A129" s="2" t="s">
        <v>816</v>
      </c>
      <c r="D129" s="10">
        <v>21.166799999999999</v>
      </c>
    </row>
    <row r="130" spans="1:4" x14ac:dyDescent="0.2">
      <c r="A130" s="2" t="s">
        <v>817</v>
      </c>
      <c r="D130" s="10">
        <v>10.0878</v>
      </c>
    </row>
    <row r="131" spans="1:4" x14ac:dyDescent="0.2">
      <c r="A131" s="2" t="s">
        <v>818</v>
      </c>
      <c r="D131" s="10">
        <v>20.790900000000001</v>
      </c>
    </row>
    <row r="132" spans="1:4" x14ac:dyDescent="0.2">
      <c r="A132" s="2" t="s">
        <v>819</v>
      </c>
      <c r="D132" s="10">
        <v>10.136200000000001</v>
      </c>
    </row>
    <row r="133" spans="1:4" x14ac:dyDescent="0.2">
      <c r="A133" s="2" t="s">
        <v>820</v>
      </c>
      <c r="D133" s="10">
        <v>10.1145</v>
      </c>
    </row>
    <row r="134" spans="1:4" x14ac:dyDescent="0.2">
      <c r="A134" s="2" t="s">
        <v>821</v>
      </c>
      <c r="D134" s="10">
        <v>21.691800000000001</v>
      </c>
    </row>
    <row r="135" spans="1:4" x14ac:dyDescent="0.2">
      <c r="A135" s="2" t="s">
        <v>822</v>
      </c>
      <c r="D135" s="10">
        <v>10.107900000000001</v>
      </c>
    </row>
    <row r="137" spans="1:4" x14ac:dyDescent="0.2">
      <c r="A137" s="4" t="s">
        <v>170</v>
      </c>
      <c r="D137" s="42"/>
    </row>
    <row r="138" spans="1:4" x14ac:dyDescent="0.2">
      <c r="A138" s="4"/>
      <c r="D138" s="42"/>
    </row>
    <row r="139" spans="1:4" x14ac:dyDescent="0.2">
      <c r="A139" s="25" t="s">
        <v>604</v>
      </c>
      <c r="B139" s="26"/>
      <c r="C139" s="32" t="s">
        <v>824</v>
      </c>
      <c r="D139" s="33"/>
    </row>
    <row r="140" spans="1:4" x14ac:dyDescent="0.2">
      <c r="A140" s="34"/>
      <c r="B140" s="35"/>
      <c r="C140" s="27" t="s">
        <v>611</v>
      </c>
      <c r="D140" s="27" t="s">
        <v>612</v>
      </c>
    </row>
    <row r="141" spans="1:4" x14ac:dyDescent="0.2">
      <c r="A141" s="28" t="s">
        <v>812</v>
      </c>
      <c r="B141" s="29"/>
      <c r="C141" s="30">
        <v>0.33780953439999989</v>
      </c>
      <c r="D141" s="30">
        <v>0.31297414409999996</v>
      </c>
    </row>
    <row r="142" spans="1:4" x14ac:dyDescent="0.2">
      <c r="A142" s="28" t="s">
        <v>814</v>
      </c>
      <c r="B142" s="29"/>
      <c r="C142" s="30">
        <v>0.36474383499999996</v>
      </c>
      <c r="D142" s="30">
        <v>0.33792826449999996</v>
      </c>
    </row>
    <row r="143" spans="1:4" x14ac:dyDescent="0.2">
      <c r="A143" s="28" t="s">
        <v>815</v>
      </c>
      <c r="B143" s="29"/>
      <c r="C143" s="30">
        <v>0.34800217419999985</v>
      </c>
      <c r="D143" s="30">
        <v>0.32241743150000002</v>
      </c>
    </row>
    <row r="144" spans="1:4" x14ac:dyDescent="0.2">
      <c r="A144" s="28" t="s">
        <v>817</v>
      </c>
      <c r="B144" s="29"/>
      <c r="C144" s="30">
        <v>0.31521460930000006</v>
      </c>
      <c r="D144" s="30">
        <v>0.29204037429999991</v>
      </c>
    </row>
    <row r="145" spans="1:5" x14ac:dyDescent="0.2">
      <c r="A145" s="28" t="s">
        <v>819</v>
      </c>
      <c r="B145" s="29"/>
      <c r="C145" s="30">
        <v>0.3273305071</v>
      </c>
      <c r="D145" s="30">
        <v>0.30326552409999996</v>
      </c>
    </row>
    <row r="146" spans="1:5" x14ac:dyDescent="0.2">
      <c r="A146" s="28" t="s">
        <v>820</v>
      </c>
      <c r="B146" s="29"/>
      <c r="C146" s="30">
        <v>0.3355194995000001</v>
      </c>
      <c r="D146" s="30">
        <v>0.31085246950000006</v>
      </c>
    </row>
    <row r="147" spans="1:5" x14ac:dyDescent="0.2">
      <c r="A147" s="28" t="s">
        <v>822</v>
      </c>
      <c r="B147" s="29"/>
      <c r="C147" s="30">
        <v>0.345748265</v>
      </c>
      <c r="D147" s="30">
        <v>0.32032922810000009</v>
      </c>
    </row>
    <row r="148" spans="1:5" x14ac:dyDescent="0.2">
      <c r="A148" s="4"/>
      <c r="D148" s="42"/>
    </row>
    <row r="150" spans="1:5" x14ac:dyDescent="0.2">
      <c r="A150" s="4" t="s">
        <v>825</v>
      </c>
      <c r="D150" s="43">
        <v>0.8656935500423657</v>
      </c>
      <c r="E150" s="1" t="s">
        <v>826</v>
      </c>
    </row>
  </sheetData>
  <mergeCells count="3">
    <mergeCell ref="B1:E1"/>
    <mergeCell ref="C139:D139"/>
    <mergeCell ref="A140:B1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GridLines="0" workbookViewId="0"/>
  </sheetViews>
  <sheetFormatPr defaultRowHeight="11.25" x14ac:dyDescent="0.2"/>
  <cols>
    <col min="1" max="1" width="38" style="2" customWidth="1"/>
    <col min="2" max="2" width="57.710937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1266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828</v>
      </c>
      <c r="B8" s="40" t="s">
        <v>829</v>
      </c>
      <c r="C8" s="40" t="s">
        <v>655</v>
      </c>
      <c r="D8" s="40">
        <v>50</v>
      </c>
      <c r="E8" s="7">
        <v>500.48110839999998</v>
      </c>
      <c r="F8" s="7">
        <v>4.3453662782288003</v>
      </c>
    </row>
    <row r="9" spans="1:6" x14ac:dyDescent="0.2">
      <c r="A9" s="40" t="s">
        <v>830</v>
      </c>
      <c r="B9" s="40" t="s">
        <v>831</v>
      </c>
      <c r="C9" s="40" t="s">
        <v>632</v>
      </c>
      <c r="D9" s="40">
        <v>40</v>
      </c>
      <c r="E9" s="7">
        <v>400.53460000000001</v>
      </c>
      <c r="F9" s="7">
        <v>3.4775928899054902</v>
      </c>
    </row>
    <row r="10" spans="1:6" x14ac:dyDescent="0.2">
      <c r="A10" s="39" t="s">
        <v>149</v>
      </c>
      <c r="B10" s="40"/>
      <c r="C10" s="40"/>
      <c r="D10" s="40"/>
      <c r="E10" s="6">
        <f>SUM(E8:E9)</f>
        <v>901.01570839999999</v>
      </c>
      <c r="F10" s="6">
        <f>SUM(F8:F9)</f>
        <v>7.8229591681342905</v>
      </c>
    </row>
    <row r="11" spans="1:6" x14ac:dyDescent="0.2">
      <c r="A11" s="40"/>
      <c r="B11" s="40"/>
      <c r="C11" s="40"/>
      <c r="D11" s="40"/>
      <c r="E11" s="7"/>
      <c r="F11" s="7"/>
    </row>
    <row r="12" spans="1:6" x14ac:dyDescent="0.2">
      <c r="A12" s="39" t="s">
        <v>725</v>
      </c>
      <c r="B12" s="40"/>
      <c r="C12" s="40"/>
      <c r="D12" s="40"/>
      <c r="E12" s="7"/>
      <c r="F12" s="7"/>
    </row>
    <row r="13" spans="1:6" x14ac:dyDescent="0.2">
      <c r="A13" s="40" t="s">
        <v>1267</v>
      </c>
      <c r="B13" s="40" t="s">
        <v>1268</v>
      </c>
      <c r="C13" s="40" t="s">
        <v>672</v>
      </c>
      <c r="D13" s="40">
        <v>50</v>
      </c>
      <c r="E13" s="7">
        <v>500.37529999999998</v>
      </c>
      <c r="F13" s="7">
        <v>4.34444760968048</v>
      </c>
    </row>
    <row r="14" spans="1:6" x14ac:dyDescent="0.2">
      <c r="A14" s="39" t="s">
        <v>149</v>
      </c>
      <c r="B14" s="40"/>
      <c r="C14" s="40"/>
      <c r="D14" s="40"/>
      <c r="E14" s="6">
        <f>SUM(E13:E13)</f>
        <v>500.37529999999998</v>
      </c>
      <c r="F14" s="6">
        <f>SUM(F13:F13)</f>
        <v>4.34444760968048</v>
      </c>
    </row>
    <row r="15" spans="1:6" x14ac:dyDescent="0.2">
      <c r="A15" s="40"/>
      <c r="B15" s="40"/>
      <c r="C15" s="40"/>
      <c r="D15" s="40"/>
      <c r="E15" s="7"/>
      <c r="F15" s="7"/>
    </row>
    <row r="16" spans="1:6" x14ac:dyDescent="0.2">
      <c r="A16" s="39" t="s">
        <v>755</v>
      </c>
      <c r="B16" s="40"/>
      <c r="C16" s="40"/>
      <c r="D16" s="40"/>
      <c r="E16" s="7"/>
      <c r="F16" s="7"/>
    </row>
    <row r="17" spans="1:6" x14ac:dyDescent="0.2">
      <c r="A17" s="39" t="s">
        <v>756</v>
      </c>
      <c r="B17" s="40"/>
      <c r="C17" s="40"/>
      <c r="D17" s="40"/>
      <c r="E17" s="7"/>
      <c r="F17" s="7"/>
    </row>
    <row r="18" spans="1:6" x14ac:dyDescent="0.2">
      <c r="A18" s="40" t="s">
        <v>775</v>
      </c>
      <c r="B18" s="40" t="s">
        <v>776</v>
      </c>
      <c r="C18" s="40" t="s">
        <v>759</v>
      </c>
      <c r="D18" s="40">
        <v>1000</v>
      </c>
      <c r="E18" s="7">
        <v>1000</v>
      </c>
      <c r="F18" s="7">
        <v>8.6823782262643299</v>
      </c>
    </row>
    <row r="19" spans="1:6" x14ac:dyDescent="0.2">
      <c r="A19" s="40" t="s">
        <v>777</v>
      </c>
      <c r="B19" s="40" t="s">
        <v>778</v>
      </c>
      <c r="C19" s="40" t="s">
        <v>759</v>
      </c>
      <c r="D19" s="40">
        <v>1000</v>
      </c>
      <c r="E19" s="7">
        <v>996.59699999999998</v>
      </c>
      <c r="F19" s="7">
        <v>8.6528320931603506</v>
      </c>
    </row>
    <row r="20" spans="1:6" x14ac:dyDescent="0.2">
      <c r="A20" s="40" t="s">
        <v>1269</v>
      </c>
      <c r="B20" s="40" t="s">
        <v>1270</v>
      </c>
      <c r="C20" s="40" t="s">
        <v>781</v>
      </c>
      <c r="D20" s="40">
        <v>1000</v>
      </c>
      <c r="E20" s="7">
        <v>995.50800000000004</v>
      </c>
      <c r="F20" s="7">
        <v>8.6433769832719491</v>
      </c>
    </row>
    <row r="21" spans="1:6" x14ac:dyDescent="0.2">
      <c r="A21" s="39" t="s">
        <v>149</v>
      </c>
      <c r="B21" s="40"/>
      <c r="C21" s="40"/>
      <c r="D21" s="40"/>
      <c r="E21" s="6">
        <f>SUM(E18:E20)</f>
        <v>2992.105</v>
      </c>
      <c r="F21" s="6">
        <f>SUM(F18:F20)</f>
        <v>25.978587302696631</v>
      </c>
    </row>
    <row r="22" spans="1:6" x14ac:dyDescent="0.2">
      <c r="A22" s="40"/>
      <c r="B22" s="40"/>
      <c r="C22" s="40"/>
      <c r="D22" s="40"/>
      <c r="E22" s="7"/>
      <c r="F22" s="7"/>
    </row>
    <row r="23" spans="1:6" x14ac:dyDescent="0.2">
      <c r="A23" s="39" t="s">
        <v>782</v>
      </c>
      <c r="B23" s="40"/>
      <c r="C23" s="40"/>
      <c r="D23" s="40"/>
      <c r="E23" s="7"/>
      <c r="F23" s="7"/>
    </row>
    <row r="24" spans="1:6" x14ac:dyDescent="0.2">
      <c r="A24" s="40" t="s">
        <v>859</v>
      </c>
      <c r="B24" s="40" t="s">
        <v>860</v>
      </c>
      <c r="C24" s="40" t="s">
        <v>759</v>
      </c>
      <c r="D24" s="40">
        <v>180</v>
      </c>
      <c r="E24" s="7">
        <v>897.69330000000002</v>
      </c>
      <c r="F24" s="7">
        <v>7.7941127617833699</v>
      </c>
    </row>
    <row r="25" spans="1:6" x14ac:dyDescent="0.2">
      <c r="A25" s="40" t="s">
        <v>855</v>
      </c>
      <c r="B25" s="40" t="s">
        <v>856</v>
      </c>
      <c r="C25" s="40" t="s">
        <v>759</v>
      </c>
      <c r="D25" s="40">
        <v>160</v>
      </c>
      <c r="E25" s="7">
        <v>788.15599999999995</v>
      </c>
      <c r="F25" s="7">
        <v>6.8430684932995902</v>
      </c>
    </row>
    <row r="26" spans="1:6" x14ac:dyDescent="0.2">
      <c r="A26" s="40" t="s">
        <v>798</v>
      </c>
      <c r="B26" s="40" t="s">
        <v>799</v>
      </c>
      <c r="C26" s="40" t="s">
        <v>762</v>
      </c>
      <c r="D26" s="40">
        <v>140</v>
      </c>
      <c r="E26" s="7">
        <v>697.41210000000001</v>
      </c>
      <c r="F26" s="7">
        <v>6.0551956317732802</v>
      </c>
    </row>
    <row r="27" spans="1:6" x14ac:dyDescent="0.2">
      <c r="A27" s="40" t="s">
        <v>851</v>
      </c>
      <c r="B27" s="40" t="s">
        <v>852</v>
      </c>
      <c r="C27" s="40" t="s">
        <v>759</v>
      </c>
      <c r="D27" s="40">
        <v>120</v>
      </c>
      <c r="E27" s="7">
        <v>594.01679999999999</v>
      </c>
      <c r="F27" s="7">
        <v>5.1574785303552098</v>
      </c>
    </row>
    <row r="28" spans="1:6" x14ac:dyDescent="0.2">
      <c r="A28" s="40" t="s">
        <v>869</v>
      </c>
      <c r="B28" s="40" t="s">
        <v>870</v>
      </c>
      <c r="C28" s="40" t="s">
        <v>762</v>
      </c>
      <c r="D28" s="40">
        <v>100</v>
      </c>
      <c r="E28" s="7">
        <v>499.35050000000001</v>
      </c>
      <c r="F28" s="7">
        <v>4.33554990847421</v>
      </c>
    </row>
    <row r="29" spans="1:6" x14ac:dyDescent="0.2">
      <c r="A29" s="40" t="s">
        <v>873</v>
      </c>
      <c r="B29" s="40" t="s">
        <v>874</v>
      </c>
      <c r="C29" s="40" t="s">
        <v>759</v>
      </c>
      <c r="D29" s="40">
        <v>100</v>
      </c>
      <c r="E29" s="7">
        <v>497.59</v>
      </c>
      <c r="F29" s="7">
        <v>4.3202645816068701</v>
      </c>
    </row>
    <row r="30" spans="1:6" x14ac:dyDescent="0.2">
      <c r="A30" s="40" t="s">
        <v>871</v>
      </c>
      <c r="B30" s="40" t="s">
        <v>872</v>
      </c>
      <c r="C30" s="40" t="s">
        <v>781</v>
      </c>
      <c r="D30" s="40">
        <v>100</v>
      </c>
      <c r="E30" s="7">
        <v>497.34300000000002</v>
      </c>
      <c r="F30" s="7">
        <v>4.3181200341849797</v>
      </c>
    </row>
    <row r="31" spans="1:6" x14ac:dyDescent="0.2">
      <c r="A31" s="39" t="s">
        <v>149</v>
      </c>
      <c r="B31" s="40"/>
      <c r="C31" s="40"/>
      <c r="D31" s="40"/>
      <c r="E31" s="6">
        <f>SUM(E24:E30)</f>
        <v>4471.5617000000002</v>
      </c>
      <c r="F31" s="6">
        <f>SUM(F24:F30)</f>
        <v>38.823789941477507</v>
      </c>
    </row>
    <row r="32" spans="1:6" x14ac:dyDescent="0.2">
      <c r="A32" s="40"/>
      <c r="B32" s="40"/>
      <c r="C32" s="40"/>
      <c r="D32" s="40"/>
      <c r="E32" s="7"/>
      <c r="F32" s="7"/>
    </row>
    <row r="33" spans="1:6" x14ac:dyDescent="0.2">
      <c r="A33" s="39" t="s">
        <v>149</v>
      </c>
      <c r="B33" s="40"/>
      <c r="C33" s="40"/>
      <c r="D33" s="40"/>
      <c r="E33" s="6">
        <v>8865.0577083999997</v>
      </c>
      <c r="F33" s="6">
        <v>76.9697840219889</v>
      </c>
    </row>
    <row r="34" spans="1:6" x14ac:dyDescent="0.2">
      <c r="A34" s="40"/>
      <c r="B34" s="40"/>
      <c r="C34" s="40"/>
      <c r="D34" s="40"/>
      <c r="E34" s="7"/>
      <c r="F34" s="7"/>
    </row>
    <row r="35" spans="1:6" x14ac:dyDescent="0.2">
      <c r="A35" s="39" t="s">
        <v>160</v>
      </c>
      <c r="B35" s="40"/>
      <c r="C35" s="40"/>
      <c r="D35" s="40"/>
      <c r="E35" s="6">
        <v>2652.5216341999999</v>
      </c>
      <c r="F35" s="6">
        <v>23.03</v>
      </c>
    </row>
    <row r="36" spans="1:6" x14ac:dyDescent="0.2">
      <c r="A36" s="40"/>
      <c r="B36" s="40"/>
      <c r="C36" s="40"/>
      <c r="D36" s="40"/>
      <c r="E36" s="7"/>
      <c r="F36" s="7"/>
    </row>
    <row r="37" spans="1:6" x14ac:dyDescent="0.2">
      <c r="A37" s="41" t="s">
        <v>161</v>
      </c>
      <c r="B37" s="38"/>
      <c r="C37" s="38"/>
      <c r="D37" s="38"/>
      <c r="E37" s="8">
        <v>11517.5816342</v>
      </c>
      <c r="F37" s="8">
        <f xml:space="preserve"> ROUND(SUM(F33:F36),2)</f>
        <v>100</v>
      </c>
    </row>
    <row r="38" spans="1:6" x14ac:dyDescent="0.2">
      <c r="A38" s="4" t="s">
        <v>806</v>
      </c>
    </row>
    <row r="40" spans="1:6" x14ac:dyDescent="0.2">
      <c r="A40" s="4" t="s">
        <v>162</v>
      </c>
    </row>
    <row r="41" spans="1:6" x14ac:dyDescent="0.2">
      <c r="A41" s="4" t="s">
        <v>163</v>
      </c>
    </row>
    <row r="42" spans="1:6" x14ac:dyDescent="0.2">
      <c r="A42" s="4" t="s">
        <v>811</v>
      </c>
    </row>
    <row r="43" spans="1:6" x14ac:dyDescent="0.2">
      <c r="A43" s="2" t="s">
        <v>607</v>
      </c>
      <c r="D43" s="10">
        <v>10.010199999999999</v>
      </c>
    </row>
    <row r="44" spans="1:6" x14ac:dyDescent="0.2">
      <c r="A44" s="2" t="s">
        <v>985</v>
      </c>
      <c r="D44" s="10">
        <v>24.1037</v>
      </c>
    </row>
    <row r="45" spans="1:6" x14ac:dyDescent="0.2">
      <c r="A45" s="2" t="s">
        <v>606</v>
      </c>
      <c r="D45" s="10">
        <v>10.012700000000001</v>
      </c>
    </row>
    <row r="46" spans="1:6" x14ac:dyDescent="0.2">
      <c r="A46" s="2" t="s">
        <v>986</v>
      </c>
      <c r="D46" s="10">
        <v>23.422000000000001</v>
      </c>
    </row>
    <row r="48" spans="1:6" x14ac:dyDescent="0.2">
      <c r="A48" s="4" t="s">
        <v>823</v>
      </c>
    </row>
    <row r="49" spans="1:5" x14ac:dyDescent="0.2">
      <c r="A49" s="2" t="s">
        <v>607</v>
      </c>
      <c r="D49" s="10">
        <v>10.010199999999999</v>
      </c>
    </row>
    <row r="50" spans="1:5" x14ac:dyDescent="0.2">
      <c r="A50" s="2" t="s">
        <v>985</v>
      </c>
      <c r="D50" s="10">
        <v>24.909800000000001</v>
      </c>
    </row>
    <row r="51" spans="1:5" x14ac:dyDescent="0.2">
      <c r="A51" s="2" t="s">
        <v>606</v>
      </c>
      <c r="D51" s="10">
        <v>10.012700000000001</v>
      </c>
    </row>
    <row r="52" spans="1:5" x14ac:dyDescent="0.2">
      <c r="A52" s="2" t="s">
        <v>986</v>
      </c>
      <c r="D52" s="10">
        <v>24.119499999999999</v>
      </c>
    </row>
    <row r="54" spans="1:5" x14ac:dyDescent="0.2">
      <c r="A54" s="4" t="s">
        <v>170</v>
      </c>
      <c r="D54" s="42"/>
    </row>
    <row r="55" spans="1:5" x14ac:dyDescent="0.2">
      <c r="A55" s="25" t="s">
        <v>604</v>
      </c>
      <c r="B55" s="26"/>
      <c r="C55" s="32" t="s">
        <v>610</v>
      </c>
      <c r="D55" s="33"/>
    </row>
    <row r="56" spans="1:5" x14ac:dyDescent="0.2">
      <c r="A56" s="34"/>
      <c r="B56" s="35"/>
      <c r="C56" s="27" t="s">
        <v>611</v>
      </c>
      <c r="D56" s="27" t="s">
        <v>612</v>
      </c>
    </row>
    <row r="57" spans="1:5" x14ac:dyDescent="0.2">
      <c r="A57" s="28" t="s">
        <v>606</v>
      </c>
      <c r="B57" s="29"/>
      <c r="C57" s="30">
        <v>0.21229609960000001</v>
      </c>
      <c r="D57" s="30">
        <v>0.19668832099999997</v>
      </c>
    </row>
    <row r="58" spans="1:5" x14ac:dyDescent="0.2">
      <c r="A58" s="28" t="s">
        <v>607</v>
      </c>
      <c r="B58" s="29"/>
      <c r="C58" s="30">
        <v>0.23621899449999981</v>
      </c>
      <c r="D58" s="30">
        <v>0.21885243030000001</v>
      </c>
    </row>
    <row r="59" spans="1:5" x14ac:dyDescent="0.2">
      <c r="A59" s="4"/>
      <c r="D59" s="42"/>
    </row>
    <row r="60" spans="1:5" x14ac:dyDescent="0.2">
      <c r="A60" s="4"/>
      <c r="D60" s="42"/>
    </row>
    <row r="63" spans="1:5" x14ac:dyDescent="0.2">
      <c r="A63" s="4" t="s">
        <v>825</v>
      </c>
      <c r="D63" s="43">
        <v>5.4747773535660925E-2</v>
      </c>
      <c r="E63" s="1" t="s">
        <v>826</v>
      </c>
    </row>
  </sheetData>
  <mergeCells count="3">
    <mergeCell ref="B1:E1"/>
    <mergeCell ref="C55:D55"/>
    <mergeCell ref="A56:B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showGridLines="0" workbookViewId="0"/>
  </sheetViews>
  <sheetFormatPr defaultRowHeight="11.25" x14ac:dyDescent="0.2"/>
  <cols>
    <col min="1" max="1" width="38" style="2" customWidth="1"/>
    <col min="2" max="2" width="44.710937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1271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1018</v>
      </c>
      <c r="B8" s="40" t="s">
        <v>1019</v>
      </c>
      <c r="C8" s="40" t="s">
        <v>703</v>
      </c>
      <c r="D8" s="40">
        <v>500</v>
      </c>
      <c r="E8" s="7">
        <v>5045.8999999999996</v>
      </c>
      <c r="F8" s="7">
        <v>5.0417084835301198</v>
      </c>
    </row>
    <row r="9" spans="1:6" x14ac:dyDescent="0.2">
      <c r="A9" s="40" t="s">
        <v>1164</v>
      </c>
      <c r="B9" s="40" t="s">
        <v>1165</v>
      </c>
      <c r="C9" s="40" t="s">
        <v>1166</v>
      </c>
      <c r="D9" s="40">
        <v>500</v>
      </c>
      <c r="E9" s="7">
        <v>5011.3549999999996</v>
      </c>
      <c r="F9" s="7">
        <v>5.00719217929033</v>
      </c>
    </row>
    <row r="10" spans="1:6" x14ac:dyDescent="0.2">
      <c r="A10" s="40" t="s">
        <v>668</v>
      </c>
      <c r="B10" s="40" t="s">
        <v>669</v>
      </c>
      <c r="C10" s="40" t="s">
        <v>649</v>
      </c>
      <c r="D10" s="40">
        <v>400</v>
      </c>
      <c r="E10" s="7">
        <v>4061.1080000000002</v>
      </c>
      <c r="F10" s="7">
        <v>4.0577345282570096</v>
      </c>
    </row>
    <row r="11" spans="1:6" x14ac:dyDescent="0.2">
      <c r="A11" s="40" t="s">
        <v>1003</v>
      </c>
      <c r="B11" s="40" t="s">
        <v>1004</v>
      </c>
      <c r="C11" s="40" t="s">
        <v>655</v>
      </c>
      <c r="D11" s="40">
        <v>350</v>
      </c>
      <c r="E11" s="7">
        <v>3649.5095000000001</v>
      </c>
      <c r="F11" s="7">
        <v>3.6464779339411701</v>
      </c>
    </row>
    <row r="12" spans="1:6" x14ac:dyDescent="0.2">
      <c r="A12" s="40" t="s">
        <v>660</v>
      </c>
      <c r="B12" s="40" t="s">
        <v>661</v>
      </c>
      <c r="C12" s="40" t="s">
        <v>655</v>
      </c>
      <c r="D12" s="40">
        <v>350</v>
      </c>
      <c r="E12" s="7">
        <v>3600.4920000000002</v>
      </c>
      <c r="F12" s="7">
        <v>3.5975011516840101</v>
      </c>
    </row>
    <row r="13" spans="1:6" x14ac:dyDescent="0.2">
      <c r="A13" s="40" t="s">
        <v>904</v>
      </c>
      <c r="B13" s="40" t="s">
        <v>905</v>
      </c>
      <c r="C13" s="40" t="s">
        <v>621</v>
      </c>
      <c r="D13" s="40">
        <v>7</v>
      </c>
      <c r="E13" s="7">
        <v>3599.0639999999999</v>
      </c>
      <c r="F13" s="7">
        <v>3.5960743378917202</v>
      </c>
    </row>
    <row r="14" spans="1:6" x14ac:dyDescent="0.2">
      <c r="A14" s="40" t="s">
        <v>997</v>
      </c>
      <c r="B14" s="40" t="s">
        <v>998</v>
      </c>
      <c r="C14" s="40" t="s">
        <v>621</v>
      </c>
      <c r="D14" s="40">
        <v>7</v>
      </c>
      <c r="E14" s="7">
        <v>3557.0605</v>
      </c>
      <c r="F14" s="7">
        <v>3.55410572926136</v>
      </c>
    </row>
    <row r="15" spans="1:6" x14ac:dyDescent="0.2">
      <c r="A15" s="40" t="s">
        <v>1007</v>
      </c>
      <c r="B15" s="40" t="s">
        <v>1008</v>
      </c>
      <c r="C15" s="40" t="s">
        <v>632</v>
      </c>
      <c r="D15" s="40">
        <v>250</v>
      </c>
      <c r="E15" s="7">
        <v>2654.6824999999999</v>
      </c>
      <c r="F15" s="7">
        <v>2.6524773145185101</v>
      </c>
    </row>
    <row r="16" spans="1:6" x14ac:dyDescent="0.2">
      <c r="A16" s="40" t="s">
        <v>1049</v>
      </c>
      <c r="B16" s="40" t="s">
        <v>1050</v>
      </c>
      <c r="C16" s="40" t="s">
        <v>638</v>
      </c>
      <c r="D16" s="40">
        <v>250</v>
      </c>
      <c r="E16" s="7">
        <v>2645.6424999999999</v>
      </c>
      <c r="F16" s="7">
        <v>2.6434448238446699</v>
      </c>
    </row>
    <row r="17" spans="1:6" x14ac:dyDescent="0.2">
      <c r="A17" s="40" t="s">
        <v>900</v>
      </c>
      <c r="B17" s="40" t="s">
        <v>901</v>
      </c>
      <c r="C17" s="40" t="s">
        <v>644</v>
      </c>
      <c r="D17" s="40">
        <v>300</v>
      </c>
      <c r="E17" s="7">
        <v>1922.0550000000001</v>
      </c>
      <c r="F17" s="7">
        <v>1.9204583918253399</v>
      </c>
    </row>
    <row r="18" spans="1:6" x14ac:dyDescent="0.2">
      <c r="A18" s="40" t="s">
        <v>918</v>
      </c>
      <c r="B18" s="40" t="s">
        <v>919</v>
      </c>
      <c r="C18" s="40" t="s">
        <v>717</v>
      </c>
      <c r="D18" s="40">
        <v>50</v>
      </c>
      <c r="E18" s="7">
        <v>504.42599999999999</v>
      </c>
      <c r="F18" s="7">
        <v>0.50400698458415005</v>
      </c>
    </row>
    <row r="19" spans="1:6" x14ac:dyDescent="0.2">
      <c r="A19" s="40" t="s">
        <v>697</v>
      </c>
      <c r="B19" s="40" t="s">
        <v>698</v>
      </c>
      <c r="C19" s="40" t="s">
        <v>618</v>
      </c>
      <c r="D19" s="40">
        <v>40</v>
      </c>
      <c r="E19" s="7">
        <v>420.57920000000001</v>
      </c>
      <c r="F19" s="7">
        <v>0.42022983424885801</v>
      </c>
    </row>
    <row r="20" spans="1:6" x14ac:dyDescent="0.2">
      <c r="A20" s="40" t="s">
        <v>710</v>
      </c>
      <c r="B20" s="40" t="s">
        <v>711</v>
      </c>
      <c r="C20" s="40" t="s">
        <v>712</v>
      </c>
      <c r="D20" s="40">
        <v>30</v>
      </c>
      <c r="E20" s="7">
        <v>308.27760000000001</v>
      </c>
      <c r="F20" s="7">
        <v>0.308021520680613</v>
      </c>
    </row>
    <row r="21" spans="1:6" x14ac:dyDescent="0.2">
      <c r="A21" s="39" t="s">
        <v>149</v>
      </c>
      <c r="B21" s="40"/>
      <c r="C21" s="40"/>
      <c r="D21" s="40"/>
      <c r="E21" s="6">
        <f>SUM(E8:E20)</f>
        <v>36980.151799999992</v>
      </c>
      <c r="F21" s="6">
        <f>SUM(F8:F20)</f>
        <v>36.94943321355786</v>
      </c>
    </row>
    <row r="22" spans="1:6" x14ac:dyDescent="0.2">
      <c r="A22" s="40"/>
      <c r="B22" s="40"/>
      <c r="C22" s="40"/>
      <c r="D22" s="40"/>
      <c r="E22" s="7"/>
      <c r="F22" s="7"/>
    </row>
    <row r="23" spans="1:6" x14ac:dyDescent="0.2">
      <c r="A23" s="39" t="s">
        <v>725</v>
      </c>
      <c r="B23" s="40"/>
      <c r="C23" s="40"/>
      <c r="D23" s="40"/>
      <c r="E23" s="7"/>
      <c r="F23" s="7"/>
    </row>
    <row r="24" spans="1:6" x14ac:dyDescent="0.2">
      <c r="A24" s="40" t="s">
        <v>980</v>
      </c>
      <c r="B24" s="40" t="s">
        <v>981</v>
      </c>
      <c r="C24" s="40" t="s">
        <v>982</v>
      </c>
      <c r="D24" s="40">
        <v>580</v>
      </c>
      <c r="E24" s="7">
        <v>7881.6664000000001</v>
      </c>
      <c r="F24" s="7">
        <v>7.8751192756959698</v>
      </c>
    </row>
    <row r="25" spans="1:6" x14ac:dyDescent="0.2">
      <c r="A25" s="40" t="s">
        <v>1123</v>
      </c>
      <c r="B25" s="40" t="s">
        <v>1066</v>
      </c>
      <c r="C25" s="40" t="s">
        <v>737</v>
      </c>
      <c r="D25" s="40">
        <v>50</v>
      </c>
      <c r="E25" s="7">
        <v>6721.5550000000003</v>
      </c>
      <c r="F25" s="7">
        <v>6.7159715543340699</v>
      </c>
    </row>
    <row r="26" spans="1:6" x14ac:dyDescent="0.2">
      <c r="A26" s="40" t="s">
        <v>946</v>
      </c>
      <c r="B26" s="40" t="s">
        <v>947</v>
      </c>
      <c r="C26" s="40" t="s">
        <v>737</v>
      </c>
      <c r="D26" s="40">
        <v>550</v>
      </c>
      <c r="E26" s="7">
        <v>5582.2084999999997</v>
      </c>
      <c r="F26" s="7">
        <v>5.5775714840333599</v>
      </c>
    </row>
    <row r="27" spans="1:6" x14ac:dyDescent="0.2">
      <c r="A27" s="40" t="s">
        <v>1135</v>
      </c>
      <c r="B27" s="40" t="s">
        <v>1136</v>
      </c>
      <c r="C27" s="40" t="s">
        <v>737</v>
      </c>
      <c r="D27" s="40">
        <v>394</v>
      </c>
      <c r="E27" s="7">
        <v>4076.6510199999998</v>
      </c>
      <c r="F27" s="7">
        <v>4.0732646370173198</v>
      </c>
    </row>
    <row r="28" spans="1:6" x14ac:dyDescent="0.2">
      <c r="A28" s="40" t="s">
        <v>974</v>
      </c>
      <c r="B28" s="40" t="s">
        <v>975</v>
      </c>
      <c r="C28" s="40" t="s">
        <v>976</v>
      </c>
      <c r="D28" s="40">
        <v>29</v>
      </c>
      <c r="E28" s="7">
        <v>3575.5637000000002</v>
      </c>
      <c r="F28" s="7">
        <v>3.5725935590662399</v>
      </c>
    </row>
    <row r="29" spans="1:6" x14ac:dyDescent="0.2">
      <c r="A29" s="40" t="s">
        <v>1089</v>
      </c>
      <c r="B29" s="40" t="s">
        <v>1090</v>
      </c>
      <c r="C29" s="40" t="s">
        <v>750</v>
      </c>
      <c r="D29" s="40">
        <v>320</v>
      </c>
      <c r="E29" s="7">
        <v>3305.5488</v>
      </c>
      <c r="F29" s="7">
        <v>3.3028029544150299</v>
      </c>
    </row>
    <row r="30" spans="1:6" x14ac:dyDescent="0.2">
      <c r="A30" s="40" t="s">
        <v>1272</v>
      </c>
      <c r="B30" s="40" t="s">
        <v>1273</v>
      </c>
      <c r="C30" s="40" t="s">
        <v>964</v>
      </c>
      <c r="D30" s="40">
        <v>270</v>
      </c>
      <c r="E30" s="7">
        <v>3245.2703999999999</v>
      </c>
      <c r="F30" s="7">
        <v>3.24257462633607</v>
      </c>
    </row>
    <row r="31" spans="1:6" x14ac:dyDescent="0.2">
      <c r="A31" s="40" t="s">
        <v>1128</v>
      </c>
      <c r="B31" s="40" t="s">
        <v>1129</v>
      </c>
      <c r="C31" s="40" t="s">
        <v>1130</v>
      </c>
      <c r="D31" s="40">
        <v>250</v>
      </c>
      <c r="E31" s="7">
        <v>2676.9749999999999</v>
      </c>
      <c r="F31" s="7">
        <v>2.6747512966364901</v>
      </c>
    </row>
    <row r="32" spans="1:6" x14ac:dyDescent="0.2">
      <c r="A32" s="40" t="s">
        <v>1131</v>
      </c>
      <c r="B32" s="40" t="s">
        <v>1132</v>
      </c>
      <c r="C32" s="40" t="s">
        <v>1130</v>
      </c>
      <c r="D32" s="40">
        <v>250</v>
      </c>
      <c r="E32" s="7">
        <v>2647.2674999999999</v>
      </c>
      <c r="F32" s="7">
        <v>2.64506847399345</v>
      </c>
    </row>
    <row r="33" spans="1:6" x14ac:dyDescent="0.2">
      <c r="A33" s="40" t="s">
        <v>1133</v>
      </c>
      <c r="B33" s="40" t="s">
        <v>1134</v>
      </c>
      <c r="C33" s="40" t="s">
        <v>1130</v>
      </c>
      <c r="D33" s="40">
        <v>250</v>
      </c>
      <c r="E33" s="7">
        <v>2614.3425000000002</v>
      </c>
      <c r="F33" s="7">
        <v>2.6121708240558399</v>
      </c>
    </row>
    <row r="34" spans="1:6" x14ac:dyDescent="0.2">
      <c r="A34" s="40" t="s">
        <v>936</v>
      </c>
      <c r="B34" s="40" t="s">
        <v>937</v>
      </c>
      <c r="C34" s="40" t="s">
        <v>938</v>
      </c>
      <c r="D34" s="40">
        <v>192</v>
      </c>
      <c r="E34" s="7">
        <v>2390.4479999999999</v>
      </c>
      <c r="F34" s="7">
        <v>2.38846230821808</v>
      </c>
    </row>
    <row r="35" spans="1:6" x14ac:dyDescent="0.2">
      <c r="A35" s="40" t="s">
        <v>1126</v>
      </c>
      <c r="B35" s="40" t="s">
        <v>1127</v>
      </c>
      <c r="C35" s="40" t="s">
        <v>933</v>
      </c>
      <c r="D35" s="40">
        <v>250</v>
      </c>
      <c r="E35" s="7">
        <v>2340.9875000000002</v>
      </c>
      <c r="F35" s="7">
        <v>2.3390428939511199</v>
      </c>
    </row>
    <row r="36" spans="1:6" x14ac:dyDescent="0.2">
      <c r="A36" s="40" t="s">
        <v>1091</v>
      </c>
      <c r="B36" s="40" t="s">
        <v>1092</v>
      </c>
      <c r="C36" s="40" t="s">
        <v>737</v>
      </c>
      <c r="D36" s="40">
        <v>200</v>
      </c>
      <c r="E36" s="7">
        <v>2074.6260000000002</v>
      </c>
      <c r="F36" s="7">
        <v>2.0729026545021001</v>
      </c>
    </row>
    <row r="37" spans="1:6" x14ac:dyDescent="0.2">
      <c r="A37" s="40" t="s">
        <v>1196</v>
      </c>
      <c r="B37" s="40" t="s">
        <v>1197</v>
      </c>
      <c r="C37" s="40" t="s">
        <v>976</v>
      </c>
      <c r="D37" s="40">
        <v>16</v>
      </c>
      <c r="E37" s="7">
        <v>1919.6288</v>
      </c>
      <c r="F37" s="7">
        <v>1.9180342072155101</v>
      </c>
    </row>
    <row r="38" spans="1:6" x14ac:dyDescent="0.2">
      <c r="A38" s="40" t="s">
        <v>944</v>
      </c>
      <c r="B38" s="40" t="s">
        <v>945</v>
      </c>
      <c r="C38" s="40" t="s">
        <v>737</v>
      </c>
      <c r="D38" s="40">
        <v>75</v>
      </c>
      <c r="E38" s="7">
        <v>759.76874999999995</v>
      </c>
      <c r="F38" s="7">
        <v>0.75913762706277899</v>
      </c>
    </row>
    <row r="39" spans="1:6" x14ac:dyDescent="0.2">
      <c r="A39" s="39" t="s">
        <v>149</v>
      </c>
      <c r="B39" s="40"/>
      <c r="C39" s="40"/>
      <c r="D39" s="40"/>
      <c r="E39" s="6">
        <f>SUM(E24:E38)</f>
        <v>51812.507869999994</v>
      </c>
      <c r="F39" s="6">
        <f>SUM(F24:F38)</f>
        <v>51.769468376533432</v>
      </c>
    </row>
    <row r="40" spans="1:6" x14ac:dyDescent="0.2">
      <c r="A40" s="40"/>
      <c r="B40" s="40"/>
      <c r="C40" s="40"/>
      <c r="D40" s="40"/>
      <c r="E40" s="7"/>
      <c r="F40" s="7"/>
    </row>
    <row r="41" spans="1:6" x14ac:dyDescent="0.2">
      <c r="A41" s="39" t="s">
        <v>755</v>
      </c>
      <c r="B41" s="40"/>
      <c r="C41" s="40"/>
      <c r="D41" s="40"/>
      <c r="E41" s="7"/>
      <c r="F41" s="7"/>
    </row>
    <row r="42" spans="1:6" x14ac:dyDescent="0.2">
      <c r="A42" s="39" t="s">
        <v>756</v>
      </c>
      <c r="B42" s="40"/>
      <c r="C42" s="40"/>
      <c r="D42" s="40"/>
      <c r="E42" s="7"/>
      <c r="F42" s="7"/>
    </row>
    <row r="43" spans="1:6" x14ac:dyDescent="0.2">
      <c r="A43" s="40" t="s">
        <v>769</v>
      </c>
      <c r="B43" s="40" t="s">
        <v>770</v>
      </c>
      <c r="C43" s="40" t="s">
        <v>762</v>
      </c>
      <c r="D43" s="40">
        <v>3500</v>
      </c>
      <c r="E43" s="7">
        <v>3327.4290000000001</v>
      </c>
      <c r="F43" s="7">
        <v>3.32466497902141</v>
      </c>
    </row>
    <row r="44" spans="1:6" x14ac:dyDescent="0.2">
      <c r="A44" s="40" t="s">
        <v>757</v>
      </c>
      <c r="B44" s="40" t="s">
        <v>758</v>
      </c>
      <c r="C44" s="40" t="s">
        <v>759</v>
      </c>
      <c r="D44" s="40">
        <v>1500</v>
      </c>
      <c r="E44" s="7">
        <v>1426.0409999999999</v>
      </c>
      <c r="F44" s="7">
        <v>1.4248564195806099</v>
      </c>
    </row>
    <row r="45" spans="1:6" x14ac:dyDescent="0.2">
      <c r="A45" s="39" t="s">
        <v>149</v>
      </c>
      <c r="B45" s="40"/>
      <c r="C45" s="40"/>
      <c r="D45" s="40"/>
      <c r="E45" s="6">
        <f>SUM(E43:E44)</f>
        <v>4753.47</v>
      </c>
      <c r="F45" s="6">
        <f>SUM(F43:F44)</f>
        <v>4.7495213986020204</v>
      </c>
    </row>
    <row r="46" spans="1:6" x14ac:dyDescent="0.2">
      <c r="A46" s="40"/>
      <c r="B46" s="40"/>
      <c r="C46" s="40"/>
      <c r="D46" s="40"/>
      <c r="E46" s="7"/>
      <c r="F46" s="7"/>
    </row>
    <row r="47" spans="1:6" x14ac:dyDescent="0.2">
      <c r="A47" s="39" t="s">
        <v>782</v>
      </c>
      <c r="B47" s="40"/>
      <c r="C47" s="40"/>
      <c r="D47" s="40"/>
      <c r="E47" s="7"/>
      <c r="F47" s="7"/>
    </row>
    <row r="48" spans="1:6" x14ac:dyDescent="0.2">
      <c r="A48" s="40" t="s">
        <v>798</v>
      </c>
      <c r="B48" s="40" t="s">
        <v>799</v>
      </c>
      <c r="C48" s="40" t="s">
        <v>762</v>
      </c>
      <c r="D48" s="40">
        <v>460</v>
      </c>
      <c r="E48" s="7">
        <v>2291.4969000000001</v>
      </c>
      <c r="F48" s="7">
        <v>2.2895934046875599</v>
      </c>
    </row>
    <row r="49" spans="1:6" x14ac:dyDescent="0.2">
      <c r="A49" s="39" t="s">
        <v>149</v>
      </c>
      <c r="B49" s="40"/>
      <c r="C49" s="40"/>
      <c r="D49" s="40"/>
      <c r="E49" s="6">
        <f>SUM(E48:E48)</f>
        <v>2291.4969000000001</v>
      </c>
      <c r="F49" s="6">
        <f>SUM(F48:F48)</f>
        <v>2.2895934046875599</v>
      </c>
    </row>
    <row r="50" spans="1:6" x14ac:dyDescent="0.2">
      <c r="A50" s="40"/>
      <c r="B50" s="40"/>
      <c r="C50" s="40"/>
      <c r="D50" s="40"/>
      <c r="E50" s="7"/>
      <c r="F50" s="7"/>
    </row>
    <row r="51" spans="1:6" x14ac:dyDescent="0.2">
      <c r="A51" s="39" t="s">
        <v>1213</v>
      </c>
      <c r="B51" s="40"/>
      <c r="C51" s="40"/>
      <c r="D51" s="40"/>
      <c r="E51" s="7"/>
      <c r="F51" s="7"/>
    </row>
    <row r="52" spans="1:6" x14ac:dyDescent="0.2">
      <c r="A52" s="40" t="s">
        <v>1217</v>
      </c>
      <c r="B52" s="40" t="s">
        <v>1240</v>
      </c>
      <c r="C52" s="40" t="s">
        <v>1216</v>
      </c>
      <c r="D52" s="40">
        <v>2900000</v>
      </c>
      <c r="E52" s="7">
        <v>3196.2350000000001</v>
      </c>
      <c r="F52" s="7">
        <v>3.1935799589480398</v>
      </c>
    </row>
    <row r="53" spans="1:6" x14ac:dyDescent="0.2">
      <c r="A53" s="40" t="s">
        <v>1227</v>
      </c>
      <c r="B53" s="40" t="s">
        <v>1274</v>
      </c>
      <c r="C53" s="40" t="s">
        <v>1216</v>
      </c>
      <c r="D53" s="40">
        <v>50000</v>
      </c>
      <c r="E53" s="7">
        <v>59.37</v>
      </c>
      <c r="F53" s="7">
        <v>5.93206826665576E-2</v>
      </c>
    </row>
    <row r="54" spans="1:6" x14ac:dyDescent="0.2">
      <c r="A54" s="39" t="s">
        <v>149</v>
      </c>
      <c r="B54" s="40"/>
      <c r="C54" s="40"/>
      <c r="D54" s="40"/>
      <c r="E54" s="6">
        <f>SUM(E52:E53)</f>
        <v>3255.605</v>
      </c>
      <c r="F54" s="6">
        <f>SUM(F52:F53)</f>
        <v>3.2529006416145974</v>
      </c>
    </row>
    <row r="55" spans="1:6" x14ac:dyDescent="0.2">
      <c r="A55" s="40"/>
      <c r="B55" s="40"/>
      <c r="C55" s="40"/>
      <c r="D55" s="40"/>
      <c r="E55" s="7"/>
      <c r="F55" s="7"/>
    </row>
    <row r="56" spans="1:6" x14ac:dyDescent="0.2">
      <c r="A56" s="39" t="s">
        <v>149</v>
      </c>
      <c r="B56" s="40"/>
      <c r="C56" s="40"/>
      <c r="D56" s="40"/>
      <c r="E56" s="6">
        <v>99093.231569999989</v>
      </c>
      <c r="F56" s="6">
        <v>99.010917034995444</v>
      </c>
    </row>
    <row r="57" spans="1:6" x14ac:dyDescent="0.2">
      <c r="A57" s="40"/>
      <c r="B57" s="40"/>
      <c r="C57" s="40"/>
      <c r="D57" s="40"/>
      <c r="E57" s="7"/>
      <c r="F57" s="7"/>
    </row>
    <row r="58" spans="1:6" x14ac:dyDescent="0.2">
      <c r="A58" s="39" t="s">
        <v>160</v>
      </c>
      <c r="B58" s="40"/>
      <c r="C58" s="40"/>
      <c r="D58" s="40"/>
      <c r="E58" s="6">
        <v>989.90682719999995</v>
      </c>
      <c r="F58" s="6">
        <v>0.99</v>
      </c>
    </row>
    <row r="59" spans="1:6" x14ac:dyDescent="0.2">
      <c r="A59" s="40"/>
      <c r="B59" s="40"/>
      <c r="C59" s="40"/>
      <c r="D59" s="40"/>
      <c r="E59" s="7"/>
      <c r="F59" s="7"/>
    </row>
    <row r="60" spans="1:6" x14ac:dyDescent="0.2">
      <c r="A60" s="41" t="s">
        <v>161</v>
      </c>
      <c r="B60" s="38"/>
      <c r="C60" s="38"/>
      <c r="D60" s="38"/>
      <c r="E60" s="8">
        <v>100083.1368272</v>
      </c>
      <c r="F60" s="8">
        <f xml:space="preserve"> ROUND(SUM(F56:F59),2)</f>
        <v>100</v>
      </c>
    </row>
    <row r="61" spans="1:6" x14ac:dyDescent="0.2">
      <c r="A61" s="4" t="s">
        <v>806</v>
      </c>
    </row>
    <row r="62" spans="1:6" x14ac:dyDescent="0.2">
      <c r="A62" s="4" t="s">
        <v>808</v>
      </c>
    </row>
    <row r="63" spans="1:6" x14ac:dyDescent="0.2">
      <c r="A63" s="4" t="s">
        <v>809</v>
      </c>
    </row>
    <row r="64" spans="1:6" x14ac:dyDescent="0.2">
      <c r="A64" s="4"/>
    </row>
    <row r="66" spans="1:4" x14ac:dyDescent="0.2">
      <c r="A66" s="4" t="s">
        <v>162</v>
      </c>
    </row>
    <row r="67" spans="1:4" x14ac:dyDescent="0.2">
      <c r="A67" s="4" t="s">
        <v>163</v>
      </c>
    </row>
    <row r="68" spans="1:4" x14ac:dyDescent="0.2">
      <c r="A68" s="4" t="s">
        <v>811</v>
      </c>
    </row>
    <row r="69" spans="1:4" x14ac:dyDescent="0.2">
      <c r="A69" s="2" t="s">
        <v>1275</v>
      </c>
      <c r="D69" s="10">
        <v>16.954999999999998</v>
      </c>
    </row>
    <row r="70" spans="1:4" x14ac:dyDescent="0.2">
      <c r="A70" s="2" t="s">
        <v>1276</v>
      </c>
      <c r="D70" s="10">
        <v>17.530899999999999</v>
      </c>
    </row>
    <row r="71" spans="1:4" x14ac:dyDescent="0.2">
      <c r="A71" s="2" t="s">
        <v>985</v>
      </c>
      <c r="D71" s="10">
        <v>53.654600000000002</v>
      </c>
    </row>
    <row r="72" spans="1:4" x14ac:dyDescent="0.2">
      <c r="A72" s="2" t="s">
        <v>1277</v>
      </c>
      <c r="D72" s="10">
        <v>14.3447</v>
      </c>
    </row>
    <row r="73" spans="1:4" x14ac:dyDescent="0.2">
      <c r="A73" s="2" t="s">
        <v>1245</v>
      </c>
      <c r="D73" s="10">
        <v>16.100999999999999</v>
      </c>
    </row>
    <row r="74" spans="1:4" x14ac:dyDescent="0.2">
      <c r="A74" s="2" t="s">
        <v>1246</v>
      </c>
      <c r="D74" s="10">
        <v>13.895</v>
      </c>
    </row>
    <row r="75" spans="1:4" x14ac:dyDescent="0.2">
      <c r="A75" s="2" t="s">
        <v>986</v>
      </c>
      <c r="D75" s="10">
        <v>52.161799999999999</v>
      </c>
    </row>
    <row r="76" spans="1:4" x14ac:dyDescent="0.2">
      <c r="A76" s="2" t="s">
        <v>1278</v>
      </c>
      <c r="D76" s="10">
        <v>13.716699999999999</v>
      </c>
    </row>
    <row r="77" spans="1:4" x14ac:dyDescent="0.2">
      <c r="A77" s="2" t="s">
        <v>1247</v>
      </c>
      <c r="D77" s="10">
        <v>15.5809</v>
      </c>
    </row>
    <row r="78" spans="1:4" x14ac:dyDescent="0.2">
      <c r="A78" s="2" t="s">
        <v>1248</v>
      </c>
      <c r="D78" s="10">
        <v>13.440099999999999</v>
      </c>
    </row>
    <row r="80" spans="1:4" x14ac:dyDescent="0.2">
      <c r="A80" s="4" t="s">
        <v>823</v>
      </c>
    </row>
    <row r="81" spans="1:4" x14ac:dyDescent="0.2">
      <c r="A81" s="2" t="s">
        <v>1275</v>
      </c>
      <c r="D81" s="10">
        <v>18.105499999999999</v>
      </c>
    </row>
    <row r="82" spans="1:4" x14ac:dyDescent="0.2">
      <c r="A82" s="2" t="s">
        <v>1276</v>
      </c>
      <c r="D82" s="10">
        <v>18.7911</v>
      </c>
    </row>
    <row r="83" spans="1:4" x14ac:dyDescent="0.2">
      <c r="A83" s="2" t="s">
        <v>985</v>
      </c>
      <c r="D83" s="10">
        <v>57.4726</v>
      </c>
    </row>
    <row r="84" spans="1:4" x14ac:dyDescent="0.2">
      <c r="A84" s="2" t="s">
        <v>1277</v>
      </c>
      <c r="D84" s="10">
        <v>14.8085</v>
      </c>
    </row>
    <row r="85" spans="1:4" x14ac:dyDescent="0.2">
      <c r="A85" s="2" t="s">
        <v>1245</v>
      </c>
      <c r="D85" s="10">
        <v>16.6282</v>
      </c>
    </row>
    <row r="86" spans="1:4" x14ac:dyDescent="0.2">
      <c r="A86" s="2" t="s">
        <v>1246</v>
      </c>
      <c r="D86" s="10">
        <v>14.309100000000001</v>
      </c>
    </row>
    <row r="87" spans="1:4" x14ac:dyDescent="0.2">
      <c r="A87" s="2" t="s">
        <v>986</v>
      </c>
      <c r="D87" s="10">
        <v>55.7014</v>
      </c>
    </row>
    <row r="88" spans="1:4" x14ac:dyDescent="0.2">
      <c r="A88" s="2" t="s">
        <v>1278</v>
      </c>
      <c r="D88" s="10">
        <v>14.0823</v>
      </c>
    </row>
    <row r="89" spans="1:4" x14ac:dyDescent="0.2">
      <c r="A89" s="2" t="s">
        <v>1247</v>
      </c>
      <c r="D89" s="10">
        <v>16.018999999999998</v>
      </c>
    </row>
    <row r="90" spans="1:4" x14ac:dyDescent="0.2">
      <c r="A90" s="2" t="s">
        <v>1248</v>
      </c>
      <c r="D90" s="10">
        <v>13.777200000000001</v>
      </c>
    </row>
    <row r="92" spans="1:4" x14ac:dyDescent="0.2">
      <c r="A92" s="4" t="s">
        <v>170</v>
      </c>
      <c r="D92" s="42"/>
    </row>
    <row r="93" spans="1:4" x14ac:dyDescent="0.2">
      <c r="A93" s="25" t="s">
        <v>604</v>
      </c>
      <c r="B93" s="26"/>
      <c r="C93" s="32" t="s">
        <v>610</v>
      </c>
      <c r="D93" s="33"/>
    </row>
    <row r="94" spans="1:4" x14ac:dyDescent="0.2">
      <c r="A94" s="34"/>
      <c r="B94" s="35"/>
      <c r="C94" s="27" t="s">
        <v>611</v>
      </c>
      <c r="D94" s="27" t="s">
        <v>612</v>
      </c>
    </row>
    <row r="95" spans="1:4" x14ac:dyDescent="0.2">
      <c r="A95" s="28" t="s">
        <v>1247</v>
      </c>
      <c r="B95" s="29"/>
      <c r="C95" s="30">
        <v>0.43335901200000004</v>
      </c>
      <c r="D95" s="30">
        <v>0.40149892799999998</v>
      </c>
    </row>
    <row r="96" spans="1:4" x14ac:dyDescent="0.2">
      <c r="A96" s="28" t="s">
        <v>1248</v>
      </c>
      <c r="B96" s="29"/>
      <c r="C96" s="30">
        <v>0.39724576100000003</v>
      </c>
      <c r="D96" s="30">
        <v>0.36804068400000001</v>
      </c>
    </row>
    <row r="97" spans="1:5" x14ac:dyDescent="0.2">
      <c r="A97" s="28" t="s">
        <v>1278</v>
      </c>
      <c r="B97" s="29"/>
      <c r="C97" s="30">
        <v>0.39724576100000003</v>
      </c>
      <c r="D97" s="30">
        <v>0.36804068400000001</v>
      </c>
    </row>
    <row r="98" spans="1:5" x14ac:dyDescent="0.2">
      <c r="A98" s="28" t="s">
        <v>1245</v>
      </c>
      <c r="B98" s="29"/>
      <c r="C98" s="30">
        <v>0.43335901200000004</v>
      </c>
      <c r="D98" s="30">
        <v>0.40149892799999998</v>
      </c>
    </row>
    <row r="99" spans="1:5" x14ac:dyDescent="0.2">
      <c r="A99" s="28" t="s">
        <v>1246</v>
      </c>
      <c r="B99" s="29"/>
      <c r="C99" s="30">
        <v>0.39724576100000003</v>
      </c>
      <c r="D99" s="30">
        <v>0.36804068400000001</v>
      </c>
    </row>
    <row r="100" spans="1:5" x14ac:dyDescent="0.2">
      <c r="A100" s="28" t="s">
        <v>1277</v>
      </c>
      <c r="B100" s="29"/>
      <c r="C100" s="30">
        <v>0.39724576100000003</v>
      </c>
      <c r="D100" s="30">
        <v>0.36804068400000001</v>
      </c>
    </row>
    <row r="103" spans="1:5" x14ac:dyDescent="0.2">
      <c r="A103" s="4" t="s">
        <v>825</v>
      </c>
      <c r="D103" s="43">
        <v>2.5588179787146341</v>
      </c>
      <c r="E103" s="1" t="s">
        <v>826</v>
      </c>
    </row>
  </sheetData>
  <mergeCells count="3">
    <mergeCell ref="B1:E1"/>
    <mergeCell ref="C93:D93"/>
    <mergeCell ref="A94:B9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/>
  </sheetViews>
  <sheetFormatPr defaultRowHeight="11.25" x14ac:dyDescent="0.2"/>
  <cols>
    <col min="1" max="1" width="38" style="2" customWidth="1"/>
    <col min="2" max="2" width="22.7109375" style="2" bestFit="1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B1" s="36" t="s">
        <v>1279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1213</v>
      </c>
      <c r="B5" s="40"/>
      <c r="C5" s="40"/>
      <c r="D5" s="40"/>
      <c r="E5" s="7"/>
      <c r="F5" s="7"/>
    </row>
    <row r="6" spans="1:6" x14ac:dyDescent="0.2">
      <c r="A6" s="40" t="s">
        <v>1217</v>
      </c>
      <c r="B6" s="40" t="s">
        <v>1240</v>
      </c>
      <c r="C6" s="40" t="s">
        <v>1216</v>
      </c>
      <c r="D6" s="40">
        <v>2750000</v>
      </c>
      <c r="E6" s="7">
        <v>3030.9124999999999</v>
      </c>
      <c r="F6" s="7">
        <v>39.662965679762799</v>
      </c>
    </row>
    <row r="7" spans="1:6" x14ac:dyDescent="0.2">
      <c r="A7" s="40" t="s">
        <v>1221</v>
      </c>
      <c r="B7" s="40" t="s">
        <v>1243</v>
      </c>
      <c r="C7" s="40" t="s">
        <v>1216</v>
      </c>
      <c r="D7" s="40">
        <v>1300000</v>
      </c>
      <c r="E7" s="7">
        <v>1375.14</v>
      </c>
      <c r="F7" s="7">
        <v>17.995283804751502</v>
      </c>
    </row>
    <row r="8" spans="1:6" x14ac:dyDescent="0.2">
      <c r="A8" s="40" t="s">
        <v>1227</v>
      </c>
      <c r="B8" s="40" t="s">
        <v>1274</v>
      </c>
      <c r="C8" s="40" t="s">
        <v>1216</v>
      </c>
      <c r="D8" s="40">
        <v>800000</v>
      </c>
      <c r="E8" s="7">
        <v>949.92</v>
      </c>
      <c r="F8" s="7">
        <v>12.430792495171101</v>
      </c>
    </row>
    <row r="9" spans="1:6" x14ac:dyDescent="0.2">
      <c r="A9" s="40" t="s">
        <v>1219</v>
      </c>
      <c r="B9" s="40" t="s">
        <v>1244</v>
      </c>
      <c r="C9" s="40" t="s">
        <v>1216</v>
      </c>
      <c r="D9" s="40">
        <v>700000</v>
      </c>
      <c r="E9" s="7">
        <v>780.5</v>
      </c>
      <c r="F9" s="7">
        <v>10.2137375173499</v>
      </c>
    </row>
    <row r="10" spans="1:6" x14ac:dyDescent="0.2">
      <c r="A10" s="40" t="s">
        <v>1223</v>
      </c>
      <c r="B10" s="40" t="s">
        <v>1224</v>
      </c>
      <c r="C10" s="40" t="s">
        <v>1216</v>
      </c>
      <c r="D10" s="40">
        <v>500000</v>
      </c>
      <c r="E10" s="7">
        <v>594</v>
      </c>
      <c r="F10" s="7">
        <v>7.7731711534988497</v>
      </c>
    </row>
    <row r="11" spans="1:6" x14ac:dyDescent="0.2">
      <c r="A11" s="40" t="s">
        <v>1214</v>
      </c>
      <c r="B11" s="40" t="s">
        <v>1215</v>
      </c>
      <c r="C11" s="40" t="s">
        <v>1216</v>
      </c>
      <c r="D11" s="40">
        <v>375000</v>
      </c>
      <c r="E11" s="7">
        <v>409.91250000000002</v>
      </c>
      <c r="F11" s="7">
        <v>5.3641751186171698</v>
      </c>
    </row>
    <row r="12" spans="1:6" x14ac:dyDescent="0.2">
      <c r="A12" s="40" t="s">
        <v>1225</v>
      </c>
      <c r="B12" s="40" t="s">
        <v>1242</v>
      </c>
      <c r="C12" s="40" t="s">
        <v>1216</v>
      </c>
      <c r="D12" s="40">
        <v>150000</v>
      </c>
      <c r="E12" s="7">
        <v>168.10499999999999</v>
      </c>
      <c r="F12" s="7">
        <v>2.1998466948803399</v>
      </c>
    </row>
    <row r="13" spans="1:6" x14ac:dyDescent="0.2">
      <c r="A13" s="39" t="s">
        <v>149</v>
      </c>
      <c r="B13" s="40"/>
      <c r="C13" s="40"/>
      <c r="D13" s="40"/>
      <c r="E13" s="6">
        <f>SUM(E6:E12)</f>
        <v>7308.49</v>
      </c>
      <c r="F13" s="6">
        <f>SUM(F6:F12)</f>
        <v>95.639972464031658</v>
      </c>
    </row>
    <row r="14" spans="1:6" x14ac:dyDescent="0.2">
      <c r="A14" s="40"/>
      <c r="B14" s="40"/>
      <c r="C14" s="40"/>
      <c r="D14" s="40"/>
      <c r="E14" s="7"/>
      <c r="F14" s="7"/>
    </row>
    <row r="15" spans="1:6" x14ac:dyDescent="0.2">
      <c r="A15" s="39" t="s">
        <v>149</v>
      </c>
      <c r="B15" s="40"/>
      <c r="C15" s="40"/>
      <c r="D15" s="40"/>
      <c r="E15" s="6">
        <v>7308.49</v>
      </c>
      <c r="F15" s="6">
        <v>95.639972464031658</v>
      </c>
    </row>
    <row r="16" spans="1:6" x14ac:dyDescent="0.2">
      <c r="A16" s="40"/>
      <c r="B16" s="40"/>
      <c r="C16" s="40"/>
      <c r="D16" s="40"/>
      <c r="E16" s="7"/>
      <c r="F16" s="7"/>
    </row>
    <row r="17" spans="1:6" x14ac:dyDescent="0.2">
      <c r="A17" s="39" t="s">
        <v>160</v>
      </c>
      <c r="B17" s="40"/>
      <c r="C17" s="40"/>
      <c r="D17" s="40"/>
      <c r="E17" s="6">
        <v>333.17886679999998</v>
      </c>
      <c r="F17" s="6">
        <v>4.3600000000000003</v>
      </c>
    </row>
    <row r="18" spans="1:6" x14ac:dyDescent="0.2">
      <c r="A18" s="40"/>
      <c r="B18" s="40"/>
      <c r="C18" s="40"/>
      <c r="D18" s="40"/>
      <c r="E18" s="7"/>
      <c r="F18" s="7"/>
    </row>
    <row r="19" spans="1:6" x14ac:dyDescent="0.2">
      <c r="A19" s="41" t="s">
        <v>161</v>
      </c>
      <c r="B19" s="38"/>
      <c r="C19" s="38"/>
      <c r="D19" s="38"/>
      <c r="E19" s="8">
        <v>7641.6688667999997</v>
      </c>
      <c r="F19" s="8">
        <f xml:space="preserve"> ROUND(SUM(F15:F18),2)</f>
        <v>100</v>
      </c>
    </row>
    <row r="21" spans="1:6" x14ac:dyDescent="0.2">
      <c r="A21" s="4" t="s">
        <v>162</v>
      </c>
    </row>
    <row r="22" spans="1:6" x14ac:dyDescent="0.2">
      <c r="A22" s="4" t="s">
        <v>163</v>
      </c>
    </row>
    <row r="23" spans="1:6" x14ac:dyDescent="0.2">
      <c r="A23" s="4" t="s">
        <v>811</v>
      </c>
    </row>
    <row r="24" spans="1:6" x14ac:dyDescent="0.2">
      <c r="A24" s="2" t="s">
        <v>1280</v>
      </c>
      <c r="D24" s="10">
        <v>11.4078</v>
      </c>
    </row>
    <row r="25" spans="1:6" x14ac:dyDescent="0.2">
      <c r="A25" s="2" t="s">
        <v>1281</v>
      </c>
      <c r="D25" s="10">
        <v>50.357799999999997</v>
      </c>
    </row>
    <row r="26" spans="1:6" x14ac:dyDescent="0.2">
      <c r="A26" s="2" t="s">
        <v>1282</v>
      </c>
      <c r="D26" s="10">
        <v>11.804500000000001</v>
      </c>
    </row>
    <row r="27" spans="1:6" x14ac:dyDescent="0.2">
      <c r="A27" s="2" t="s">
        <v>1283</v>
      </c>
      <c r="D27" s="10">
        <v>51.576999999999998</v>
      </c>
    </row>
    <row r="28" spans="1:6" x14ac:dyDescent="0.2">
      <c r="A28" s="2" t="s">
        <v>1284</v>
      </c>
      <c r="D28" s="10">
        <v>22.386800000000001</v>
      </c>
    </row>
    <row r="29" spans="1:6" x14ac:dyDescent="0.2">
      <c r="A29" s="2" t="s">
        <v>1285</v>
      </c>
      <c r="D29" s="10">
        <v>22.118400000000001</v>
      </c>
    </row>
    <row r="30" spans="1:6" x14ac:dyDescent="0.2">
      <c r="A30" s="2" t="s">
        <v>1286</v>
      </c>
      <c r="D30" s="10">
        <v>22.118400000000001</v>
      </c>
    </row>
    <row r="32" spans="1:6" x14ac:dyDescent="0.2">
      <c r="A32" s="4" t="s">
        <v>823</v>
      </c>
    </row>
    <row r="33" spans="1:5" x14ac:dyDescent="0.2">
      <c r="A33" s="2" t="s">
        <v>1280</v>
      </c>
      <c r="D33" s="10">
        <v>12.5777</v>
      </c>
    </row>
    <row r="34" spans="1:5" x14ac:dyDescent="0.2">
      <c r="A34" s="2" t="s">
        <v>1281</v>
      </c>
      <c r="D34" s="10">
        <v>57.721899999999998</v>
      </c>
    </row>
    <row r="35" spans="1:5" x14ac:dyDescent="0.2">
      <c r="A35" s="2" t="s">
        <v>1282</v>
      </c>
      <c r="D35" s="10">
        <v>13.109400000000001</v>
      </c>
    </row>
    <row r="36" spans="1:5" x14ac:dyDescent="0.2">
      <c r="A36" s="2" t="s">
        <v>1283</v>
      </c>
      <c r="D36" s="10">
        <v>59.450499999999998</v>
      </c>
    </row>
    <row r="37" spans="1:5" x14ac:dyDescent="0.2">
      <c r="A37" s="2" t="s">
        <v>1284</v>
      </c>
      <c r="D37" s="10">
        <v>25.799900000000001</v>
      </c>
    </row>
    <row r="38" spans="1:5" x14ac:dyDescent="0.2">
      <c r="A38" s="2" t="s">
        <v>1285</v>
      </c>
      <c r="D38" s="10">
        <v>25.352900000000002</v>
      </c>
    </row>
    <row r="39" spans="1:5" x14ac:dyDescent="0.2">
      <c r="A39" s="2" t="s">
        <v>1286</v>
      </c>
      <c r="D39" s="10">
        <v>25.352900000000002</v>
      </c>
    </row>
    <row r="41" spans="1:5" x14ac:dyDescent="0.2">
      <c r="A41" s="4" t="s">
        <v>170</v>
      </c>
      <c r="D41" s="42"/>
    </row>
    <row r="42" spans="1:5" x14ac:dyDescent="0.2">
      <c r="A42" s="25" t="s">
        <v>604</v>
      </c>
      <c r="B42" s="26"/>
      <c r="C42" s="32" t="s">
        <v>610</v>
      </c>
      <c r="D42" s="33"/>
    </row>
    <row r="43" spans="1:5" x14ac:dyDescent="0.2">
      <c r="A43" s="34"/>
      <c r="B43" s="35"/>
      <c r="C43" s="27" t="s">
        <v>611</v>
      </c>
      <c r="D43" s="27" t="s">
        <v>612</v>
      </c>
    </row>
    <row r="44" spans="1:5" x14ac:dyDescent="0.2">
      <c r="A44" s="28" t="s">
        <v>1280</v>
      </c>
      <c r="B44" s="29"/>
      <c r="C44" s="30">
        <v>0.325019259</v>
      </c>
      <c r="D44" s="30">
        <v>0.30112419600000001</v>
      </c>
    </row>
    <row r="45" spans="1:5" x14ac:dyDescent="0.2">
      <c r="A45" s="28" t="s">
        <v>1282</v>
      </c>
      <c r="B45" s="29"/>
      <c r="C45" s="30">
        <v>0.325019259</v>
      </c>
      <c r="D45" s="30">
        <v>0.30112419600000001</v>
      </c>
    </row>
    <row r="47" spans="1:5" x14ac:dyDescent="0.2">
      <c r="A47" s="4" t="s">
        <v>825</v>
      </c>
      <c r="D47" s="43">
        <v>19.212913856891273</v>
      </c>
      <c r="E47" s="1" t="s">
        <v>826</v>
      </c>
    </row>
  </sheetData>
  <mergeCells count="3">
    <mergeCell ref="B1:E1"/>
    <mergeCell ref="C42:D42"/>
    <mergeCell ref="A43:B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/>
  </sheetViews>
  <sheetFormatPr defaultRowHeight="11.25" x14ac:dyDescent="0.2"/>
  <cols>
    <col min="1" max="1" width="38" style="2" customWidth="1"/>
    <col min="2" max="2" width="22.7109375" style="2" bestFit="1" customWidth="1"/>
    <col min="3" max="3" width="11.7109375" style="2" bestFit="1" customWidth="1"/>
    <col min="4" max="4" width="7.855468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B1" s="36" t="s">
        <v>1287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1213</v>
      </c>
      <c r="B5" s="40"/>
      <c r="C5" s="40"/>
      <c r="D5" s="40"/>
      <c r="E5" s="7"/>
      <c r="F5" s="7"/>
    </row>
    <row r="6" spans="1:6" x14ac:dyDescent="0.2">
      <c r="A6" s="40" t="s">
        <v>1217</v>
      </c>
      <c r="B6" s="40" t="s">
        <v>1218</v>
      </c>
      <c r="C6" s="40" t="s">
        <v>1216</v>
      </c>
      <c r="D6" s="40">
        <v>18400000</v>
      </c>
      <c r="E6" s="7">
        <v>20279.560000000001</v>
      </c>
      <c r="F6" s="7">
        <v>46.308142838520702</v>
      </c>
    </row>
    <row r="7" spans="1:6" x14ac:dyDescent="0.2">
      <c r="A7" s="40" t="s">
        <v>1221</v>
      </c>
      <c r="B7" s="40" t="s">
        <v>1243</v>
      </c>
      <c r="C7" s="40" t="s">
        <v>1216</v>
      </c>
      <c r="D7" s="40">
        <v>7100000</v>
      </c>
      <c r="E7" s="7">
        <v>7510.38</v>
      </c>
      <c r="F7" s="7">
        <v>17.1498666544821</v>
      </c>
    </row>
    <row r="8" spans="1:6" x14ac:dyDescent="0.2">
      <c r="A8" s="40" t="s">
        <v>1227</v>
      </c>
      <c r="B8" s="40" t="s">
        <v>1228</v>
      </c>
      <c r="C8" s="40" t="s">
        <v>1216</v>
      </c>
      <c r="D8" s="40">
        <v>4500000</v>
      </c>
      <c r="E8" s="7">
        <v>5343.3</v>
      </c>
      <c r="F8" s="7">
        <v>12.2013643111127</v>
      </c>
    </row>
    <row r="9" spans="1:6" x14ac:dyDescent="0.2">
      <c r="A9" s="40" t="s">
        <v>1223</v>
      </c>
      <c r="B9" s="40" t="s">
        <v>1224</v>
      </c>
      <c r="C9" s="40" t="s">
        <v>1216</v>
      </c>
      <c r="D9" s="40">
        <v>4000000</v>
      </c>
      <c r="E9" s="7">
        <v>4752</v>
      </c>
      <c r="F9" s="7">
        <v>10.8511375379274</v>
      </c>
    </row>
    <row r="10" spans="1:6" x14ac:dyDescent="0.2">
      <c r="A10" s="40" t="s">
        <v>1219</v>
      </c>
      <c r="B10" s="40" t="s">
        <v>1220</v>
      </c>
      <c r="C10" s="40" t="s">
        <v>1216</v>
      </c>
      <c r="D10" s="40">
        <v>2800000</v>
      </c>
      <c r="E10" s="7">
        <v>3122</v>
      </c>
      <c r="F10" s="7">
        <v>7.1290512191517799</v>
      </c>
    </row>
    <row r="11" spans="1:6" x14ac:dyDescent="0.2">
      <c r="A11" s="40" t="s">
        <v>1288</v>
      </c>
      <c r="B11" s="40" t="s">
        <v>1289</v>
      </c>
      <c r="C11" s="40" t="s">
        <v>1216</v>
      </c>
      <c r="D11" s="40">
        <v>1000000</v>
      </c>
      <c r="E11" s="7">
        <v>1146</v>
      </c>
      <c r="F11" s="7">
        <v>2.6168778658385401</v>
      </c>
    </row>
    <row r="12" spans="1:6" x14ac:dyDescent="0.2">
      <c r="A12" s="40" t="s">
        <v>1225</v>
      </c>
      <c r="B12" s="40" t="s">
        <v>1226</v>
      </c>
      <c r="C12" s="40" t="s">
        <v>1216</v>
      </c>
      <c r="D12" s="40">
        <v>650000</v>
      </c>
      <c r="E12" s="7">
        <v>728.45500000000004</v>
      </c>
      <c r="F12" s="7">
        <v>1.6634186437691201</v>
      </c>
    </row>
    <row r="13" spans="1:6" x14ac:dyDescent="0.2">
      <c r="A13" s="39" t="s">
        <v>149</v>
      </c>
      <c r="B13" s="40"/>
      <c r="C13" s="40"/>
      <c r="D13" s="40"/>
      <c r="E13" s="6">
        <f>SUM(E6:E12)</f>
        <v>42881.695000000007</v>
      </c>
      <c r="F13" s="6">
        <f>SUM(F6:F12)</f>
        <v>97.919859070802346</v>
      </c>
    </row>
    <row r="14" spans="1:6" x14ac:dyDescent="0.2">
      <c r="A14" s="40"/>
      <c r="B14" s="40"/>
      <c r="C14" s="40"/>
      <c r="D14" s="40"/>
      <c r="E14" s="7"/>
      <c r="F14" s="7"/>
    </row>
    <row r="15" spans="1:6" x14ac:dyDescent="0.2">
      <c r="A15" s="39" t="s">
        <v>149</v>
      </c>
      <c r="B15" s="40"/>
      <c r="C15" s="40"/>
      <c r="D15" s="40"/>
      <c r="E15" s="6">
        <v>42881.695000000007</v>
      </c>
      <c r="F15" s="6">
        <v>97.919859070802346</v>
      </c>
    </row>
    <row r="16" spans="1:6" x14ac:dyDescent="0.2">
      <c r="A16" s="40"/>
      <c r="B16" s="40"/>
      <c r="C16" s="40"/>
      <c r="D16" s="40"/>
      <c r="E16" s="7"/>
      <c r="F16" s="7"/>
    </row>
    <row r="17" spans="1:6" x14ac:dyDescent="0.2">
      <c r="A17" s="39" t="s">
        <v>160</v>
      </c>
      <c r="B17" s="40"/>
      <c r="C17" s="40"/>
      <c r="D17" s="40"/>
      <c r="E17" s="6">
        <v>910.94370570000001</v>
      </c>
      <c r="F17" s="6">
        <v>2.08</v>
      </c>
    </row>
    <row r="18" spans="1:6" x14ac:dyDescent="0.2">
      <c r="A18" s="40"/>
      <c r="B18" s="40"/>
      <c r="C18" s="40"/>
      <c r="D18" s="40"/>
      <c r="E18" s="7"/>
      <c r="F18" s="7"/>
    </row>
    <row r="19" spans="1:6" x14ac:dyDescent="0.2">
      <c r="A19" s="41" t="s">
        <v>161</v>
      </c>
      <c r="B19" s="38"/>
      <c r="C19" s="38"/>
      <c r="D19" s="38"/>
      <c r="E19" s="8">
        <v>43792.6437057</v>
      </c>
      <c r="F19" s="8">
        <f xml:space="preserve"> ROUND(SUM(F15:F18),2)</f>
        <v>100</v>
      </c>
    </row>
    <row r="21" spans="1:6" x14ac:dyDescent="0.2">
      <c r="A21" s="4" t="s">
        <v>162</v>
      </c>
    </row>
    <row r="22" spans="1:6" x14ac:dyDescent="0.2">
      <c r="A22" s="4" t="s">
        <v>163</v>
      </c>
    </row>
    <row r="23" spans="1:6" x14ac:dyDescent="0.2">
      <c r="A23" s="4" t="s">
        <v>811</v>
      </c>
    </row>
    <row r="24" spans="1:6" x14ac:dyDescent="0.2">
      <c r="A24" s="2" t="s">
        <v>1290</v>
      </c>
      <c r="D24" s="10">
        <v>36.545999999999999</v>
      </c>
    </row>
    <row r="25" spans="1:6" x14ac:dyDescent="0.2">
      <c r="A25" s="2" t="s">
        <v>1291</v>
      </c>
      <c r="D25" s="10">
        <v>11.9627</v>
      </c>
    </row>
    <row r="26" spans="1:6" x14ac:dyDescent="0.2">
      <c r="A26" s="2" t="s">
        <v>1292</v>
      </c>
      <c r="D26" s="10">
        <v>35.3294</v>
      </c>
    </row>
    <row r="27" spans="1:6" x14ac:dyDescent="0.2">
      <c r="A27" s="2" t="s">
        <v>1293</v>
      </c>
      <c r="D27" s="10">
        <v>11.5212</v>
      </c>
    </row>
    <row r="29" spans="1:6" x14ac:dyDescent="0.2">
      <c r="A29" s="4" t="s">
        <v>823</v>
      </c>
    </row>
    <row r="30" spans="1:6" x14ac:dyDescent="0.2">
      <c r="A30" s="2" t="s">
        <v>1290</v>
      </c>
      <c r="D30" s="10">
        <v>42.275500000000001</v>
      </c>
    </row>
    <row r="31" spans="1:6" x14ac:dyDescent="0.2">
      <c r="A31" s="2" t="s">
        <v>1291</v>
      </c>
      <c r="D31" s="10">
        <v>13.3352</v>
      </c>
    </row>
    <row r="32" spans="1:6" x14ac:dyDescent="0.2">
      <c r="A32" s="2" t="s">
        <v>1292</v>
      </c>
      <c r="D32" s="10">
        <v>40.674900000000001</v>
      </c>
    </row>
    <row r="33" spans="1:5" x14ac:dyDescent="0.2">
      <c r="A33" s="2" t="s">
        <v>1293</v>
      </c>
      <c r="D33" s="10">
        <v>12.764200000000001</v>
      </c>
    </row>
    <row r="35" spans="1:5" x14ac:dyDescent="0.2">
      <c r="A35" s="4" t="s">
        <v>170</v>
      </c>
      <c r="D35" s="42"/>
    </row>
    <row r="36" spans="1:5" x14ac:dyDescent="0.2">
      <c r="A36" s="25" t="s">
        <v>604</v>
      </c>
      <c r="B36" s="26"/>
      <c r="C36" s="32" t="s">
        <v>610</v>
      </c>
      <c r="D36" s="33"/>
    </row>
    <row r="37" spans="1:5" x14ac:dyDescent="0.2">
      <c r="A37" s="34"/>
      <c r="B37" s="35"/>
      <c r="C37" s="27" t="s">
        <v>611</v>
      </c>
      <c r="D37" s="27" t="s">
        <v>612</v>
      </c>
    </row>
    <row r="38" spans="1:5" ht="12.75" x14ac:dyDescent="0.2">
      <c r="A38" s="50" t="s">
        <v>1293</v>
      </c>
      <c r="B38" s="51"/>
      <c r="C38" s="52">
        <v>0.325019259</v>
      </c>
      <c r="D38" s="52">
        <v>0.30112419600000001</v>
      </c>
    </row>
    <row r="39" spans="1:5" ht="12.75" x14ac:dyDescent="0.2">
      <c r="A39" s="50" t="s">
        <v>1291</v>
      </c>
      <c r="B39" s="51"/>
      <c r="C39" s="52">
        <v>0.325019259</v>
      </c>
      <c r="D39" s="52">
        <v>0.30112419600000001</v>
      </c>
    </row>
    <row r="41" spans="1:5" x14ac:dyDescent="0.2">
      <c r="A41" s="4" t="s">
        <v>825</v>
      </c>
      <c r="D41" s="43">
        <v>20.399039514083611</v>
      </c>
      <c r="E41" s="1" t="s">
        <v>826</v>
      </c>
    </row>
  </sheetData>
  <mergeCells count="3">
    <mergeCell ref="B1:E1"/>
    <mergeCell ref="C36:D36"/>
    <mergeCell ref="A37:B3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workbookViewId="0"/>
  </sheetViews>
  <sheetFormatPr defaultRowHeight="11.25" x14ac:dyDescent="0.2"/>
  <cols>
    <col min="1" max="1" width="38" style="2" customWidth="1"/>
    <col min="2" max="2" width="44.7109375" style="2" bestFit="1" customWidth="1"/>
    <col min="3" max="3" width="11.855468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1294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715</v>
      </c>
      <c r="B8" s="40" t="s">
        <v>716</v>
      </c>
      <c r="C8" s="40" t="s">
        <v>717</v>
      </c>
      <c r="D8" s="40">
        <v>230</v>
      </c>
      <c r="E8" s="7">
        <v>2320.8633</v>
      </c>
      <c r="F8" s="7">
        <v>7.5152639889545698</v>
      </c>
    </row>
    <row r="9" spans="1:6" x14ac:dyDescent="0.2">
      <c r="A9" s="40" t="s">
        <v>633</v>
      </c>
      <c r="B9" s="40" t="s">
        <v>634</v>
      </c>
      <c r="C9" s="40" t="s">
        <v>635</v>
      </c>
      <c r="D9" s="40">
        <v>200</v>
      </c>
      <c r="E9" s="7">
        <v>2010.2260000000001</v>
      </c>
      <c r="F9" s="7">
        <v>6.5093791036551698</v>
      </c>
    </row>
    <row r="10" spans="1:6" x14ac:dyDescent="0.2">
      <c r="A10" s="40" t="s">
        <v>636</v>
      </c>
      <c r="B10" s="40" t="s">
        <v>637</v>
      </c>
      <c r="C10" s="40" t="s">
        <v>638</v>
      </c>
      <c r="D10" s="40">
        <v>150</v>
      </c>
      <c r="E10" s="7">
        <v>1504.2225000000001</v>
      </c>
      <c r="F10" s="7">
        <v>4.8708724833665196</v>
      </c>
    </row>
    <row r="11" spans="1:6" x14ac:dyDescent="0.2">
      <c r="A11" s="40" t="s">
        <v>639</v>
      </c>
      <c r="B11" s="40" t="s">
        <v>640</v>
      </c>
      <c r="C11" s="40" t="s">
        <v>641</v>
      </c>
      <c r="D11" s="40">
        <v>130</v>
      </c>
      <c r="E11" s="7">
        <v>1364.6919</v>
      </c>
      <c r="F11" s="7">
        <v>4.4190538460787403</v>
      </c>
    </row>
    <row r="12" spans="1:6" x14ac:dyDescent="0.2">
      <c r="A12" s="40" t="s">
        <v>1172</v>
      </c>
      <c r="B12" s="40" t="s">
        <v>1173</v>
      </c>
      <c r="C12" s="40" t="s">
        <v>618</v>
      </c>
      <c r="D12" s="40">
        <v>125</v>
      </c>
      <c r="E12" s="7">
        <v>1262.18625</v>
      </c>
      <c r="F12" s="7">
        <v>4.08712692039148</v>
      </c>
    </row>
    <row r="13" spans="1:6" x14ac:dyDescent="0.2">
      <c r="A13" s="40" t="s">
        <v>1295</v>
      </c>
      <c r="B13" s="40" t="s">
        <v>1296</v>
      </c>
      <c r="C13" s="40" t="s">
        <v>672</v>
      </c>
      <c r="D13" s="40">
        <v>100</v>
      </c>
      <c r="E13" s="7">
        <v>1045.7080000000001</v>
      </c>
      <c r="F13" s="7">
        <v>3.3861415600659002</v>
      </c>
    </row>
    <row r="14" spans="1:6" x14ac:dyDescent="0.2">
      <c r="A14" s="40" t="s">
        <v>656</v>
      </c>
      <c r="B14" s="40" t="s">
        <v>657</v>
      </c>
      <c r="C14" s="40" t="s">
        <v>641</v>
      </c>
      <c r="D14" s="40">
        <v>100</v>
      </c>
      <c r="E14" s="7">
        <v>1023.4109999999999</v>
      </c>
      <c r="F14" s="7">
        <v>3.3139409090574099</v>
      </c>
    </row>
    <row r="15" spans="1:6" x14ac:dyDescent="0.2">
      <c r="A15" s="40" t="s">
        <v>1297</v>
      </c>
      <c r="B15" s="40" t="s">
        <v>1298</v>
      </c>
      <c r="C15" s="40" t="s">
        <v>635</v>
      </c>
      <c r="D15" s="40">
        <v>100</v>
      </c>
      <c r="E15" s="7">
        <v>1019.145</v>
      </c>
      <c r="F15" s="7">
        <v>3.3001270337736401</v>
      </c>
    </row>
    <row r="16" spans="1:6" x14ac:dyDescent="0.2">
      <c r="A16" s="40" t="s">
        <v>1051</v>
      </c>
      <c r="B16" s="40" t="s">
        <v>1052</v>
      </c>
      <c r="C16" s="40" t="s">
        <v>1053</v>
      </c>
      <c r="D16" s="40">
        <v>195</v>
      </c>
      <c r="E16" s="7">
        <v>698.02784999999994</v>
      </c>
      <c r="F16" s="7">
        <v>2.26030700058568</v>
      </c>
    </row>
    <row r="17" spans="1:6" x14ac:dyDescent="0.2">
      <c r="A17" s="40" t="s">
        <v>1299</v>
      </c>
      <c r="B17" s="40" t="s">
        <v>1300</v>
      </c>
      <c r="C17" s="40" t="s">
        <v>672</v>
      </c>
      <c r="D17" s="40">
        <v>10</v>
      </c>
      <c r="E17" s="7">
        <v>102.35420000000001</v>
      </c>
      <c r="F17" s="7">
        <v>0.33143651044775202</v>
      </c>
    </row>
    <row r="18" spans="1:6" x14ac:dyDescent="0.2">
      <c r="A18" s="39" t="s">
        <v>149</v>
      </c>
      <c r="B18" s="40"/>
      <c r="C18" s="40"/>
      <c r="D18" s="40"/>
      <c r="E18" s="6">
        <f>SUM(E8:E17)</f>
        <v>12350.836000000001</v>
      </c>
      <c r="F18" s="6">
        <f>SUM(F8:F17)</f>
        <v>39.993649356376856</v>
      </c>
    </row>
    <row r="19" spans="1:6" x14ac:dyDescent="0.2">
      <c r="A19" s="39"/>
      <c r="B19" s="40"/>
      <c r="C19" s="40"/>
      <c r="D19" s="40"/>
      <c r="E19" s="6"/>
      <c r="F19" s="6"/>
    </row>
    <row r="20" spans="1:6" x14ac:dyDescent="0.2">
      <c r="A20" s="39" t="s">
        <v>725</v>
      </c>
      <c r="B20" s="40"/>
      <c r="C20" s="40"/>
      <c r="D20" s="40"/>
      <c r="E20" s="6"/>
      <c r="F20" s="6"/>
    </row>
    <row r="21" spans="1:6" x14ac:dyDescent="0.2">
      <c r="A21" s="40" t="s">
        <v>726</v>
      </c>
      <c r="B21" s="40" t="s">
        <v>727</v>
      </c>
      <c r="C21" s="40" t="s">
        <v>728</v>
      </c>
      <c r="D21" s="40">
        <v>280</v>
      </c>
      <c r="E21" s="7">
        <v>1416.6096</v>
      </c>
      <c r="F21" s="7">
        <v>4.5871702625860502</v>
      </c>
    </row>
    <row r="22" spans="1:6" x14ac:dyDescent="0.2">
      <c r="A22" s="39"/>
      <c r="B22" s="40"/>
      <c r="C22" s="40"/>
      <c r="D22" s="40"/>
      <c r="E22" s="6">
        <f>SUM(E21:E21)</f>
        <v>1416.6096</v>
      </c>
      <c r="F22" s="6">
        <f>SUM(F21:F21)</f>
        <v>4.5871702625860502</v>
      </c>
    </row>
    <row r="23" spans="1:6" x14ac:dyDescent="0.2">
      <c r="A23" s="39"/>
      <c r="B23" s="40"/>
      <c r="C23" s="40"/>
      <c r="D23" s="40"/>
      <c r="E23" s="6"/>
      <c r="F23" s="6"/>
    </row>
    <row r="24" spans="1:6" x14ac:dyDescent="0.2">
      <c r="A24" s="40"/>
      <c r="B24" s="40"/>
      <c r="C24" s="40"/>
      <c r="D24" s="40"/>
      <c r="E24" s="7"/>
      <c r="F24" s="7"/>
    </row>
    <row r="25" spans="1:6" x14ac:dyDescent="0.2">
      <c r="A25" s="39" t="s">
        <v>755</v>
      </c>
      <c r="B25" s="40"/>
      <c r="C25" s="40"/>
      <c r="D25" s="40"/>
      <c r="E25" s="7"/>
      <c r="F25" s="7"/>
    </row>
    <row r="26" spans="1:6" x14ac:dyDescent="0.2">
      <c r="A26" s="39" t="s">
        <v>756</v>
      </c>
      <c r="B26" s="40"/>
      <c r="C26" s="40"/>
      <c r="D26" s="40"/>
      <c r="E26" s="7"/>
      <c r="F26" s="7"/>
    </row>
    <row r="27" spans="1:6" x14ac:dyDescent="0.2">
      <c r="A27" s="40" t="s">
        <v>779</v>
      </c>
      <c r="B27" s="40" t="s">
        <v>780</v>
      </c>
      <c r="C27" s="40" t="s">
        <v>781</v>
      </c>
      <c r="D27" s="40">
        <v>2300</v>
      </c>
      <c r="E27" s="7">
        <v>2292.3386999999998</v>
      </c>
      <c r="F27" s="7">
        <v>7.4228975410128299</v>
      </c>
    </row>
    <row r="28" spans="1:6" x14ac:dyDescent="0.2">
      <c r="A28" s="40" t="s">
        <v>775</v>
      </c>
      <c r="B28" s="40" t="s">
        <v>776</v>
      </c>
      <c r="C28" s="40" t="s">
        <v>759</v>
      </c>
      <c r="D28" s="40">
        <v>1000</v>
      </c>
      <c r="E28" s="7">
        <v>1000</v>
      </c>
      <c r="F28" s="7">
        <v>3.23813297791152</v>
      </c>
    </row>
    <row r="29" spans="1:6" x14ac:dyDescent="0.2">
      <c r="A29" s="40" t="s">
        <v>773</v>
      </c>
      <c r="B29" s="40" t="s">
        <v>774</v>
      </c>
      <c r="C29" s="40" t="s">
        <v>759</v>
      </c>
      <c r="D29" s="40">
        <v>100</v>
      </c>
      <c r="E29" s="7">
        <v>99.982200000000006</v>
      </c>
      <c r="F29" s="7">
        <v>0.32375565902414599</v>
      </c>
    </row>
    <row r="30" spans="1:6" x14ac:dyDescent="0.2">
      <c r="A30" s="39" t="s">
        <v>149</v>
      </c>
      <c r="B30" s="40"/>
      <c r="C30" s="40"/>
      <c r="D30" s="40"/>
      <c r="E30" s="6">
        <f>SUM(E27:E29)</f>
        <v>3392.3208999999997</v>
      </c>
      <c r="F30" s="6">
        <f>SUM(F27:F29)</f>
        <v>10.984786177948495</v>
      </c>
    </row>
    <row r="31" spans="1:6" x14ac:dyDescent="0.2">
      <c r="A31" s="40"/>
      <c r="B31" s="40"/>
      <c r="C31" s="40"/>
      <c r="D31" s="40"/>
      <c r="E31" s="7"/>
      <c r="F31" s="7"/>
    </row>
    <row r="32" spans="1:6" x14ac:dyDescent="0.2">
      <c r="A32" s="39" t="s">
        <v>782</v>
      </c>
      <c r="B32" s="40"/>
      <c r="C32" s="40"/>
      <c r="D32" s="40"/>
      <c r="E32" s="7"/>
      <c r="F32" s="7"/>
    </row>
    <row r="33" spans="1:6" x14ac:dyDescent="0.2">
      <c r="A33" s="40" t="s">
        <v>798</v>
      </c>
      <c r="B33" s="40" t="s">
        <v>799</v>
      </c>
      <c r="C33" s="40" t="s">
        <v>762</v>
      </c>
      <c r="D33" s="40">
        <v>100</v>
      </c>
      <c r="E33" s="7">
        <v>498.1515</v>
      </c>
      <c r="F33" s="7">
        <v>1.6130808001460899</v>
      </c>
    </row>
    <row r="34" spans="1:6" x14ac:dyDescent="0.2">
      <c r="A34" s="39" t="s">
        <v>149</v>
      </c>
      <c r="B34" s="40"/>
      <c r="C34" s="40"/>
      <c r="D34" s="40"/>
      <c r="E34" s="6">
        <f>SUM(E33:E33)</f>
        <v>498.1515</v>
      </c>
      <c r="F34" s="6">
        <f>SUM(F33:F33)</f>
        <v>1.6130808001460899</v>
      </c>
    </row>
    <row r="35" spans="1:6" x14ac:dyDescent="0.2">
      <c r="A35" s="40"/>
      <c r="B35" s="40"/>
      <c r="C35" s="40"/>
      <c r="D35" s="40"/>
      <c r="E35" s="7"/>
      <c r="F35" s="7"/>
    </row>
    <row r="36" spans="1:6" x14ac:dyDescent="0.2">
      <c r="A36" s="39" t="s">
        <v>1213</v>
      </c>
      <c r="B36" s="40"/>
      <c r="C36" s="40"/>
      <c r="D36" s="40"/>
      <c r="E36" s="7"/>
      <c r="F36" s="7"/>
    </row>
    <row r="37" spans="1:6" x14ac:dyDescent="0.2">
      <c r="A37" s="40" t="s">
        <v>1301</v>
      </c>
      <c r="B37" s="40" t="s">
        <v>1302</v>
      </c>
      <c r="C37" s="40" t="s">
        <v>1216</v>
      </c>
      <c r="D37" s="40">
        <v>3000000</v>
      </c>
      <c r="E37" s="7">
        <v>3000</v>
      </c>
      <c r="F37" s="7">
        <v>9.7143989337345698</v>
      </c>
    </row>
    <row r="38" spans="1:6" x14ac:dyDescent="0.2">
      <c r="A38" s="40" t="s">
        <v>1303</v>
      </c>
      <c r="B38" s="40" t="s">
        <v>1304</v>
      </c>
      <c r="C38" s="40" t="s">
        <v>1216</v>
      </c>
      <c r="D38" s="40">
        <v>2500000</v>
      </c>
      <c r="E38" s="7">
        <v>2494.6</v>
      </c>
      <c r="F38" s="7">
        <v>8.0778465266980906</v>
      </c>
    </row>
    <row r="39" spans="1:6" x14ac:dyDescent="0.2">
      <c r="A39" s="39" t="s">
        <v>149</v>
      </c>
      <c r="B39" s="40"/>
      <c r="C39" s="40"/>
      <c r="D39" s="40"/>
      <c r="E39" s="6">
        <f>SUM(E37:E38)</f>
        <v>5494.6</v>
      </c>
      <c r="F39" s="6">
        <f>SUM(F37:F38)</f>
        <v>17.79224546043266</v>
      </c>
    </row>
    <row r="40" spans="1:6" x14ac:dyDescent="0.2">
      <c r="A40" s="40"/>
      <c r="B40" s="40"/>
      <c r="C40" s="40"/>
      <c r="D40" s="40"/>
      <c r="E40" s="7"/>
      <c r="F40" s="7"/>
    </row>
    <row r="41" spans="1:6" x14ac:dyDescent="0.2">
      <c r="A41" s="39" t="s">
        <v>149</v>
      </c>
      <c r="B41" s="40"/>
      <c r="C41" s="40"/>
      <c r="D41" s="40"/>
      <c r="E41" s="6">
        <v>23152.518</v>
      </c>
      <c r="F41" s="6">
        <v>74.97093205749016</v>
      </c>
    </row>
    <row r="42" spans="1:6" x14ac:dyDescent="0.2">
      <c r="A42" s="40"/>
      <c r="B42" s="40"/>
      <c r="C42" s="40"/>
      <c r="D42" s="40"/>
      <c r="E42" s="7"/>
      <c r="F42" s="7"/>
    </row>
    <row r="43" spans="1:6" x14ac:dyDescent="0.2">
      <c r="A43" s="39" t="s">
        <v>160</v>
      </c>
      <c r="B43" s="40"/>
      <c r="C43" s="40"/>
      <c r="D43" s="40"/>
      <c r="E43" s="6">
        <v>7729.4730133000003</v>
      </c>
      <c r="F43" s="6">
        <v>25.03</v>
      </c>
    </row>
    <row r="44" spans="1:6" x14ac:dyDescent="0.2">
      <c r="A44" s="40"/>
      <c r="B44" s="40"/>
      <c r="C44" s="40"/>
      <c r="D44" s="40"/>
      <c r="E44" s="7"/>
      <c r="F44" s="7"/>
    </row>
    <row r="45" spans="1:6" x14ac:dyDescent="0.2">
      <c r="A45" s="41" t="s">
        <v>161</v>
      </c>
      <c r="B45" s="38"/>
      <c r="C45" s="38"/>
      <c r="D45" s="38"/>
      <c r="E45" s="8">
        <v>30881.993013300002</v>
      </c>
      <c r="F45" s="8">
        <f xml:space="preserve"> ROUND(SUM(F41:F44),2)</f>
        <v>100</v>
      </c>
    </row>
    <row r="46" spans="1:6" x14ac:dyDescent="0.2">
      <c r="A46" s="4" t="s">
        <v>806</v>
      </c>
    </row>
    <row r="47" spans="1:6" x14ac:dyDescent="0.2">
      <c r="A47" s="4" t="s">
        <v>808</v>
      </c>
    </row>
    <row r="48" spans="1:6" x14ac:dyDescent="0.2">
      <c r="A48" s="4"/>
    </row>
    <row r="49" spans="1:4" x14ac:dyDescent="0.2">
      <c r="A49" s="4"/>
    </row>
    <row r="50" spans="1:4" x14ac:dyDescent="0.2">
      <c r="A50" s="4"/>
    </row>
    <row r="51" spans="1:4" x14ac:dyDescent="0.2">
      <c r="A51" s="4" t="s">
        <v>162</v>
      </c>
    </row>
    <row r="52" spans="1:4" x14ac:dyDescent="0.2">
      <c r="A52" s="4" t="s">
        <v>163</v>
      </c>
    </row>
    <row r="53" spans="1:4" x14ac:dyDescent="0.2">
      <c r="A53" s="4" t="s">
        <v>811</v>
      </c>
    </row>
    <row r="54" spans="1:4" x14ac:dyDescent="0.2">
      <c r="A54" s="2" t="s">
        <v>1305</v>
      </c>
      <c r="D54" s="10">
        <v>10</v>
      </c>
    </row>
    <row r="55" spans="1:4" x14ac:dyDescent="0.2">
      <c r="A55" s="2" t="s">
        <v>1204</v>
      </c>
      <c r="D55" s="10">
        <v>28.357700000000001</v>
      </c>
    </row>
    <row r="56" spans="1:4" x14ac:dyDescent="0.2">
      <c r="A56" s="2" t="s">
        <v>1205</v>
      </c>
      <c r="D56" s="10">
        <v>10.3878</v>
      </c>
    </row>
    <row r="57" spans="1:4" x14ac:dyDescent="0.2">
      <c r="A57" s="2" t="s">
        <v>1206</v>
      </c>
      <c r="D57" s="10">
        <v>11.4087</v>
      </c>
    </row>
    <row r="58" spans="1:4" x14ac:dyDescent="0.2">
      <c r="A58" s="2" t="s">
        <v>1306</v>
      </c>
      <c r="D58" s="10">
        <v>10.3726</v>
      </c>
    </row>
    <row r="59" spans="1:4" x14ac:dyDescent="0.2">
      <c r="A59" s="2" t="s">
        <v>817</v>
      </c>
      <c r="D59" s="10">
        <v>10.0562</v>
      </c>
    </row>
    <row r="60" spans="1:4" x14ac:dyDescent="0.2">
      <c r="A60" s="2" t="s">
        <v>818</v>
      </c>
      <c r="D60" s="10">
        <v>27.855799999999999</v>
      </c>
    </row>
    <row r="61" spans="1:4" x14ac:dyDescent="0.2">
      <c r="A61" s="2" t="s">
        <v>1209</v>
      </c>
      <c r="D61" s="10">
        <v>10.2095</v>
      </c>
    </row>
    <row r="62" spans="1:4" x14ac:dyDescent="0.2">
      <c r="A62" s="2" t="s">
        <v>1210</v>
      </c>
      <c r="D62" s="10">
        <v>11.200699999999999</v>
      </c>
    </row>
    <row r="64" spans="1:4" x14ac:dyDescent="0.2">
      <c r="A64" s="4" t="s">
        <v>823</v>
      </c>
    </row>
    <row r="65" spans="1:4" x14ac:dyDescent="0.2">
      <c r="A65" s="2" t="s">
        <v>1305</v>
      </c>
      <c r="D65" s="10">
        <v>10</v>
      </c>
    </row>
    <row r="66" spans="1:4" x14ac:dyDescent="0.2">
      <c r="A66" s="2" t="s">
        <v>1204</v>
      </c>
      <c r="D66" s="10">
        <v>29.579000000000001</v>
      </c>
    </row>
    <row r="67" spans="1:4" x14ac:dyDescent="0.2">
      <c r="A67" s="2" t="s">
        <v>1205</v>
      </c>
      <c r="D67" s="10">
        <v>10.4122</v>
      </c>
    </row>
    <row r="68" spans="1:4" x14ac:dyDescent="0.2">
      <c r="A68" s="2" t="s">
        <v>1206</v>
      </c>
      <c r="D68" s="10">
        <v>11.447900000000001</v>
      </c>
    </row>
    <row r="69" spans="1:4" x14ac:dyDescent="0.2">
      <c r="A69" s="2" t="s">
        <v>1306</v>
      </c>
      <c r="D69" s="10">
        <v>10.369899999999999</v>
      </c>
    </row>
    <row r="70" spans="1:4" x14ac:dyDescent="0.2">
      <c r="A70" s="2" t="s">
        <v>817</v>
      </c>
      <c r="D70" s="10">
        <v>10.055899999999999</v>
      </c>
    </row>
    <row r="71" spans="1:4" x14ac:dyDescent="0.2">
      <c r="A71" s="2" t="s">
        <v>818</v>
      </c>
      <c r="D71" s="10">
        <v>29.032499999999999</v>
      </c>
    </row>
    <row r="72" spans="1:4" x14ac:dyDescent="0.2">
      <c r="A72" s="2" t="s">
        <v>1209</v>
      </c>
      <c r="D72" s="10">
        <v>10.2179</v>
      </c>
    </row>
    <row r="73" spans="1:4" x14ac:dyDescent="0.2">
      <c r="A73" s="2" t="s">
        <v>1210</v>
      </c>
      <c r="D73" s="10">
        <v>11.2219</v>
      </c>
    </row>
    <row r="75" spans="1:4" x14ac:dyDescent="0.2">
      <c r="A75" s="4" t="s">
        <v>170</v>
      </c>
      <c r="D75" s="42"/>
    </row>
    <row r="76" spans="1:4" x14ac:dyDescent="0.2">
      <c r="A76" s="25" t="s">
        <v>604</v>
      </c>
      <c r="B76" s="26"/>
      <c r="C76" s="32" t="s">
        <v>610</v>
      </c>
      <c r="D76" s="33"/>
    </row>
    <row r="77" spans="1:4" x14ac:dyDescent="0.2">
      <c r="A77" s="34"/>
      <c r="B77" s="35"/>
      <c r="C77" s="27" t="s">
        <v>611</v>
      </c>
      <c r="D77" s="27" t="s">
        <v>612</v>
      </c>
    </row>
    <row r="78" spans="1:4" x14ac:dyDescent="0.2">
      <c r="A78" s="28" t="s">
        <v>1210</v>
      </c>
      <c r="B78" s="29"/>
      <c r="C78" s="30">
        <v>0.31779660879999999</v>
      </c>
      <c r="D78" s="30">
        <v>0.29443254720000001</v>
      </c>
    </row>
    <row r="79" spans="1:4" x14ac:dyDescent="0.2">
      <c r="A79" s="28" t="s">
        <v>1306</v>
      </c>
      <c r="B79" s="29"/>
      <c r="C79" s="30">
        <v>0.29027831170000001</v>
      </c>
      <c r="D79" s="30">
        <v>0.26893736520000006</v>
      </c>
    </row>
    <row r="80" spans="1:4" x14ac:dyDescent="0.2">
      <c r="A80" s="28" t="s">
        <v>1206</v>
      </c>
      <c r="B80" s="29"/>
      <c r="C80" s="30">
        <v>0.31779660879999999</v>
      </c>
      <c r="D80" s="30">
        <v>0.29443254720000001</v>
      </c>
    </row>
    <row r="81" spans="1:5" x14ac:dyDescent="0.2">
      <c r="A81" s="28" t="s">
        <v>817</v>
      </c>
      <c r="B81" s="29"/>
      <c r="C81" s="30">
        <v>0.30070162339999995</v>
      </c>
      <c r="D81" s="30">
        <v>0.2785943662</v>
      </c>
    </row>
    <row r="82" spans="1:5" x14ac:dyDescent="0.2">
      <c r="A82" s="28" t="s">
        <v>1305</v>
      </c>
      <c r="B82" s="29"/>
      <c r="C82" s="30">
        <v>0.30459601920000007</v>
      </c>
      <c r="D82" s="30">
        <v>0.2822024500000001</v>
      </c>
    </row>
    <row r="83" spans="1:5" x14ac:dyDescent="0.2">
      <c r="A83" s="28" t="s">
        <v>1209</v>
      </c>
      <c r="B83" s="29"/>
      <c r="C83" s="30">
        <v>0.29973998329999996</v>
      </c>
      <c r="D83" s="30">
        <v>0.27770342520000002</v>
      </c>
    </row>
    <row r="84" spans="1:5" x14ac:dyDescent="0.2">
      <c r="A84" s="28" t="s">
        <v>1205</v>
      </c>
      <c r="B84" s="29"/>
      <c r="C84" s="30">
        <v>0.29973998329999996</v>
      </c>
      <c r="D84" s="30">
        <v>0.27770342520000002</v>
      </c>
    </row>
    <row r="85" spans="1:5" x14ac:dyDescent="0.2">
      <c r="A85" s="4"/>
      <c r="D85" s="42"/>
    </row>
    <row r="88" spans="1:5" x14ac:dyDescent="0.2">
      <c r="A88" s="4" t="s">
        <v>825</v>
      </c>
      <c r="D88" s="43">
        <v>0.6180745866219084</v>
      </c>
      <c r="E88" s="1" t="s">
        <v>826</v>
      </c>
    </row>
  </sheetData>
  <mergeCells count="3">
    <mergeCell ref="B1:E1"/>
    <mergeCell ref="C76:D76"/>
    <mergeCell ref="A77:B7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/>
  </sheetViews>
  <sheetFormatPr defaultRowHeight="11.25" x14ac:dyDescent="0.2"/>
  <cols>
    <col min="1" max="1" width="38" style="2" customWidth="1"/>
    <col min="2" max="2" width="68.28515625" style="2" customWidth="1"/>
    <col min="3" max="3" width="9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1307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1236</v>
      </c>
      <c r="B8" s="40" t="s">
        <v>1237</v>
      </c>
      <c r="C8" s="40" t="s">
        <v>672</v>
      </c>
      <c r="D8" s="40">
        <v>200</v>
      </c>
      <c r="E8" s="7">
        <v>2082.1979999999999</v>
      </c>
      <c r="F8" s="7">
        <v>9.3966113457660008</v>
      </c>
    </row>
    <row r="9" spans="1:6" x14ac:dyDescent="0.2">
      <c r="A9" s="40" t="s">
        <v>1308</v>
      </c>
      <c r="B9" s="40" t="s">
        <v>1309</v>
      </c>
      <c r="C9" s="40" t="s">
        <v>672</v>
      </c>
      <c r="D9" s="40">
        <v>200</v>
      </c>
      <c r="E9" s="7">
        <v>2050.7040000000002</v>
      </c>
      <c r="F9" s="7">
        <v>9.2544841908443498</v>
      </c>
    </row>
    <row r="10" spans="1:6" x14ac:dyDescent="0.2">
      <c r="A10" s="40" t="s">
        <v>1238</v>
      </c>
      <c r="B10" s="40" t="s">
        <v>1239</v>
      </c>
      <c r="C10" s="40" t="s">
        <v>672</v>
      </c>
      <c r="D10" s="40">
        <v>200</v>
      </c>
      <c r="E10" s="7">
        <v>2001.192</v>
      </c>
      <c r="F10" s="7">
        <v>9.0310448152654903</v>
      </c>
    </row>
    <row r="11" spans="1:6" x14ac:dyDescent="0.2">
      <c r="A11" s="40" t="s">
        <v>1234</v>
      </c>
      <c r="B11" s="40" t="s">
        <v>1235</v>
      </c>
      <c r="C11" s="40" t="s">
        <v>672</v>
      </c>
      <c r="D11" s="40">
        <v>170</v>
      </c>
      <c r="E11" s="7">
        <v>1850.3717999999999</v>
      </c>
      <c r="F11" s="7">
        <v>8.3504184759400708</v>
      </c>
    </row>
    <row r="12" spans="1:6" x14ac:dyDescent="0.2">
      <c r="A12" s="40" t="s">
        <v>1310</v>
      </c>
      <c r="B12" s="40" t="s">
        <v>1311</v>
      </c>
      <c r="C12" s="40" t="s">
        <v>635</v>
      </c>
      <c r="D12" s="40">
        <v>150</v>
      </c>
      <c r="E12" s="7">
        <v>1543.0920000000001</v>
      </c>
      <c r="F12" s="7">
        <v>6.9637161282264</v>
      </c>
    </row>
    <row r="13" spans="1:6" x14ac:dyDescent="0.2">
      <c r="A13" s="40" t="s">
        <v>1312</v>
      </c>
      <c r="B13" s="40" t="s">
        <v>1313</v>
      </c>
      <c r="C13" s="40" t="s">
        <v>672</v>
      </c>
      <c r="D13" s="40">
        <v>150</v>
      </c>
      <c r="E13" s="7">
        <v>1542.2655</v>
      </c>
      <c r="F13" s="7">
        <v>6.9599862719508296</v>
      </c>
    </row>
    <row r="14" spans="1:6" x14ac:dyDescent="0.2">
      <c r="A14" s="40" t="s">
        <v>1314</v>
      </c>
      <c r="B14" s="40" t="s">
        <v>1315</v>
      </c>
      <c r="C14" s="40" t="s">
        <v>717</v>
      </c>
      <c r="D14" s="40">
        <v>150</v>
      </c>
      <c r="E14" s="7">
        <v>1542.1110000000001</v>
      </c>
      <c r="F14" s="7">
        <v>6.9592890392895201</v>
      </c>
    </row>
    <row r="15" spans="1:6" x14ac:dyDescent="0.2">
      <c r="A15" s="40" t="s">
        <v>1316</v>
      </c>
      <c r="B15" s="40" t="s">
        <v>1317</v>
      </c>
      <c r="C15" s="40" t="s">
        <v>672</v>
      </c>
      <c r="D15" s="40">
        <v>150</v>
      </c>
      <c r="E15" s="7">
        <v>1526.796</v>
      </c>
      <c r="F15" s="7">
        <v>6.8901750055807103</v>
      </c>
    </row>
    <row r="16" spans="1:6" x14ac:dyDescent="0.2">
      <c r="A16" s="40" t="s">
        <v>1318</v>
      </c>
      <c r="B16" s="40" t="s">
        <v>1319</v>
      </c>
      <c r="C16" s="40" t="s">
        <v>672</v>
      </c>
      <c r="D16" s="40">
        <v>100</v>
      </c>
      <c r="E16" s="7">
        <v>1051.44</v>
      </c>
      <c r="F16" s="7">
        <v>4.7449728764470098</v>
      </c>
    </row>
    <row r="17" spans="1:6" x14ac:dyDescent="0.2">
      <c r="A17" s="40" t="s">
        <v>1320</v>
      </c>
      <c r="B17" s="40" t="s">
        <v>1321</v>
      </c>
      <c r="C17" s="40" t="s">
        <v>635</v>
      </c>
      <c r="D17" s="40">
        <v>1000</v>
      </c>
      <c r="E17" s="7">
        <v>1041.9469999999999</v>
      </c>
      <c r="F17" s="7">
        <v>4.7021325550629003</v>
      </c>
    </row>
    <row r="18" spans="1:6" x14ac:dyDescent="0.2">
      <c r="A18" s="40" t="s">
        <v>1322</v>
      </c>
      <c r="B18" s="40" t="s">
        <v>1323</v>
      </c>
      <c r="C18" s="40" t="s">
        <v>672</v>
      </c>
      <c r="D18" s="40">
        <v>100</v>
      </c>
      <c r="E18" s="7">
        <v>1041.067</v>
      </c>
      <c r="F18" s="7">
        <v>4.6981612622347004</v>
      </c>
    </row>
    <row r="19" spans="1:6" x14ac:dyDescent="0.2">
      <c r="A19" s="40" t="s">
        <v>715</v>
      </c>
      <c r="B19" s="40" t="s">
        <v>716</v>
      </c>
      <c r="C19" s="40" t="s">
        <v>717</v>
      </c>
      <c r="D19" s="40">
        <v>100</v>
      </c>
      <c r="E19" s="7">
        <v>1009.071</v>
      </c>
      <c r="F19" s="7">
        <v>4.5537686652678797</v>
      </c>
    </row>
    <row r="20" spans="1:6" x14ac:dyDescent="0.2">
      <c r="A20" s="40" t="s">
        <v>1324</v>
      </c>
      <c r="B20" s="40" t="s">
        <v>1325</v>
      </c>
      <c r="C20" s="40" t="s">
        <v>672</v>
      </c>
      <c r="D20" s="40">
        <v>50</v>
      </c>
      <c r="E20" s="7">
        <v>528.22900000000004</v>
      </c>
      <c r="F20" s="7">
        <v>2.3838091356166098</v>
      </c>
    </row>
    <row r="21" spans="1:6" x14ac:dyDescent="0.2">
      <c r="A21" s="40" t="s">
        <v>1326</v>
      </c>
      <c r="B21" s="40" t="s">
        <v>1327</v>
      </c>
      <c r="C21" s="40" t="s">
        <v>717</v>
      </c>
      <c r="D21" s="40">
        <v>500</v>
      </c>
      <c r="E21" s="7">
        <v>517.64300000000003</v>
      </c>
      <c r="F21" s="7">
        <v>2.3360362880265702</v>
      </c>
    </row>
    <row r="22" spans="1:6" x14ac:dyDescent="0.2">
      <c r="A22" s="40" t="s">
        <v>1299</v>
      </c>
      <c r="B22" s="40" t="s">
        <v>1300</v>
      </c>
      <c r="C22" s="40" t="s">
        <v>672</v>
      </c>
      <c r="D22" s="40">
        <v>40</v>
      </c>
      <c r="E22" s="7">
        <v>409.41680000000002</v>
      </c>
      <c r="F22" s="7">
        <v>1.8476295472511299</v>
      </c>
    </row>
    <row r="23" spans="1:6" x14ac:dyDescent="0.2">
      <c r="A23" s="39" t="s">
        <v>149</v>
      </c>
      <c r="B23" s="40"/>
      <c r="C23" s="40"/>
      <c r="D23" s="40"/>
      <c r="E23" s="6">
        <f>SUM(E8:E22)</f>
        <v>19737.544099999999</v>
      </c>
      <c r="F23" s="6">
        <f>SUM(F8:F22)</f>
        <v>89.072235602770192</v>
      </c>
    </row>
    <row r="24" spans="1:6" x14ac:dyDescent="0.2">
      <c r="A24" s="40"/>
      <c r="B24" s="40"/>
      <c r="C24" s="40"/>
      <c r="D24" s="40"/>
      <c r="E24" s="7"/>
      <c r="F24" s="7"/>
    </row>
    <row r="25" spans="1:6" x14ac:dyDescent="0.2">
      <c r="A25" s="39" t="s">
        <v>755</v>
      </c>
      <c r="B25" s="40"/>
      <c r="C25" s="40"/>
      <c r="D25" s="40"/>
      <c r="E25" s="7"/>
      <c r="F25" s="7"/>
    </row>
    <row r="26" spans="1:6" x14ac:dyDescent="0.2">
      <c r="A26" s="39" t="s">
        <v>756</v>
      </c>
      <c r="B26" s="40"/>
      <c r="C26" s="40"/>
      <c r="D26" s="40"/>
      <c r="E26" s="7"/>
      <c r="F26" s="7"/>
    </row>
    <row r="27" spans="1:6" x14ac:dyDescent="0.2">
      <c r="A27" s="40" t="s">
        <v>760</v>
      </c>
      <c r="B27" s="40" t="s">
        <v>1328</v>
      </c>
      <c r="C27" s="40" t="s">
        <v>762</v>
      </c>
      <c r="D27" s="40">
        <v>500</v>
      </c>
      <c r="E27" s="7">
        <v>475.26900000000001</v>
      </c>
      <c r="F27" s="7">
        <v>2.1448095126836502</v>
      </c>
    </row>
    <row r="28" spans="1:6" x14ac:dyDescent="0.2">
      <c r="A28" s="39" t="s">
        <v>149</v>
      </c>
      <c r="B28" s="40"/>
      <c r="C28" s="40"/>
      <c r="D28" s="40"/>
      <c r="E28" s="6">
        <f>SUM(E27:E27)</f>
        <v>475.26900000000001</v>
      </c>
      <c r="F28" s="6">
        <f>SUM(F27:F27)</f>
        <v>2.1448095126836502</v>
      </c>
    </row>
    <row r="29" spans="1:6" x14ac:dyDescent="0.2">
      <c r="A29" s="40"/>
      <c r="B29" s="40"/>
      <c r="C29" s="40"/>
      <c r="D29" s="40"/>
      <c r="E29" s="7"/>
      <c r="F29" s="7"/>
    </row>
    <row r="30" spans="1:6" x14ac:dyDescent="0.2">
      <c r="A30" s="39" t="s">
        <v>149</v>
      </c>
      <c r="B30" s="40"/>
      <c r="C30" s="40"/>
      <c r="D30" s="40"/>
      <c r="E30" s="6">
        <v>20212.813099999999</v>
      </c>
      <c r="F30" s="6">
        <v>91.217045115453843</v>
      </c>
    </row>
    <row r="31" spans="1:6" x14ac:dyDescent="0.2">
      <c r="A31" s="40"/>
      <c r="B31" s="40"/>
      <c r="C31" s="40"/>
      <c r="D31" s="40"/>
      <c r="E31" s="7"/>
      <c r="F31" s="7"/>
    </row>
    <row r="32" spans="1:6" x14ac:dyDescent="0.2">
      <c r="A32" s="39" t="s">
        <v>160</v>
      </c>
      <c r="B32" s="40"/>
      <c r="C32" s="40"/>
      <c r="D32" s="40"/>
      <c r="E32" s="6">
        <v>1946.2207759</v>
      </c>
      <c r="F32" s="6">
        <v>8.7799999999999994</v>
      </c>
    </row>
    <row r="33" spans="1:6" x14ac:dyDescent="0.2">
      <c r="A33" s="40"/>
      <c r="B33" s="40"/>
      <c r="C33" s="40"/>
      <c r="D33" s="40"/>
      <c r="E33" s="7"/>
      <c r="F33" s="7"/>
    </row>
    <row r="34" spans="1:6" x14ac:dyDescent="0.2">
      <c r="A34" s="41" t="s">
        <v>161</v>
      </c>
      <c r="B34" s="38"/>
      <c r="C34" s="38"/>
      <c r="D34" s="38"/>
      <c r="E34" s="8">
        <v>22159.030775899999</v>
      </c>
      <c r="F34" s="8">
        <f xml:space="preserve"> ROUND(SUM(F30:F33),2)</f>
        <v>100</v>
      </c>
    </row>
    <row r="35" spans="1:6" x14ac:dyDescent="0.2">
      <c r="A35" s="4" t="s">
        <v>806</v>
      </c>
    </row>
    <row r="36" spans="1:6" x14ac:dyDescent="0.2">
      <c r="A36" s="4"/>
    </row>
    <row r="37" spans="1:6" x14ac:dyDescent="0.2">
      <c r="A37" s="4" t="s">
        <v>162</v>
      </c>
    </row>
    <row r="38" spans="1:6" x14ac:dyDescent="0.2">
      <c r="A38" s="4" t="s">
        <v>163</v>
      </c>
    </row>
    <row r="39" spans="1:6" x14ac:dyDescent="0.2">
      <c r="A39" s="4" t="s">
        <v>811</v>
      </c>
    </row>
    <row r="40" spans="1:6" x14ac:dyDescent="0.2">
      <c r="A40" s="2" t="s">
        <v>607</v>
      </c>
      <c r="D40" s="10">
        <v>10.716200000000001</v>
      </c>
    </row>
    <row r="41" spans="1:6" x14ac:dyDescent="0.2">
      <c r="A41" s="2" t="s">
        <v>985</v>
      </c>
      <c r="D41" s="10">
        <v>12.119899999999999</v>
      </c>
    </row>
    <row r="42" spans="1:6" x14ac:dyDescent="0.2">
      <c r="A42" s="2" t="s">
        <v>606</v>
      </c>
      <c r="D42" s="10">
        <v>10.5924</v>
      </c>
    </row>
    <row r="43" spans="1:6" x14ac:dyDescent="0.2">
      <c r="A43" s="2" t="s">
        <v>986</v>
      </c>
      <c r="D43" s="10">
        <v>11.9733</v>
      </c>
    </row>
    <row r="45" spans="1:6" x14ac:dyDescent="0.2">
      <c r="A45" s="4" t="s">
        <v>823</v>
      </c>
    </row>
    <row r="46" spans="1:6" x14ac:dyDescent="0.2">
      <c r="A46" s="2" t="s">
        <v>607</v>
      </c>
      <c r="D46" s="10">
        <v>11.007099999999999</v>
      </c>
    </row>
    <row r="47" spans="1:6" x14ac:dyDescent="0.2">
      <c r="A47" s="2" t="s">
        <v>985</v>
      </c>
      <c r="D47" s="10">
        <v>12.922000000000001</v>
      </c>
    </row>
    <row r="48" spans="1:6" x14ac:dyDescent="0.2">
      <c r="A48" s="2" t="s">
        <v>606</v>
      </c>
      <c r="D48" s="10">
        <v>10.8543</v>
      </c>
    </row>
    <row r="49" spans="1:5" x14ac:dyDescent="0.2">
      <c r="A49" s="2" t="s">
        <v>986</v>
      </c>
      <c r="D49" s="10">
        <v>12.7418</v>
      </c>
    </row>
    <row r="51" spans="1:5" x14ac:dyDescent="0.2">
      <c r="A51" s="4" t="s">
        <v>170</v>
      </c>
      <c r="D51" s="42"/>
    </row>
    <row r="52" spans="1:5" x14ac:dyDescent="0.2">
      <c r="A52" s="25" t="s">
        <v>604</v>
      </c>
      <c r="B52" s="26"/>
      <c r="C52" s="32" t="s">
        <v>610</v>
      </c>
      <c r="D52" s="33"/>
    </row>
    <row r="53" spans="1:5" x14ac:dyDescent="0.2">
      <c r="A53" s="34"/>
      <c r="B53" s="35"/>
      <c r="C53" s="27" t="s">
        <v>611</v>
      </c>
      <c r="D53" s="27" t="s">
        <v>612</v>
      </c>
    </row>
    <row r="54" spans="1:5" x14ac:dyDescent="0.2">
      <c r="A54" s="28" t="s">
        <v>606</v>
      </c>
      <c r="B54" s="29"/>
      <c r="C54" s="30">
        <v>1.2278505340000001</v>
      </c>
      <c r="D54" s="30">
        <v>1.1375802960000001</v>
      </c>
    </row>
    <row r="55" spans="1:5" x14ac:dyDescent="0.2">
      <c r="A55" s="28" t="s">
        <v>607</v>
      </c>
      <c r="B55" s="29"/>
      <c r="C55" s="30">
        <v>1.2278505340000001</v>
      </c>
      <c r="D55" s="30">
        <v>1.1375802960000001</v>
      </c>
    </row>
    <row r="56" spans="1:5" x14ac:dyDescent="0.2">
      <c r="A56" s="4"/>
      <c r="D56" s="42"/>
    </row>
    <row r="57" spans="1:5" x14ac:dyDescent="0.2">
      <c r="A57" s="4"/>
      <c r="D57" s="42"/>
    </row>
    <row r="60" spans="1:5" x14ac:dyDescent="0.2">
      <c r="A60" s="4" t="s">
        <v>825</v>
      </c>
      <c r="D60" s="43">
        <v>4.5574147012121591</v>
      </c>
      <c r="E60" s="1" t="s">
        <v>826</v>
      </c>
    </row>
  </sheetData>
  <mergeCells count="3">
    <mergeCell ref="B1:E1"/>
    <mergeCell ref="C52:D52"/>
    <mergeCell ref="A53:B5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showGridLines="0" workbookViewId="0"/>
  </sheetViews>
  <sheetFormatPr defaultRowHeight="11.25" x14ac:dyDescent="0.2"/>
  <cols>
    <col min="1" max="1" width="38" style="2" customWidth="1"/>
    <col min="2" max="2" width="42.5703125" style="2" bestFit="1" customWidth="1"/>
    <col min="3" max="3" width="18" style="2" bestFit="1" customWidth="1"/>
    <col min="4" max="4" width="7.8554687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36" t="s">
        <v>1329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1212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7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40" t="s">
        <v>9</v>
      </c>
      <c r="B7" s="40" t="s">
        <v>10</v>
      </c>
      <c r="C7" s="40" t="s">
        <v>11</v>
      </c>
      <c r="D7" s="40">
        <v>791781</v>
      </c>
      <c r="E7" s="7">
        <v>9498.2048759999998</v>
      </c>
      <c r="F7" s="7">
        <v>5.7319185925511196</v>
      </c>
    </row>
    <row r="8" spans="1:6" x14ac:dyDescent="0.2">
      <c r="A8" s="40" t="s">
        <v>70</v>
      </c>
      <c r="B8" s="40" t="s">
        <v>71</v>
      </c>
      <c r="C8" s="40" t="s">
        <v>11</v>
      </c>
      <c r="D8" s="40">
        <v>1746603</v>
      </c>
      <c r="E8" s="7">
        <v>8206.4141959999997</v>
      </c>
      <c r="F8" s="7">
        <v>4.9523566528960004</v>
      </c>
    </row>
    <row r="9" spans="1:6" x14ac:dyDescent="0.2">
      <c r="A9" s="40" t="s">
        <v>49</v>
      </c>
      <c r="B9" s="40" t="s">
        <v>50</v>
      </c>
      <c r="C9" s="40" t="s">
        <v>11</v>
      </c>
      <c r="D9" s="40">
        <v>2467023</v>
      </c>
      <c r="E9" s="7">
        <v>6373.5539209999997</v>
      </c>
      <c r="F9" s="7">
        <v>3.8462733429468901</v>
      </c>
    </row>
    <row r="10" spans="1:6" x14ac:dyDescent="0.2">
      <c r="A10" s="40" t="s">
        <v>29</v>
      </c>
      <c r="B10" s="40" t="s">
        <v>30</v>
      </c>
      <c r="C10" s="40" t="s">
        <v>31</v>
      </c>
      <c r="D10" s="40">
        <v>466125</v>
      </c>
      <c r="E10" s="7">
        <v>5524.0473750000001</v>
      </c>
      <c r="F10" s="7">
        <v>3.33361832770133</v>
      </c>
    </row>
    <row r="11" spans="1:6" x14ac:dyDescent="0.2">
      <c r="A11" s="40" t="s">
        <v>17</v>
      </c>
      <c r="B11" s="40" t="s">
        <v>18</v>
      </c>
      <c r="C11" s="40" t="s">
        <v>19</v>
      </c>
      <c r="D11" s="40">
        <v>542000</v>
      </c>
      <c r="E11" s="7">
        <v>5287.4809999999998</v>
      </c>
      <c r="F11" s="7">
        <v>3.19085669843165</v>
      </c>
    </row>
    <row r="12" spans="1:6" x14ac:dyDescent="0.2">
      <c r="A12" s="40" t="s">
        <v>42</v>
      </c>
      <c r="B12" s="40" t="s">
        <v>43</v>
      </c>
      <c r="C12" s="40" t="s">
        <v>41</v>
      </c>
      <c r="D12" s="40">
        <v>154688</v>
      </c>
      <c r="E12" s="7">
        <v>4945.2206720000004</v>
      </c>
      <c r="F12" s="7">
        <v>2.9843115287740698</v>
      </c>
    </row>
    <row r="13" spans="1:6" x14ac:dyDescent="0.2">
      <c r="A13" s="40" t="s">
        <v>102</v>
      </c>
      <c r="B13" s="40" t="s">
        <v>103</v>
      </c>
      <c r="C13" s="40" t="s">
        <v>53</v>
      </c>
      <c r="D13" s="40">
        <v>560413</v>
      </c>
      <c r="E13" s="7">
        <v>4729.8857200000002</v>
      </c>
      <c r="F13" s="7">
        <v>2.8543625088162399</v>
      </c>
    </row>
    <row r="14" spans="1:6" x14ac:dyDescent="0.2">
      <c r="A14" s="40" t="s">
        <v>88</v>
      </c>
      <c r="B14" s="40" t="s">
        <v>89</v>
      </c>
      <c r="C14" s="40" t="s">
        <v>19</v>
      </c>
      <c r="D14" s="40">
        <v>747068</v>
      </c>
      <c r="E14" s="7">
        <v>3624.773936</v>
      </c>
      <c r="F14" s="7">
        <v>2.1874564076894201</v>
      </c>
    </row>
    <row r="15" spans="1:6" x14ac:dyDescent="0.2">
      <c r="A15" s="40" t="s">
        <v>20</v>
      </c>
      <c r="B15" s="40" t="s">
        <v>21</v>
      </c>
      <c r="C15" s="40" t="s">
        <v>11</v>
      </c>
      <c r="D15" s="40">
        <v>332797</v>
      </c>
      <c r="E15" s="7">
        <v>3616.3386009999999</v>
      </c>
      <c r="F15" s="7">
        <v>2.18236590330969</v>
      </c>
    </row>
    <row r="16" spans="1:6" x14ac:dyDescent="0.2">
      <c r="A16" s="40" t="s">
        <v>286</v>
      </c>
      <c r="B16" s="40" t="s">
        <v>287</v>
      </c>
      <c r="C16" s="40" t="s">
        <v>260</v>
      </c>
      <c r="D16" s="40">
        <v>2112270</v>
      </c>
      <c r="E16" s="7">
        <v>3446.1685050000001</v>
      </c>
      <c r="F16" s="7">
        <v>2.0796726944462698</v>
      </c>
    </row>
    <row r="17" spans="1:6" x14ac:dyDescent="0.2">
      <c r="A17" s="40" t="s">
        <v>14</v>
      </c>
      <c r="B17" s="40" t="s">
        <v>15</v>
      </c>
      <c r="C17" s="40" t="s">
        <v>16</v>
      </c>
      <c r="D17" s="40">
        <v>1032457</v>
      </c>
      <c r="E17" s="7">
        <v>3351.3554220000001</v>
      </c>
      <c r="F17" s="7">
        <v>2.02245547494429</v>
      </c>
    </row>
    <row r="18" spans="1:6" x14ac:dyDescent="0.2">
      <c r="A18" s="40" t="s">
        <v>44</v>
      </c>
      <c r="B18" s="40" t="s">
        <v>45</v>
      </c>
      <c r="C18" s="40" t="s">
        <v>31</v>
      </c>
      <c r="D18" s="40">
        <v>686336</v>
      </c>
      <c r="E18" s="7">
        <v>3152.3412480000002</v>
      </c>
      <c r="F18" s="7">
        <v>1.90235561828462</v>
      </c>
    </row>
    <row r="19" spans="1:6" x14ac:dyDescent="0.2">
      <c r="A19" s="40" t="s">
        <v>22</v>
      </c>
      <c r="B19" s="40" t="s">
        <v>23</v>
      </c>
      <c r="C19" s="40" t="s">
        <v>11</v>
      </c>
      <c r="D19" s="40">
        <v>255000</v>
      </c>
      <c r="E19" s="7">
        <v>2993.3175000000001</v>
      </c>
      <c r="F19" s="7">
        <v>1.80638893934705</v>
      </c>
    </row>
    <row r="20" spans="1:6" x14ac:dyDescent="0.2">
      <c r="A20" s="40" t="s">
        <v>258</v>
      </c>
      <c r="B20" s="40" t="s">
        <v>259</v>
      </c>
      <c r="C20" s="40" t="s">
        <v>260</v>
      </c>
      <c r="D20" s="40">
        <v>1541123</v>
      </c>
      <c r="E20" s="7">
        <v>2957.4150370000002</v>
      </c>
      <c r="F20" s="7">
        <v>1.7847227405363599</v>
      </c>
    </row>
    <row r="21" spans="1:6" x14ac:dyDescent="0.2">
      <c r="A21" s="40" t="s">
        <v>27</v>
      </c>
      <c r="B21" s="40" t="s">
        <v>28</v>
      </c>
      <c r="C21" s="40" t="s">
        <v>11</v>
      </c>
      <c r="D21" s="40">
        <v>353891</v>
      </c>
      <c r="E21" s="7">
        <v>2673.46956</v>
      </c>
      <c r="F21" s="7">
        <v>1.6133690605373601</v>
      </c>
    </row>
    <row r="22" spans="1:6" x14ac:dyDescent="0.2">
      <c r="A22" s="40" t="s">
        <v>76</v>
      </c>
      <c r="B22" s="40" t="s">
        <v>77</v>
      </c>
      <c r="C22" s="40" t="s">
        <v>78</v>
      </c>
      <c r="D22" s="40">
        <v>1516102</v>
      </c>
      <c r="E22" s="7">
        <v>2378.7640379999998</v>
      </c>
      <c r="F22" s="7">
        <v>1.43552197438452</v>
      </c>
    </row>
    <row r="23" spans="1:6" x14ac:dyDescent="0.2">
      <c r="A23" s="40" t="s">
        <v>34</v>
      </c>
      <c r="B23" s="40" t="s">
        <v>35</v>
      </c>
      <c r="C23" s="40" t="s">
        <v>36</v>
      </c>
      <c r="D23" s="40">
        <v>359628</v>
      </c>
      <c r="E23" s="7">
        <v>2315.8245059999999</v>
      </c>
      <c r="F23" s="7">
        <v>1.3975396105181801</v>
      </c>
    </row>
    <row r="24" spans="1:6" x14ac:dyDescent="0.2">
      <c r="A24" s="40" t="s">
        <v>37</v>
      </c>
      <c r="B24" s="40" t="s">
        <v>38</v>
      </c>
      <c r="C24" s="40" t="s">
        <v>31</v>
      </c>
      <c r="D24" s="40">
        <v>72371</v>
      </c>
      <c r="E24" s="7">
        <v>2291.3020459999998</v>
      </c>
      <c r="F24" s="7">
        <v>1.38274094632383</v>
      </c>
    </row>
    <row r="25" spans="1:6" x14ac:dyDescent="0.2">
      <c r="A25" s="40" t="s">
        <v>46</v>
      </c>
      <c r="B25" s="40" t="s">
        <v>47</v>
      </c>
      <c r="C25" s="40" t="s">
        <v>48</v>
      </c>
      <c r="D25" s="40">
        <v>56000</v>
      </c>
      <c r="E25" s="7">
        <v>2017.932</v>
      </c>
      <c r="F25" s="7">
        <v>1.21776926275094</v>
      </c>
    </row>
    <row r="26" spans="1:6" x14ac:dyDescent="0.2">
      <c r="A26" s="40" t="s">
        <v>256</v>
      </c>
      <c r="B26" s="40" t="s">
        <v>257</v>
      </c>
      <c r="C26" s="40" t="s">
        <v>31</v>
      </c>
      <c r="D26" s="40">
        <v>72983</v>
      </c>
      <c r="E26" s="7">
        <v>1959.703025</v>
      </c>
      <c r="F26" s="7">
        <v>1.1826295970156699</v>
      </c>
    </row>
    <row r="27" spans="1:6" x14ac:dyDescent="0.2">
      <c r="A27" s="40" t="s">
        <v>90</v>
      </c>
      <c r="B27" s="40" t="s">
        <v>91</v>
      </c>
      <c r="C27" s="40" t="s">
        <v>31</v>
      </c>
      <c r="D27" s="40">
        <v>500000</v>
      </c>
      <c r="E27" s="7">
        <v>1870.5</v>
      </c>
      <c r="F27" s="7">
        <v>1.1287979010073801</v>
      </c>
    </row>
    <row r="28" spans="1:6" x14ac:dyDescent="0.2">
      <c r="A28" s="40" t="s">
        <v>337</v>
      </c>
      <c r="B28" s="40" t="s">
        <v>338</v>
      </c>
      <c r="C28" s="40" t="s">
        <v>31</v>
      </c>
      <c r="D28" s="40">
        <v>34846</v>
      </c>
      <c r="E28" s="7">
        <v>1834.99036</v>
      </c>
      <c r="F28" s="7">
        <v>1.1073687606184299</v>
      </c>
    </row>
    <row r="29" spans="1:6" x14ac:dyDescent="0.2">
      <c r="A29" s="40" t="s">
        <v>12</v>
      </c>
      <c r="B29" s="40" t="s">
        <v>13</v>
      </c>
      <c r="C29" s="40" t="s">
        <v>11</v>
      </c>
      <c r="D29" s="40">
        <v>666703</v>
      </c>
      <c r="E29" s="7">
        <v>1770.429817</v>
      </c>
      <c r="F29" s="7">
        <v>1.06840815894706</v>
      </c>
    </row>
    <row r="30" spans="1:6" x14ac:dyDescent="0.2">
      <c r="A30" s="40" t="s">
        <v>24</v>
      </c>
      <c r="B30" s="40" t="s">
        <v>25</v>
      </c>
      <c r="C30" s="40" t="s">
        <v>26</v>
      </c>
      <c r="D30" s="40">
        <v>124264</v>
      </c>
      <c r="E30" s="7">
        <v>1718.26046</v>
      </c>
      <c r="F30" s="7">
        <v>1.0369253144250099</v>
      </c>
    </row>
    <row r="31" spans="1:6" x14ac:dyDescent="0.2">
      <c r="A31" s="40" t="s">
        <v>39</v>
      </c>
      <c r="B31" s="40" t="s">
        <v>40</v>
      </c>
      <c r="C31" s="40" t="s">
        <v>41</v>
      </c>
      <c r="D31" s="40">
        <v>374001</v>
      </c>
      <c r="E31" s="7">
        <v>1502.3620169999999</v>
      </c>
      <c r="F31" s="7">
        <v>0.90663624236450902</v>
      </c>
    </row>
    <row r="32" spans="1:6" x14ac:dyDescent="0.2">
      <c r="A32" s="40" t="s">
        <v>32</v>
      </c>
      <c r="B32" s="40" t="s">
        <v>33</v>
      </c>
      <c r="C32" s="40" t="s">
        <v>19</v>
      </c>
      <c r="D32" s="40">
        <v>185000</v>
      </c>
      <c r="E32" s="7">
        <v>1487.03</v>
      </c>
      <c r="F32" s="7">
        <v>0.89738377050788798</v>
      </c>
    </row>
    <row r="33" spans="1:6" x14ac:dyDescent="0.2">
      <c r="A33" s="40" t="s">
        <v>127</v>
      </c>
      <c r="B33" s="40" t="s">
        <v>128</v>
      </c>
      <c r="C33" s="40" t="s">
        <v>53</v>
      </c>
      <c r="D33" s="40">
        <v>135000</v>
      </c>
      <c r="E33" s="7">
        <v>1309.365</v>
      </c>
      <c r="F33" s="7">
        <v>0.79016758281343402</v>
      </c>
    </row>
    <row r="34" spans="1:6" x14ac:dyDescent="0.2">
      <c r="A34" s="40" t="s">
        <v>62</v>
      </c>
      <c r="B34" s="40" t="s">
        <v>63</v>
      </c>
      <c r="C34" s="40" t="s">
        <v>41</v>
      </c>
      <c r="D34" s="40">
        <v>82674</v>
      </c>
      <c r="E34" s="7">
        <v>1244.1196890000001</v>
      </c>
      <c r="F34" s="7">
        <v>0.75079374153710499</v>
      </c>
    </row>
    <row r="35" spans="1:6" x14ac:dyDescent="0.2">
      <c r="A35" s="40" t="s">
        <v>72</v>
      </c>
      <c r="B35" s="40" t="s">
        <v>73</v>
      </c>
      <c r="C35" s="40" t="s">
        <v>41</v>
      </c>
      <c r="D35" s="40">
        <v>166554</v>
      </c>
      <c r="E35" s="7">
        <v>1182.200292</v>
      </c>
      <c r="F35" s="7">
        <v>0.71342700250195801</v>
      </c>
    </row>
    <row r="36" spans="1:6" x14ac:dyDescent="0.2">
      <c r="A36" s="40" t="s">
        <v>114</v>
      </c>
      <c r="B36" s="40" t="s">
        <v>115</v>
      </c>
      <c r="C36" s="40" t="s">
        <v>87</v>
      </c>
      <c r="D36" s="40">
        <v>120000</v>
      </c>
      <c r="E36" s="7">
        <v>1126.8599999999999</v>
      </c>
      <c r="F36" s="7">
        <v>0.68003058151786999</v>
      </c>
    </row>
    <row r="37" spans="1:6" x14ac:dyDescent="0.2">
      <c r="A37" s="40" t="s">
        <v>54</v>
      </c>
      <c r="B37" s="40" t="s">
        <v>55</v>
      </c>
      <c r="C37" s="40" t="s">
        <v>56</v>
      </c>
      <c r="D37" s="40">
        <v>142000</v>
      </c>
      <c r="E37" s="7">
        <v>1120.1669999999999</v>
      </c>
      <c r="F37" s="7">
        <v>0.67599153080873298</v>
      </c>
    </row>
    <row r="38" spans="1:6" x14ac:dyDescent="0.2">
      <c r="A38" s="40" t="s">
        <v>64</v>
      </c>
      <c r="B38" s="40" t="s">
        <v>65</v>
      </c>
      <c r="C38" s="40" t="s">
        <v>48</v>
      </c>
      <c r="D38" s="40">
        <v>125000</v>
      </c>
      <c r="E38" s="7">
        <v>1087.875</v>
      </c>
      <c r="F38" s="7">
        <v>0.65650415212959301</v>
      </c>
    </row>
    <row r="39" spans="1:6" x14ac:dyDescent="0.2">
      <c r="A39" s="40" t="s">
        <v>97</v>
      </c>
      <c r="B39" s="40" t="s">
        <v>98</v>
      </c>
      <c r="C39" s="40" t="s">
        <v>99</v>
      </c>
      <c r="D39" s="40">
        <v>765853</v>
      </c>
      <c r="E39" s="7">
        <v>1068.7478619999999</v>
      </c>
      <c r="F39" s="7">
        <v>0.64496142386085298</v>
      </c>
    </row>
    <row r="40" spans="1:6" x14ac:dyDescent="0.2">
      <c r="A40" s="40" t="s">
        <v>68</v>
      </c>
      <c r="B40" s="40" t="s">
        <v>69</v>
      </c>
      <c r="C40" s="40" t="s">
        <v>26</v>
      </c>
      <c r="D40" s="40">
        <v>324626</v>
      </c>
      <c r="E40" s="7">
        <v>1025.3312209999999</v>
      </c>
      <c r="F40" s="7">
        <v>0.618760614863477</v>
      </c>
    </row>
    <row r="41" spans="1:6" x14ac:dyDescent="0.2">
      <c r="A41" s="40" t="s">
        <v>125</v>
      </c>
      <c r="B41" s="40" t="s">
        <v>126</v>
      </c>
      <c r="C41" s="40" t="s">
        <v>81</v>
      </c>
      <c r="D41" s="40">
        <v>308882</v>
      </c>
      <c r="E41" s="7">
        <v>999.23326999999995</v>
      </c>
      <c r="F41" s="7">
        <v>0.60301118299531697</v>
      </c>
    </row>
    <row r="42" spans="1:6" x14ac:dyDescent="0.2">
      <c r="A42" s="40" t="s">
        <v>100</v>
      </c>
      <c r="B42" s="40" t="s">
        <v>101</v>
      </c>
      <c r="C42" s="40" t="s">
        <v>87</v>
      </c>
      <c r="D42" s="40">
        <v>90000</v>
      </c>
      <c r="E42" s="7">
        <v>893.47500000000002</v>
      </c>
      <c r="F42" s="7">
        <v>0.53918882897758302</v>
      </c>
    </row>
    <row r="43" spans="1:6" x14ac:dyDescent="0.2">
      <c r="A43" s="40" t="s">
        <v>57</v>
      </c>
      <c r="B43" s="40" t="s">
        <v>58</v>
      </c>
      <c r="C43" s="40" t="s">
        <v>59</v>
      </c>
      <c r="D43" s="40">
        <v>220000</v>
      </c>
      <c r="E43" s="7">
        <v>799.81</v>
      </c>
      <c r="F43" s="7">
        <v>0.48266444758338001</v>
      </c>
    </row>
    <row r="44" spans="1:6" x14ac:dyDescent="0.2">
      <c r="A44" s="40" t="s">
        <v>60</v>
      </c>
      <c r="B44" s="40" t="s">
        <v>61</v>
      </c>
      <c r="C44" s="40" t="s">
        <v>41</v>
      </c>
      <c r="D44" s="40">
        <v>56592</v>
      </c>
      <c r="E44" s="7">
        <v>779.35672799999998</v>
      </c>
      <c r="F44" s="7">
        <v>0.470321432078257</v>
      </c>
    </row>
    <row r="45" spans="1:6" x14ac:dyDescent="0.2">
      <c r="A45" s="40" t="s">
        <v>94</v>
      </c>
      <c r="B45" s="40" t="s">
        <v>95</v>
      </c>
      <c r="C45" s="40" t="s">
        <v>96</v>
      </c>
      <c r="D45" s="40">
        <v>555000</v>
      </c>
      <c r="E45" s="7">
        <v>774.78</v>
      </c>
      <c r="F45" s="7">
        <v>0.46755949625367399</v>
      </c>
    </row>
    <row r="46" spans="1:6" x14ac:dyDescent="0.2">
      <c r="A46" s="40" t="s">
        <v>51</v>
      </c>
      <c r="B46" s="40" t="s">
        <v>52</v>
      </c>
      <c r="C46" s="40" t="s">
        <v>53</v>
      </c>
      <c r="D46" s="40">
        <v>85000</v>
      </c>
      <c r="E46" s="7">
        <v>747.32</v>
      </c>
      <c r="F46" s="7">
        <v>0.45098810338456902</v>
      </c>
    </row>
    <row r="47" spans="1:6" x14ac:dyDescent="0.2">
      <c r="A47" s="40" t="s">
        <v>140</v>
      </c>
      <c r="B47" s="40" t="s">
        <v>141</v>
      </c>
      <c r="C47" s="40" t="s">
        <v>142</v>
      </c>
      <c r="D47" s="40">
        <v>115550</v>
      </c>
      <c r="E47" s="7">
        <v>739.98220000000003</v>
      </c>
      <c r="F47" s="7">
        <v>0.44655993271468802</v>
      </c>
    </row>
    <row r="48" spans="1:6" x14ac:dyDescent="0.2">
      <c r="A48" s="40" t="s">
        <v>129</v>
      </c>
      <c r="B48" s="40" t="s">
        <v>130</v>
      </c>
      <c r="C48" s="40" t="s">
        <v>131</v>
      </c>
      <c r="D48" s="40">
        <v>420000</v>
      </c>
      <c r="E48" s="7">
        <v>736.47</v>
      </c>
      <c r="F48" s="7">
        <v>0.44444041173745302</v>
      </c>
    </row>
    <row r="49" spans="1:6" x14ac:dyDescent="0.2">
      <c r="A49" s="40" t="s">
        <v>329</v>
      </c>
      <c r="B49" s="40" t="s">
        <v>330</v>
      </c>
      <c r="C49" s="40" t="s">
        <v>78</v>
      </c>
      <c r="D49" s="40">
        <v>175000</v>
      </c>
      <c r="E49" s="7">
        <v>680.22500000000002</v>
      </c>
      <c r="F49" s="7">
        <v>0.41049802310224298</v>
      </c>
    </row>
    <row r="50" spans="1:6" x14ac:dyDescent="0.2">
      <c r="A50" s="40" t="s">
        <v>116</v>
      </c>
      <c r="B50" s="40" t="s">
        <v>117</v>
      </c>
      <c r="C50" s="40" t="s">
        <v>11</v>
      </c>
      <c r="D50" s="40">
        <v>800000</v>
      </c>
      <c r="E50" s="7">
        <v>669.6</v>
      </c>
      <c r="F50" s="7">
        <v>0.40408611307914599</v>
      </c>
    </row>
    <row r="51" spans="1:6" x14ac:dyDescent="0.2">
      <c r="A51" s="40" t="s">
        <v>143</v>
      </c>
      <c r="B51" s="40" t="s">
        <v>144</v>
      </c>
      <c r="C51" s="40" t="s">
        <v>96</v>
      </c>
      <c r="D51" s="40">
        <v>245000</v>
      </c>
      <c r="E51" s="7">
        <v>578.8125</v>
      </c>
      <c r="F51" s="7">
        <v>0.349298227787669</v>
      </c>
    </row>
    <row r="52" spans="1:6" x14ac:dyDescent="0.2">
      <c r="A52" s="40" t="s">
        <v>66</v>
      </c>
      <c r="B52" s="40" t="s">
        <v>67</v>
      </c>
      <c r="C52" s="40" t="s">
        <v>53</v>
      </c>
      <c r="D52" s="40">
        <v>224810</v>
      </c>
      <c r="E52" s="7">
        <v>567.98246500000005</v>
      </c>
      <c r="F52" s="7">
        <v>0.34276258449665797</v>
      </c>
    </row>
    <row r="53" spans="1:6" x14ac:dyDescent="0.2">
      <c r="A53" s="40" t="s">
        <v>405</v>
      </c>
      <c r="B53" s="40" t="s">
        <v>406</v>
      </c>
      <c r="C53" s="40" t="s">
        <v>96</v>
      </c>
      <c r="D53" s="40">
        <v>115863</v>
      </c>
      <c r="E53" s="7">
        <v>420.7564845</v>
      </c>
      <c r="F53" s="7">
        <v>0.25391555014105499</v>
      </c>
    </row>
    <row r="54" spans="1:6" x14ac:dyDescent="0.2">
      <c r="A54" s="40" t="s">
        <v>1330</v>
      </c>
      <c r="B54" s="40" t="s">
        <v>1331</v>
      </c>
      <c r="C54" s="40" t="s">
        <v>255</v>
      </c>
      <c r="D54" s="40">
        <v>52447</v>
      </c>
      <c r="E54" s="7">
        <v>219.93649450000001</v>
      </c>
      <c r="F54" s="7">
        <v>0.13272593068512201</v>
      </c>
    </row>
    <row r="55" spans="1:6" x14ac:dyDescent="0.2">
      <c r="A55" s="40" t="s">
        <v>82</v>
      </c>
      <c r="B55" s="40" t="s">
        <v>83</v>
      </c>
      <c r="C55" s="40" t="s">
        <v>84</v>
      </c>
      <c r="D55" s="40">
        <v>3033</v>
      </c>
      <c r="E55" s="7">
        <v>9.3598379999999999</v>
      </c>
      <c r="F55" s="48" t="s">
        <v>1056</v>
      </c>
    </row>
    <row r="56" spans="1:6" x14ac:dyDescent="0.2">
      <c r="A56" s="40" t="s">
        <v>557</v>
      </c>
      <c r="B56" s="40" t="s">
        <v>558</v>
      </c>
      <c r="C56" s="40" t="s">
        <v>19</v>
      </c>
      <c r="D56" s="40">
        <v>270000</v>
      </c>
      <c r="E56" s="7">
        <v>2.7E-2</v>
      </c>
      <c r="F56" s="48" t="s">
        <v>1056</v>
      </c>
    </row>
    <row r="57" spans="1:6" x14ac:dyDescent="0.2">
      <c r="A57" s="40" t="s">
        <v>154</v>
      </c>
      <c r="B57" s="40" t="s">
        <v>155</v>
      </c>
      <c r="C57" s="40" t="s">
        <v>153</v>
      </c>
      <c r="D57" s="40">
        <v>27500</v>
      </c>
      <c r="E57" s="7">
        <v>2.7499999999999998E-3</v>
      </c>
      <c r="F57" s="48" t="s">
        <v>1056</v>
      </c>
    </row>
    <row r="58" spans="1:6" x14ac:dyDescent="0.2">
      <c r="A58" s="39" t="s">
        <v>149</v>
      </c>
      <c r="B58" s="40"/>
      <c r="C58" s="40"/>
      <c r="D58" s="40"/>
      <c r="E58" s="6">
        <f>SUM(E7:E57)</f>
        <v>110308.88163200002</v>
      </c>
      <c r="F58" s="6">
        <f>SUM(F7:F57)</f>
        <v>66.562862925125614</v>
      </c>
    </row>
    <row r="59" spans="1:6" x14ac:dyDescent="0.2">
      <c r="A59" s="40"/>
      <c r="B59" s="40"/>
      <c r="C59" s="40"/>
      <c r="D59" s="40"/>
      <c r="E59" s="7"/>
      <c r="F59" s="7"/>
    </row>
    <row r="60" spans="1:6" x14ac:dyDescent="0.2">
      <c r="A60" s="39" t="s">
        <v>615</v>
      </c>
      <c r="B60" s="40"/>
      <c r="C60" s="40"/>
      <c r="D60" s="40"/>
      <c r="E60" s="7"/>
      <c r="F60" s="7"/>
    </row>
    <row r="61" spans="1:6" x14ac:dyDescent="0.2">
      <c r="A61" s="39" t="s">
        <v>8</v>
      </c>
      <c r="B61" s="40"/>
      <c r="C61" s="40"/>
      <c r="D61" s="40"/>
      <c r="E61" s="7"/>
      <c r="F61" s="7"/>
    </row>
    <row r="62" spans="1:6" x14ac:dyDescent="0.2">
      <c r="A62" s="39"/>
      <c r="B62" s="40"/>
      <c r="C62" s="40"/>
      <c r="D62" s="40"/>
      <c r="E62" s="7"/>
      <c r="F62" s="7"/>
    </row>
    <row r="63" spans="1:6" x14ac:dyDescent="0.2">
      <c r="A63" s="40" t="s">
        <v>668</v>
      </c>
      <c r="B63" s="40" t="s">
        <v>669</v>
      </c>
      <c r="C63" s="40" t="s">
        <v>649</v>
      </c>
      <c r="D63" s="40">
        <v>500</v>
      </c>
      <c r="E63" s="7">
        <v>5076.3850000000002</v>
      </c>
      <c r="F63" s="7">
        <v>3.0634657753035799</v>
      </c>
    </row>
    <row r="64" spans="1:6" x14ac:dyDescent="0.2">
      <c r="A64" s="40" t="s">
        <v>1109</v>
      </c>
      <c r="B64" s="40" t="s">
        <v>1110</v>
      </c>
      <c r="C64" s="40" t="s">
        <v>1015</v>
      </c>
      <c r="D64" s="40">
        <v>200</v>
      </c>
      <c r="E64" s="7">
        <v>2082.5520000000001</v>
      </c>
      <c r="F64" s="7">
        <v>1.2567657451690599</v>
      </c>
    </row>
    <row r="65" spans="1:6" x14ac:dyDescent="0.2">
      <c r="A65" s="40" t="s">
        <v>710</v>
      </c>
      <c r="B65" s="40" t="s">
        <v>711</v>
      </c>
      <c r="C65" s="40" t="s">
        <v>712</v>
      </c>
      <c r="D65" s="40">
        <v>110</v>
      </c>
      <c r="E65" s="7">
        <v>1130.3512000000001</v>
      </c>
      <c r="F65" s="7">
        <v>0.68213742954352996</v>
      </c>
    </row>
    <row r="66" spans="1:6" x14ac:dyDescent="0.2">
      <c r="A66" s="40" t="s">
        <v>1013</v>
      </c>
      <c r="B66" s="40" t="s">
        <v>1014</v>
      </c>
      <c r="C66" s="40" t="s">
        <v>1015</v>
      </c>
      <c r="D66" s="40">
        <v>90</v>
      </c>
      <c r="E66" s="7">
        <v>937.44269999999995</v>
      </c>
      <c r="F66" s="7">
        <v>0.56572218769029203</v>
      </c>
    </row>
    <row r="67" spans="1:6" x14ac:dyDescent="0.2">
      <c r="A67" s="40" t="s">
        <v>918</v>
      </c>
      <c r="B67" s="40" t="s">
        <v>919</v>
      </c>
      <c r="C67" s="40" t="s">
        <v>717</v>
      </c>
      <c r="D67" s="40">
        <v>50</v>
      </c>
      <c r="E67" s="7">
        <v>504.42599999999999</v>
      </c>
      <c r="F67" s="7">
        <v>0.30440791767631598</v>
      </c>
    </row>
    <row r="68" spans="1:6" x14ac:dyDescent="0.2">
      <c r="A68" s="39" t="s">
        <v>149</v>
      </c>
      <c r="B68" s="40"/>
      <c r="C68" s="40"/>
      <c r="D68" s="40"/>
      <c r="E68" s="6">
        <f>SUM(E63:E67)</f>
        <v>9731.1568999999981</v>
      </c>
      <c r="F68" s="6">
        <f>SUM(F63:F67)</f>
        <v>5.8724990553827769</v>
      </c>
    </row>
    <row r="69" spans="1:6" x14ac:dyDescent="0.2">
      <c r="A69" s="40"/>
      <c r="B69" s="40"/>
      <c r="C69" s="40"/>
      <c r="D69" s="40"/>
      <c r="E69" s="7"/>
      <c r="F69" s="7"/>
    </row>
    <row r="70" spans="1:6" x14ac:dyDescent="0.2">
      <c r="A70" s="39" t="s">
        <v>725</v>
      </c>
      <c r="B70" s="40"/>
      <c r="C70" s="40"/>
      <c r="D70" s="40"/>
      <c r="E70" s="7"/>
      <c r="F70" s="7"/>
    </row>
    <row r="71" spans="1:6" x14ac:dyDescent="0.2">
      <c r="A71" s="40" t="s">
        <v>1176</v>
      </c>
      <c r="B71" s="40" t="s">
        <v>1177</v>
      </c>
      <c r="C71" s="40" t="s">
        <v>644</v>
      </c>
      <c r="D71" s="40">
        <v>200</v>
      </c>
      <c r="E71" s="7">
        <v>2029.5139999999999</v>
      </c>
      <c r="F71" s="7">
        <v>1.2247586972815201</v>
      </c>
    </row>
    <row r="72" spans="1:6" x14ac:dyDescent="0.2">
      <c r="A72" s="39" t="s">
        <v>149</v>
      </c>
      <c r="B72" s="40"/>
      <c r="C72" s="40"/>
      <c r="D72" s="40"/>
      <c r="E72" s="6">
        <f>SUM(E71:E71)</f>
        <v>2029.5139999999999</v>
      </c>
      <c r="F72" s="6">
        <f>SUM(F71:F71)</f>
        <v>1.2247586972815201</v>
      </c>
    </row>
    <row r="73" spans="1:6" x14ac:dyDescent="0.2">
      <c r="A73" s="40"/>
      <c r="B73" s="40"/>
      <c r="C73" s="40"/>
      <c r="D73" s="40"/>
      <c r="E73" s="7"/>
      <c r="F73" s="7"/>
    </row>
    <row r="74" spans="1:6" x14ac:dyDescent="0.2">
      <c r="A74" s="39" t="s">
        <v>1213</v>
      </c>
      <c r="B74" s="40"/>
      <c r="C74" s="40"/>
      <c r="D74" s="40"/>
      <c r="E74" s="7"/>
      <c r="F74" s="7"/>
    </row>
    <row r="75" spans="1:6" x14ac:dyDescent="0.2">
      <c r="A75" s="40" t="s">
        <v>1214</v>
      </c>
      <c r="B75" s="40" t="s">
        <v>1215</v>
      </c>
      <c r="C75" s="40" t="s">
        <v>1216</v>
      </c>
      <c r="D75" s="40">
        <v>18425000</v>
      </c>
      <c r="E75" s="7">
        <v>20140.3675</v>
      </c>
      <c r="F75" s="7">
        <v>12.1541858110223</v>
      </c>
    </row>
    <row r="76" spans="1:6" x14ac:dyDescent="0.2">
      <c r="A76" s="40" t="s">
        <v>1217</v>
      </c>
      <c r="B76" s="40" t="s">
        <v>1240</v>
      </c>
      <c r="C76" s="40" t="s">
        <v>1216</v>
      </c>
      <c r="D76" s="40">
        <v>7250000</v>
      </c>
      <c r="E76" s="7">
        <v>7990.5874999999996</v>
      </c>
      <c r="F76" s="7">
        <v>4.8221108782762903</v>
      </c>
    </row>
    <row r="77" spans="1:6" x14ac:dyDescent="0.2">
      <c r="A77" s="40" t="s">
        <v>1225</v>
      </c>
      <c r="B77" s="40" t="s">
        <v>1242</v>
      </c>
      <c r="C77" s="40" t="s">
        <v>1216</v>
      </c>
      <c r="D77" s="40">
        <v>3400000</v>
      </c>
      <c r="E77" s="7">
        <v>3810.38</v>
      </c>
      <c r="F77" s="7">
        <v>2.2994648201232302</v>
      </c>
    </row>
    <row r="78" spans="1:6" x14ac:dyDescent="0.2">
      <c r="A78" s="40" t="s">
        <v>1221</v>
      </c>
      <c r="B78" s="40" t="s">
        <v>1243</v>
      </c>
      <c r="C78" s="40" t="s">
        <v>1216</v>
      </c>
      <c r="D78" s="40">
        <v>3300000</v>
      </c>
      <c r="E78" s="7">
        <v>3490.74</v>
      </c>
      <c r="F78" s="7">
        <v>2.1065704276730801</v>
      </c>
    </row>
    <row r="79" spans="1:6" x14ac:dyDescent="0.2">
      <c r="A79" s="40" t="s">
        <v>1223</v>
      </c>
      <c r="B79" s="40" t="s">
        <v>1332</v>
      </c>
      <c r="C79" s="40" t="s">
        <v>1216</v>
      </c>
      <c r="D79" s="40">
        <v>2000000</v>
      </c>
      <c r="E79" s="7">
        <v>2376</v>
      </c>
      <c r="F79" s="7">
        <v>1.4338539496356799</v>
      </c>
    </row>
    <row r="80" spans="1:6" x14ac:dyDescent="0.2">
      <c r="A80" s="40" t="s">
        <v>1219</v>
      </c>
      <c r="B80" s="40" t="s">
        <v>1244</v>
      </c>
      <c r="C80" s="40" t="s">
        <v>1216</v>
      </c>
      <c r="D80" s="40">
        <v>1050000</v>
      </c>
      <c r="E80" s="7">
        <v>1170.75</v>
      </c>
      <c r="F80" s="7">
        <v>0.70651705030975198</v>
      </c>
    </row>
    <row r="81" spans="1:6" x14ac:dyDescent="0.2">
      <c r="A81" s="40" t="s">
        <v>1227</v>
      </c>
      <c r="B81" s="40" t="s">
        <v>1274</v>
      </c>
      <c r="C81" s="40" t="s">
        <v>1216</v>
      </c>
      <c r="D81" s="40">
        <v>350000</v>
      </c>
      <c r="E81" s="7">
        <v>415.59</v>
      </c>
      <c r="F81" s="7">
        <v>0.25079771167049297</v>
      </c>
    </row>
    <row r="82" spans="1:6" x14ac:dyDescent="0.2">
      <c r="A82" s="39" t="s">
        <v>149</v>
      </c>
      <c r="B82" s="40"/>
      <c r="C82" s="40"/>
      <c r="D82" s="40"/>
      <c r="E82" s="6">
        <f>SUM(E75:E81)</f>
        <v>39394.415000000001</v>
      </c>
      <c r="F82" s="6">
        <f>SUM(F75:F81)</f>
        <v>23.773500648710826</v>
      </c>
    </row>
    <row r="83" spans="1:6" x14ac:dyDescent="0.2">
      <c r="A83" s="40"/>
      <c r="B83" s="40"/>
      <c r="C83" s="40"/>
      <c r="D83" s="40"/>
      <c r="E83" s="7"/>
      <c r="F83" s="7"/>
    </row>
    <row r="84" spans="1:6" x14ac:dyDescent="0.2">
      <c r="A84" s="39" t="s">
        <v>149</v>
      </c>
      <c r="B84" s="40"/>
      <c r="C84" s="40"/>
      <c r="D84" s="40"/>
      <c r="E84" s="6">
        <v>161463.96753200001</v>
      </c>
      <c r="F84" s="6">
        <v>97.439287697645213</v>
      </c>
    </row>
    <row r="85" spans="1:6" x14ac:dyDescent="0.2">
      <c r="A85" s="40"/>
      <c r="B85" s="40"/>
      <c r="C85" s="40"/>
      <c r="D85" s="40"/>
      <c r="E85" s="7"/>
      <c r="F85" s="7"/>
    </row>
    <row r="86" spans="1:6" x14ac:dyDescent="0.2">
      <c r="A86" s="39" t="s">
        <v>160</v>
      </c>
      <c r="B86" s="40"/>
      <c r="C86" s="40"/>
      <c r="D86" s="40"/>
      <c r="E86" s="6">
        <v>4243.2835598000001</v>
      </c>
      <c r="F86" s="6">
        <v>2.56</v>
      </c>
    </row>
    <row r="87" spans="1:6" x14ac:dyDescent="0.2">
      <c r="A87" s="40"/>
      <c r="B87" s="40"/>
      <c r="C87" s="40"/>
      <c r="D87" s="40"/>
      <c r="E87" s="7"/>
      <c r="F87" s="7"/>
    </row>
    <row r="88" spans="1:6" x14ac:dyDescent="0.2">
      <c r="A88" s="41" t="s">
        <v>161</v>
      </c>
      <c r="B88" s="38"/>
      <c r="C88" s="38"/>
      <c r="D88" s="38"/>
      <c r="E88" s="8">
        <v>165707.25355980001</v>
      </c>
      <c r="F88" s="8">
        <f xml:space="preserve"> ROUND(SUM(F84:F87),2)</f>
        <v>100</v>
      </c>
    </row>
    <row r="89" spans="1:6" x14ac:dyDescent="0.2">
      <c r="A89" s="4" t="s">
        <v>806</v>
      </c>
      <c r="F89" s="9" t="s">
        <v>1099</v>
      </c>
    </row>
    <row r="90" spans="1:6" x14ac:dyDescent="0.2">
      <c r="A90" s="4"/>
      <c r="F90" s="9"/>
    </row>
    <row r="91" spans="1:6" x14ac:dyDescent="0.2">
      <c r="A91" s="4" t="s">
        <v>162</v>
      </c>
    </row>
    <row r="92" spans="1:6" x14ac:dyDescent="0.2">
      <c r="A92" s="4" t="s">
        <v>163</v>
      </c>
    </row>
    <row r="93" spans="1:6" x14ac:dyDescent="0.2">
      <c r="A93" s="4" t="s">
        <v>811</v>
      </c>
    </row>
    <row r="94" spans="1:6" x14ac:dyDescent="0.2">
      <c r="A94" s="2" t="s">
        <v>607</v>
      </c>
      <c r="D94" s="10">
        <v>21.340900000000001</v>
      </c>
    </row>
    <row r="95" spans="1:6" x14ac:dyDescent="0.2">
      <c r="A95" s="2" t="s">
        <v>985</v>
      </c>
      <c r="D95" s="10">
        <v>96.633300000000006</v>
      </c>
    </row>
    <row r="96" spans="1:6" x14ac:dyDescent="0.2">
      <c r="A96" s="2" t="s">
        <v>606</v>
      </c>
      <c r="D96" s="10">
        <v>20.635200000000001</v>
      </c>
    </row>
    <row r="97" spans="1:5" x14ac:dyDescent="0.2">
      <c r="A97" s="2" t="s">
        <v>986</v>
      </c>
      <c r="D97" s="10">
        <v>93.901399999999995</v>
      </c>
    </row>
    <row r="99" spans="1:5" x14ac:dyDescent="0.2">
      <c r="A99" s="4" t="s">
        <v>823</v>
      </c>
    </row>
    <row r="100" spans="1:5" x14ac:dyDescent="0.2">
      <c r="A100" s="2" t="s">
        <v>607</v>
      </c>
      <c r="D100" s="10">
        <v>22.724399999999999</v>
      </c>
    </row>
    <row r="101" spans="1:5" x14ac:dyDescent="0.2">
      <c r="A101" s="2" t="s">
        <v>985</v>
      </c>
      <c r="D101" s="10">
        <v>102.9006</v>
      </c>
    </row>
    <row r="102" spans="1:5" x14ac:dyDescent="0.2">
      <c r="A102" s="2" t="s">
        <v>606</v>
      </c>
      <c r="D102" s="10">
        <v>21.797000000000001</v>
      </c>
    </row>
    <row r="103" spans="1:5" x14ac:dyDescent="0.2">
      <c r="A103" s="2" t="s">
        <v>986</v>
      </c>
      <c r="D103" s="10">
        <v>99.188100000000006</v>
      </c>
    </row>
    <row r="105" spans="1:5" x14ac:dyDescent="0.2">
      <c r="A105" s="4" t="s">
        <v>170</v>
      </c>
      <c r="D105" s="42" t="s">
        <v>171</v>
      </c>
    </row>
    <row r="108" spans="1:5" x14ac:dyDescent="0.2">
      <c r="A108" s="4" t="s">
        <v>825</v>
      </c>
      <c r="D108" s="43">
        <v>10.643285873319993</v>
      </c>
      <c r="E108" s="1" t="s">
        <v>826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28.8554687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556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1670000</v>
      </c>
      <c r="E8" s="7">
        <v>20033.32</v>
      </c>
      <c r="F8" s="7">
        <v>8.4581012958455251</v>
      </c>
    </row>
    <row r="9" spans="1:6" x14ac:dyDescent="0.2">
      <c r="A9" s="7" t="s">
        <v>70</v>
      </c>
      <c r="B9" s="7" t="s">
        <v>71</v>
      </c>
      <c r="C9" s="7" t="s">
        <v>11</v>
      </c>
      <c r="D9" s="7">
        <v>3087768</v>
      </c>
      <c r="E9" s="7">
        <v>14507.87795</v>
      </c>
      <c r="F9" s="7">
        <v>6.1252503972813148</v>
      </c>
    </row>
    <row r="10" spans="1:6" x14ac:dyDescent="0.2">
      <c r="A10" s="7" t="s">
        <v>17</v>
      </c>
      <c r="B10" s="7" t="s">
        <v>18</v>
      </c>
      <c r="C10" s="7" t="s">
        <v>19</v>
      </c>
      <c r="D10" s="7">
        <v>1350000</v>
      </c>
      <c r="E10" s="7">
        <v>13169.924999999999</v>
      </c>
      <c r="F10" s="7">
        <v>5.5603644183135081</v>
      </c>
    </row>
    <row r="11" spans="1:6" x14ac:dyDescent="0.2">
      <c r="A11" s="7" t="s">
        <v>29</v>
      </c>
      <c r="B11" s="7" t="s">
        <v>30</v>
      </c>
      <c r="C11" s="7" t="s">
        <v>31</v>
      </c>
      <c r="D11" s="7">
        <v>912033</v>
      </c>
      <c r="E11" s="7">
        <v>10808.50308</v>
      </c>
      <c r="F11" s="7">
        <v>4.5633681240602328</v>
      </c>
    </row>
    <row r="12" spans="1:6" x14ac:dyDescent="0.2">
      <c r="A12" s="7" t="s">
        <v>49</v>
      </c>
      <c r="B12" s="7" t="s">
        <v>50</v>
      </c>
      <c r="C12" s="7" t="s">
        <v>11</v>
      </c>
      <c r="D12" s="7">
        <v>4051888</v>
      </c>
      <c r="E12" s="7">
        <v>10468.05265</v>
      </c>
      <c r="F12" s="7">
        <v>4.4196293816473835</v>
      </c>
    </row>
    <row r="13" spans="1:6" x14ac:dyDescent="0.2">
      <c r="A13" s="7" t="s">
        <v>20</v>
      </c>
      <c r="B13" s="7" t="s">
        <v>21</v>
      </c>
      <c r="C13" s="7" t="s">
        <v>11</v>
      </c>
      <c r="D13" s="7">
        <v>825591</v>
      </c>
      <c r="E13" s="7">
        <v>8971.2846019999997</v>
      </c>
      <c r="F13" s="7">
        <v>3.7876914020030226</v>
      </c>
    </row>
    <row r="14" spans="1:6" x14ac:dyDescent="0.2">
      <c r="A14" s="7" t="s">
        <v>22</v>
      </c>
      <c r="B14" s="7" t="s">
        <v>23</v>
      </c>
      <c r="C14" s="7" t="s">
        <v>11</v>
      </c>
      <c r="D14" s="7">
        <v>670197</v>
      </c>
      <c r="E14" s="7">
        <v>7867.1074850000005</v>
      </c>
      <c r="F14" s="7">
        <v>3.3215059717228357</v>
      </c>
    </row>
    <row r="15" spans="1:6" x14ac:dyDescent="0.2">
      <c r="A15" s="7" t="s">
        <v>14</v>
      </c>
      <c r="B15" s="7" t="s">
        <v>15</v>
      </c>
      <c r="C15" s="7" t="s">
        <v>16</v>
      </c>
      <c r="D15" s="7">
        <v>2190000</v>
      </c>
      <c r="E15" s="7">
        <v>7108.74</v>
      </c>
      <c r="F15" s="7">
        <v>3.0013219479262006</v>
      </c>
    </row>
    <row r="16" spans="1:6" x14ac:dyDescent="0.2">
      <c r="A16" s="7" t="s">
        <v>44</v>
      </c>
      <c r="B16" s="7" t="s">
        <v>45</v>
      </c>
      <c r="C16" s="7" t="s">
        <v>31</v>
      </c>
      <c r="D16" s="7">
        <v>1446634</v>
      </c>
      <c r="E16" s="7">
        <v>6644.3899620000002</v>
      </c>
      <c r="F16" s="7">
        <v>2.8052725832610466</v>
      </c>
    </row>
    <row r="17" spans="1:6" x14ac:dyDescent="0.2">
      <c r="A17" s="7" t="s">
        <v>42</v>
      </c>
      <c r="B17" s="7" t="s">
        <v>43</v>
      </c>
      <c r="C17" s="7" t="s">
        <v>41</v>
      </c>
      <c r="D17" s="7">
        <v>198858</v>
      </c>
      <c r="E17" s="7">
        <v>6357.2914019999998</v>
      </c>
      <c r="F17" s="7">
        <v>2.6840590898225458</v>
      </c>
    </row>
    <row r="18" spans="1:6" x14ac:dyDescent="0.2">
      <c r="A18" s="7" t="s">
        <v>102</v>
      </c>
      <c r="B18" s="7" t="s">
        <v>103</v>
      </c>
      <c r="C18" s="7" t="s">
        <v>53</v>
      </c>
      <c r="D18" s="7">
        <v>684597</v>
      </c>
      <c r="E18" s="7">
        <v>5777.9986799999997</v>
      </c>
      <c r="F18" s="7">
        <v>2.4394807312368458</v>
      </c>
    </row>
    <row r="19" spans="1:6" x14ac:dyDescent="0.2">
      <c r="A19" s="7" t="s">
        <v>34</v>
      </c>
      <c r="B19" s="7" t="s">
        <v>35</v>
      </c>
      <c r="C19" s="7" t="s">
        <v>36</v>
      </c>
      <c r="D19" s="7">
        <v>840000</v>
      </c>
      <c r="E19" s="7">
        <v>5409.18</v>
      </c>
      <c r="F19" s="7">
        <v>2.2837648661061518</v>
      </c>
    </row>
    <row r="20" spans="1:6" x14ac:dyDescent="0.2">
      <c r="A20" s="7" t="s">
        <v>286</v>
      </c>
      <c r="B20" s="7" t="s">
        <v>287</v>
      </c>
      <c r="C20" s="7" t="s">
        <v>260</v>
      </c>
      <c r="D20" s="7">
        <v>3129114</v>
      </c>
      <c r="E20" s="7">
        <v>5105.1494910000001</v>
      </c>
      <c r="F20" s="7">
        <v>2.1554026754083808</v>
      </c>
    </row>
    <row r="21" spans="1:6" x14ac:dyDescent="0.2">
      <c r="A21" s="7" t="s">
        <v>27</v>
      </c>
      <c r="B21" s="7" t="s">
        <v>28</v>
      </c>
      <c r="C21" s="7" t="s">
        <v>11</v>
      </c>
      <c r="D21" s="7">
        <v>661649</v>
      </c>
      <c r="E21" s="7">
        <v>4998.4273709999998</v>
      </c>
      <c r="F21" s="7">
        <v>2.1103444173928652</v>
      </c>
    </row>
    <row r="22" spans="1:6" x14ac:dyDescent="0.2">
      <c r="A22" s="7" t="s">
        <v>76</v>
      </c>
      <c r="B22" s="7" t="s">
        <v>77</v>
      </c>
      <c r="C22" s="7" t="s">
        <v>78</v>
      </c>
      <c r="D22" s="7">
        <v>2968883</v>
      </c>
      <c r="E22" s="7">
        <v>4658.1774269999996</v>
      </c>
      <c r="F22" s="7">
        <v>1.9666903205053914</v>
      </c>
    </row>
    <row r="23" spans="1:6" x14ac:dyDescent="0.2">
      <c r="A23" s="7" t="s">
        <v>64</v>
      </c>
      <c r="B23" s="7" t="s">
        <v>65</v>
      </c>
      <c r="C23" s="7" t="s">
        <v>48</v>
      </c>
      <c r="D23" s="7">
        <v>500000</v>
      </c>
      <c r="E23" s="7">
        <v>4351.5</v>
      </c>
      <c r="F23" s="7">
        <v>1.8372105965896717</v>
      </c>
    </row>
    <row r="24" spans="1:6" x14ac:dyDescent="0.2">
      <c r="A24" s="7" t="s">
        <v>39</v>
      </c>
      <c r="B24" s="7" t="s">
        <v>40</v>
      </c>
      <c r="C24" s="7" t="s">
        <v>41</v>
      </c>
      <c r="D24" s="7">
        <v>1077150</v>
      </c>
      <c r="E24" s="7">
        <v>4326.9115499999998</v>
      </c>
      <c r="F24" s="7">
        <v>1.8268293117697898</v>
      </c>
    </row>
    <row r="25" spans="1:6" x14ac:dyDescent="0.2">
      <c r="A25" s="7" t="s">
        <v>37</v>
      </c>
      <c r="B25" s="7" t="s">
        <v>38</v>
      </c>
      <c r="C25" s="7" t="s">
        <v>31</v>
      </c>
      <c r="D25" s="7">
        <v>133473</v>
      </c>
      <c r="E25" s="7">
        <v>4225.8219170000002</v>
      </c>
      <c r="F25" s="7">
        <v>1.7841490992102218</v>
      </c>
    </row>
    <row r="26" spans="1:6" x14ac:dyDescent="0.2">
      <c r="A26" s="7" t="s">
        <v>258</v>
      </c>
      <c r="B26" s="7" t="s">
        <v>259</v>
      </c>
      <c r="C26" s="7" t="s">
        <v>260</v>
      </c>
      <c r="D26" s="7">
        <v>2075693</v>
      </c>
      <c r="E26" s="7">
        <v>3983.2548670000001</v>
      </c>
      <c r="F26" s="7">
        <v>1.6817368839641005</v>
      </c>
    </row>
    <row r="27" spans="1:6" x14ac:dyDescent="0.2">
      <c r="A27" s="7" t="s">
        <v>88</v>
      </c>
      <c r="B27" s="7" t="s">
        <v>89</v>
      </c>
      <c r="C27" s="7" t="s">
        <v>19</v>
      </c>
      <c r="D27" s="7">
        <v>800000</v>
      </c>
      <c r="E27" s="7">
        <v>3881.6</v>
      </c>
      <c r="F27" s="7">
        <v>1.6388180286619485</v>
      </c>
    </row>
    <row r="28" spans="1:6" x14ac:dyDescent="0.2">
      <c r="A28" s="7" t="s">
        <v>12</v>
      </c>
      <c r="B28" s="7" t="s">
        <v>13</v>
      </c>
      <c r="C28" s="7" t="s">
        <v>11</v>
      </c>
      <c r="D28" s="7">
        <v>1431785</v>
      </c>
      <c r="E28" s="7">
        <v>3802.1050679999998</v>
      </c>
      <c r="F28" s="7">
        <v>1.6052551350745476</v>
      </c>
    </row>
    <row r="29" spans="1:6" x14ac:dyDescent="0.2">
      <c r="A29" s="7" t="s">
        <v>32</v>
      </c>
      <c r="B29" s="7" t="s">
        <v>33</v>
      </c>
      <c r="C29" s="7" t="s">
        <v>19</v>
      </c>
      <c r="D29" s="7">
        <v>399000</v>
      </c>
      <c r="E29" s="7">
        <v>3207.1619999999998</v>
      </c>
      <c r="F29" s="7">
        <v>1.3540691741651669</v>
      </c>
    </row>
    <row r="30" spans="1:6" x14ac:dyDescent="0.2">
      <c r="A30" s="7" t="s">
        <v>51</v>
      </c>
      <c r="B30" s="7" t="s">
        <v>52</v>
      </c>
      <c r="C30" s="7" t="s">
        <v>53</v>
      </c>
      <c r="D30" s="7">
        <v>350000</v>
      </c>
      <c r="E30" s="7">
        <v>3077.2</v>
      </c>
      <c r="F30" s="7">
        <v>1.2991989998450504</v>
      </c>
    </row>
    <row r="31" spans="1:6" x14ac:dyDescent="0.2">
      <c r="A31" s="7" t="s">
        <v>140</v>
      </c>
      <c r="B31" s="7" t="s">
        <v>141</v>
      </c>
      <c r="C31" s="7" t="s">
        <v>142</v>
      </c>
      <c r="D31" s="7">
        <v>438801</v>
      </c>
      <c r="E31" s="7">
        <v>2810.081604</v>
      </c>
      <c r="F31" s="7">
        <v>1.1864211651500634</v>
      </c>
    </row>
    <row r="32" spans="1:6" x14ac:dyDescent="0.2">
      <c r="A32" s="7" t="s">
        <v>90</v>
      </c>
      <c r="B32" s="7" t="s">
        <v>91</v>
      </c>
      <c r="C32" s="7" t="s">
        <v>31</v>
      </c>
      <c r="D32" s="7">
        <v>750000</v>
      </c>
      <c r="E32" s="7">
        <v>2805.75</v>
      </c>
      <c r="F32" s="7">
        <v>1.1845923546780353</v>
      </c>
    </row>
    <row r="33" spans="1:6" x14ac:dyDescent="0.2">
      <c r="A33" s="7" t="s">
        <v>129</v>
      </c>
      <c r="B33" s="7" t="s">
        <v>130</v>
      </c>
      <c r="C33" s="7" t="s">
        <v>131</v>
      </c>
      <c r="D33" s="7">
        <v>1600000</v>
      </c>
      <c r="E33" s="7">
        <v>2805.6</v>
      </c>
      <c r="F33" s="7">
        <v>1.1845290244265154</v>
      </c>
    </row>
    <row r="34" spans="1:6" x14ac:dyDescent="0.2">
      <c r="A34" s="7" t="s">
        <v>100</v>
      </c>
      <c r="B34" s="7" t="s">
        <v>101</v>
      </c>
      <c r="C34" s="7" t="s">
        <v>87</v>
      </c>
      <c r="D34" s="7">
        <v>280000</v>
      </c>
      <c r="E34" s="7">
        <v>2779.7</v>
      </c>
      <c r="F34" s="7">
        <v>1.1735940009974284</v>
      </c>
    </row>
    <row r="35" spans="1:6" x14ac:dyDescent="0.2">
      <c r="A35" s="7" t="s">
        <v>57</v>
      </c>
      <c r="B35" s="7" t="s">
        <v>58</v>
      </c>
      <c r="C35" s="7" t="s">
        <v>59</v>
      </c>
      <c r="D35" s="7">
        <v>750000</v>
      </c>
      <c r="E35" s="7">
        <v>2726.625</v>
      </c>
      <c r="F35" s="7">
        <v>1.151185647001336</v>
      </c>
    </row>
    <row r="36" spans="1:6" x14ac:dyDescent="0.2">
      <c r="A36" s="7" t="s">
        <v>92</v>
      </c>
      <c r="B36" s="7" t="s">
        <v>93</v>
      </c>
      <c r="C36" s="7" t="s">
        <v>87</v>
      </c>
      <c r="D36" s="7">
        <v>1500000</v>
      </c>
      <c r="E36" s="7">
        <v>2717.25</v>
      </c>
      <c r="F36" s="7">
        <v>1.147227506281348</v>
      </c>
    </row>
    <row r="37" spans="1:6" x14ac:dyDescent="0.2">
      <c r="A37" s="7" t="s">
        <v>94</v>
      </c>
      <c r="B37" s="7" t="s">
        <v>95</v>
      </c>
      <c r="C37" s="7" t="s">
        <v>96</v>
      </c>
      <c r="D37" s="7">
        <v>1850000</v>
      </c>
      <c r="E37" s="7">
        <v>2582.6</v>
      </c>
      <c r="F37" s="7">
        <v>1.0903780505003988</v>
      </c>
    </row>
    <row r="38" spans="1:6" x14ac:dyDescent="0.2">
      <c r="A38" s="7" t="s">
        <v>116</v>
      </c>
      <c r="B38" s="7" t="s">
        <v>117</v>
      </c>
      <c r="C38" s="7" t="s">
        <v>11</v>
      </c>
      <c r="D38" s="7">
        <v>3075000</v>
      </c>
      <c r="E38" s="7">
        <v>2573.7750000000001</v>
      </c>
      <c r="F38" s="7">
        <v>1.08665212070265</v>
      </c>
    </row>
    <row r="39" spans="1:6" x14ac:dyDescent="0.2">
      <c r="A39" s="7" t="s">
        <v>60</v>
      </c>
      <c r="B39" s="7" t="s">
        <v>61</v>
      </c>
      <c r="C39" s="7" t="s">
        <v>41</v>
      </c>
      <c r="D39" s="7">
        <v>184425</v>
      </c>
      <c r="E39" s="7">
        <v>2539.808888</v>
      </c>
      <c r="F39" s="7">
        <v>1.0723115712619167</v>
      </c>
    </row>
    <row r="40" spans="1:6" x14ac:dyDescent="0.2">
      <c r="A40" s="7" t="s">
        <v>72</v>
      </c>
      <c r="B40" s="7" t="s">
        <v>73</v>
      </c>
      <c r="C40" s="7" t="s">
        <v>41</v>
      </c>
      <c r="D40" s="7">
        <v>349064</v>
      </c>
      <c r="E40" s="7">
        <v>2477.6562720000002</v>
      </c>
      <c r="F40" s="7">
        <v>1.0460706325692892</v>
      </c>
    </row>
    <row r="41" spans="1:6" x14ac:dyDescent="0.2">
      <c r="A41" s="7" t="s">
        <v>68</v>
      </c>
      <c r="B41" s="7" t="s">
        <v>69</v>
      </c>
      <c r="C41" s="7" t="s">
        <v>26</v>
      </c>
      <c r="D41" s="7">
        <v>750000</v>
      </c>
      <c r="E41" s="7">
        <v>2368.875</v>
      </c>
      <c r="F41" s="7">
        <v>1.0001429971265903</v>
      </c>
    </row>
    <row r="42" spans="1:6" x14ac:dyDescent="0.2">
      <c r="A42" s="7" t="s">
        <v>256</v>
      </c>
      <c r="B42" s="7" t="s">
        <v>257</v>
      </c>
      <c r="C42" s="7" t="s">
        <v>31</v>
      </c>
      <c r="D42" s="7">
        <v>85619</v>
      </c>
      <c r="E42" s="7">
        <v>2298.9985790000001</v>
      </c>
      <c r="F42" s="7">
        <v>0.9706410550116964</v>
      </c>
    </row>
    <row r="43" spans="1:6" x14ac:dyDescent="0.2">
      <c r="A43" s="7" t="s">
        <v>118</v>
      </c>
      <c r="B43" s="7" t="s">
        <v>119</v>
      </c>
      <c r="C43" s="7" t="s">
        <v>120</v>
      </c>
      <c r="D43" s="7">
        <v>160000</v>
      </c>
      <c r="E43" s="7">
        <v>2210.08</v>
      </c>
      <c r="F43" s="7">
        <v>0.93309948185933622</v>
      </c>
    </row>
    <row r="44" spans="1:6" x14ac:dyDescent="0.2">
      <c r="A44" s="7" t="s">
        <v>97</v>
      </c>
      <c r="B44" s="7" t="s">
        <v>98</v>
      </c>
      <c r="C44" s="7" t="s">
        <v>99</v>
      </c>
      <c r="D44" s="7">
        <v>1509386</v>
      </c>
      <c r="E44" s="7">
        <v>2106.3481630000001</v>
      </c>
      <c r="F44" s="7">
        <v>0.88930372634052368</v>
      </c>
    </row>
    <row r="45" spans="1:6" x14ac:dyDescent="0.2">
      <c r="A45" s="7" t="s">
        <v>125</v>
      </c>
      <c r="B45" s="7" t="s">
        <v>126</v>
      </c>
      <c r="C45" s="7" t="s">
        <v>81</v>
      </c>
      <c r="D45" s="7">
        <v>649808</v>
      </c>
      <c r="E45" s="7">
        <v>2102.1288800000002</v>
      </c>
      <c r="F45" s="7">
        <v>0.88752233798303548</v>
      </c>
    </row>
    <row r="46" spans="1:6" x14ac:dyDescent="0.2">
      <c r="A46" s="7" t="s">
        <v>114</v>
      </c>
      <c r="B46" s="7" t="s">
        <v>115</v>
      </c>
      <c r="C46" s="7" t="s">
        <v>87</v>
      </c>
      <c r="D46" s="7">
        <v>219044</v>
      </c>
      <c r="E46" s="7">
        <v>2056.9326820000001</v>
      </c>
      <c r="F46" s="7">
        <v>0.86844042740250804</v>
      </c>
    </row>
    <row r="47" spans="1:6" x14ac:dyDescent="0.2">
      <c r="A47" s="7" t="s">
        <v>138</v>
      </c>
      <c r="B47" s="7" t="s">
        <v>139</v>
      </c>
      <c r="C47" s="7" t="s">
        <v>56</v>
      </c>
      <c r="D47" s="7">
        <v>1596771</v>
      </c>
      <c r="E47" s="7">
        <v>2011.93146</v>
      </c>
      <c r="F47" s="7">
        <v>0.84944083601611597</v>
      </c>
    </row>
    <row r="48" spans="1:6" x14ac:dyDescent="0.2">
      <c r="A48" s="7" t="s">
        <v>121</v>
      </c>
      <c r="B48" s="7" t="s">
        <v>122</v>
      </c>
      <c r="C48" s="7" t="s">
        <v>56</v>
      </c>
      <c r="D48" s="7">
        <v>163295</v>
      </c>
      <c r="E48" s="7">
        <v>1981.013293</v>
      </c>
      <c r="F48" s="7">
        <v>0.83638713406517295</v>
      </c>
    </row>
    <row r="49" spans="1:6" x14ac:dyDescent="0.2">
      <c r="A49" s="7" t="s">
        <v>127</v>
      </c>
      <c r="B49" s="7" t="s">
        <v>128</v>
      </c>
      <c r="C49" s="7" t="s">
        <v>53</v>
      </c>
      <c r="D49" s="7">
        <v>200000</v>
      </c>
      <c r="E49" s="7">
        <v>1939.8</v>
      </c>
      <c r="F49" s="7">
        <v>0.81898681265417561</v>
      </c>
    </row>
    <row r="50" spans="1:6" x14ac:dyDescent="0.2">
      <c r="A50" s="7" t="s">
        <v>331</v>
      </c>
      <c r="B50" s="7" t="s">
        <v>332</v>
      </c>
      <c r="C50" s="7" t="s">
        <v>53</v>
      </c>
      <c r="D50" s="7">
        <v>513020</v>
      </c>
      <c r="E50" s="7">
        <v>1780.4359099999999</v>
      </c>
      <c r="F50" s="7">
        <v>0.75170302663467192</v>
      </c>
    </row>
    <row r="51" spans="1:6" x14ac:dyDescent="0.2">
      <c r="A51" s="7" t="s">
        <v>337</v>
      </c>
      <c r="B51" s="7" t="s">
        <v>338</v>
      </c>
      <c r="C51" s="7" t="s">
        <v>31</v>
      </c>
      <c r="D51" s="7">
        <v>33242</v>
      </c>
      <c r="E51" s="7">
        <v>1750.5237199999999</v>
      </c>
      <c r="F51" s="7">
        <v>0.73907404985994962</v>
      </c>
    </row>
    <row r="52" spans="1:6" x14ac:dyDescent="0.2">
      <c r="A52" s="7" t="s">
        <v>66</v>
      </c>
      <c r="B52" s="7" t="s">
        <v>67</v>
      </c>
      <c r="C52" s="7" t="s">
        <v>53</v>
      </c>
      <c r="D52" s="7">
        <v>648889</v>
      </c>
      <c r="E52" s="7">
        <v>1639.4180590000001</v>
      </c>
      <c r="F52" s="7">
        <v>0.69216505348391855</v>
      </c>
    </row>
    <row r="53" spans="1:6" x14ac:dyDescent="0.2">
      <c r="A53" s="7" t="s">
        <v>329</v>
      </c>
      <c r="B53" s="7" t="s">
        <v>330</v>
      </c>
      <c r="C53" s="7" t="s">
        <v>78</v>
      </c>
      <c r="D53" s="7">
        <v>294781</v>
      </c>
      <c r="E53" s="7">
        <v>1145.8137469999999</v>
      </c>
      <c r="F53" s="7">
        <v>0.48376448528243521</v>
      </c>
    </row>
    <row r="54" spans="1:6" x14ac:dyDescent="0.2">
      <c r="A54" s="7" t="s">
        <v>62</v>
      </c>
      <c r="B54" s="7" t="s">
        <v>63</v>
      </c>
      <c r="C54" s="7" t="s">
        <v>41</v>
      </c>
      <c r="D54" s="7">
        <v>74503</v>
      </c>
      <c r="E54" s="7">
        <v>1121.158396</v>
      </c>
      <c r="F54" s="7">
        <v>0.47335495474817407</v>
      </c>
    </row>
    <row r="55" spans="1:6" x14ac:dyDescent="0.2">
      <c r="A55" s="7" t="s">
        <v>263</v>
      </c>
      <c r="B55" s="7" t="s">
        <v>264</v>
      </c>
      <c r="C55" s="7" t="s">
        <v>31</v>
      </c>
      <c r="D55" s="7">
        <v>359639</v>
      </c>
      <c r="E55" s="7">
        <v>1071.364581</v>
      </c>
      <c r="F55" s="7">
        <v>0.45233192256096832</v>
      </c>
    </row>
    <row r="56" spans="1:6" x14ac:dyDescent="0.2">
      <c r="A56" s="7" t="s">
        <v>46</v>
      </c>
      <c r="B56" s="7" t="s">
        <v>47</v>
      </c>
      <c r="C56" s="7" t="s">
        <v>48</v>
      </c>
      <c r="D56" s="7">
        <v>29359</v>
      </c>
      <c r="E56" s="7">
        <v>1057.936886</v>
      </c>
      <c r="F56" s="7">
        <v>0.4466627272164263</v>
      </c>
    </row>
    <row r="57" spans="1:6" x14ac:dyDescent="0.2">
      <c r="A57" s="7" t="s">
        <v>333</v>
      </c>
      <c r="B57" s="7" t="s">
        <v>334</v>
      </c>
      <c r="C57" s="7" t="s">
        <v>120</v>
      </c>
      <c r="D57" s="7">
        <v>97353</v>
      </c>
      <c r="E57" s="7">
        <v>584.26402949999999</v>
      </c>
      <c r="F57" s="7">
        <v>0.24667725294808238</v>
      </c>
    </row>
    <row r="58" spans="1:6" x14ac:dyDescent="0.2">
      <c r="A58" s="7" t="s">
        <v>405</v>
      </c>
      <c r="B58" s="7" t="s">
        <v>406</v>
      </c>
      <c r="C58" s="7" t="s">
        <v>96</v>
      </c>
      <c r="D58" s="7">
        <v>46665</v>
      </c>
      <c r="E58" s="7">
        <v>169.46394749999999</v>
      </c>
      <c r="F58" s="7">
        <v>7.1547962791431857E-2</v>
      </c>
    </row>
    <row r="59" spans="1:6" x14ac:dyDescent="0.2">
      <c r="A59" s="7" t="s">
        <v>462</v>
      </c>
      <c r="B59" s="7" t="s">
        <v>463</v>
      </c>
      <c r="C59" s="7" t="s">
        <v>81</v>
      </c>
      <c r="D59" s="7">
        <v>28210</v>
      </c>
      <c r="E59" s="7">
        <v>97.141135000000006</v>
      </c>
      <c r="F59" s="7">
        <v>4.1013150083131757E-2</v>
      </c>
    </row>
    <row r="60" spans="1:6" x14ac:dyDescent="0.2">
      <c r="A60" s="6" t="s">
        <v>149</v>
      </c>
      <c r="B60" s="7"/>
      <c r="C60" s="7"/>
      <c r="D60" s="7"/>
      <c r="E60" s="6">
        <f xml:space="preserve"> SUM(E8:E59)</f>
        <v>219053.45573400005</v>
      </c>
      <c r="F60" s="6">
        <f>SUM(F8:F59)</f>
        <v>92.484736319451059</v>
      </c>
    </row>
    <row r="61" spans="1:6" x14ac:dyDescent="0.2">
      <c r="A61" s="7"/>
      <c r="B61" s="7"/>
      <c r="C61" s="7"/>
      <c r="D61" s="7"/>
      <c r="E61" s="7"/>
      <c r="F61" s="7"/>
    </row>
    <row r="62" spans="1:6" x14ac:dyDescent="0.2">
      <c r="A62" s="6" t="s">
        <v>150</v>
      </c>
      <c r="B62" s="7"/>
      <c r="C62" s="7"/>
      <c r="D62" s="7"/>
      <c r="E62" s="7"/>
      <c r="F62" s="7"/>
    </row>
    <row r="63" spans="1:6" x14ac:dyDescent="0.2">
      <c r="A63" s="7" t="s">
        <v>151</v>
      </c>
      <c r="B63" s="7" t="s">
        <v>152</v>
      </c>
      <c r="C63" s="7" t="s">
        <v>153</v>
      </c>
      <c r="D63" s="7">
        <v>3500</v>
      </c>
      <c r="E63" s="7">
        <v>5.5300000000000002E-2</v>
      </c>
      <c r="F63" s="7">
        <v>2.3347752726969743E-5</v>
      </c>
    </row>
    <row r="64" spans="1:6" x14ac:dyDescent="0.2">
      <c r="A64" s="7" t="s">
        <v>557</v>
      </c>
      <c r="B64" s="7" t="s">
        <v>558</v>
      </c>
      <c r="C64" s="7" t="s">
        <v>153</v>
      </c>
      <c r="D64" s="7">
        <v>30000</v>
      </c>
      <c r="E64" s="7">
        <v>3.0000000000000001E-3</v>
      </c>
      <c r="F64" s="7">
        <v>1.2666050303961886E-6</v>
      </c>
    </row>
    <row r="65" spans="1:6" x14ac:dyDescent="0.2">
      <c r="A65" s="7" t="s">
        <v>580</v>
      </c>
      <c r="B65" s="7" t="s">
        <v>155</v>
      </c>
      <c r="C65" s="7" t="s">
        <v>153</v>
      </c>
      <c r="D65" s="7">
        <v>2900</v>
      </c>
      <c r="E65" s="7">
        <v>2.9E-4</v>
      </c>
      <c r="F65" s="7">
        <v>1.2243848627163155E-7</v>
      </c>
    </row>
    <row r="66" spans="1:6" x14ac:dyDescent="0.2">
      <c r="A66" s="6" t="s">
        <v>149</v>
      </c>
      <c r="B66" s="7"/>
      <c r="C66" s="7"/>
      <c r="D66" s="7"/>
      <c r="E66" s="6">
        <f>SUM(E63:E65)</f>
        <v>5.8590000000000003E-2</v>
      </c>
      <c r="F66" s="6">
        <f>SUM(F63:F65)</f>
        <v>2.4736796243637564E-5</v>
      </c>
    </row>
    <row r="67" spans="1:6" x14ac:dyDescent="0.2">
      <c r="A67" s="7"/>
      <c r="B67" s="7"/>
      <c r="C67" s="7"/>
      <c r="D67" s="7"/>
      <c r="E67" s="7"/>
      <c r="F67" s="7"/>
    </row>
    <row r="68" spans="1:6" x14ac:dyDescent="0.2">
      <c r="A68" s="6" t="s">
        <v>149</v>
      </c>
      <c r="B68" s="7"/>
      <c r="C68" s="7"/>
      <c r="D68" s="7"/>
      <c r="E68" s="6">
        <v>219053.51432400005</v>
      </c>
      <c r="F68" s="6">
        <v>92.484761056247308</v>
      </c>
    </row>
    <row r="69" spans="1:6" x14ac:dyDescent="0.2">
      <c r="A69" s="7"/>
      <c r="B69" s="7"/>
      <c r="C69" s="7"/>
      <c r="D69" s="7"/>
      <c r="E69" s="7"/>
      <c r="F69" s="7"/>
    </row>
    <row r="70" spans="1:6" x14ac:dyDescent="0.2">
      <c r="A70" s="6" t="s">
        <v>160</v>
      </c>
      <c r="B70" s="7"/>
      <c r="C70" s="7"/>
      <c r="D70" s="7"/>
      <c r="E70" s="6">
        <v>17800.1162874</v>
      </c>
      <c r="F70" s="6">
        <v>7.52</v>
      </c>
    </row>
    <row r="71" spans="1:6" x14ac:dyDescent="0.2">
      <c r="A71" s="7"/>
      <c r="B71" s="7"/>
      <c r="C71" s="7"/>
      <c r="D71" s="7"/>
      <c r="E71" s="7"/>
      <c r="F71" s="7"/>
    </row>
    <row r="72" spans="1:6" x14ac:dyDescent="0.2">
      <c r="A72" s="8" t="s">
        <v>161</v>
      </c>
      <c r="B72" s="5"/>
      <c r="C72" s="5"/>
      <c r="D72" s="5"/>
      <c r="E72" s="8">
        <v>236853.63061140006</v>
      </c>
      <c r="F72" s="8">
        <f xml:space="preserve"> ROUND(SUM(F68:F71),2)</f>
        <v>100</v>
      </c>
    </row>
    <row r="74" spans="1:6" x14ac:dyDescent="0.2">
      <c r="A74" s="9" t="s">
        <v>162</v>
      </c>
    </row>
    <row r="75" spans="1:6" x14ac:dyDescent="0.2">
      <c r="A75" s="9" t="s">
        <v>163</v>
      </c>
    </row>
    <row r="76" spans="1:6" x14ac:dyDescent="0.2">
      <c r="A76" s="9" t="s">
        <v>164</v>
      </c>
    </row>
    <row r="77" spans="1:6" x14ac:dyDescent="0.2">
      <c r="A77" s="1" t="s">
        <v>165</v>
      </c>
      <c r="B77" s="10">
        <v>42.384333599999998</v>
      </c>
    </row>
    <row r="78" spans="1:6" x14ac:dyDescent="0.2">
      <c r="A78" s="1" t="s">
        <v>166</v>
      </c>
      <c r="B78" s="10">
        <v>445.5043804</v>
      </c>
    </row>
    <row r="79" spans="1:6" x14ac:dyDescent="0.2">
      <c r="A79" s="1" t="s">
        <v>167</v>
      </c>
      <c r="B79" s="10">
        <v>41.121261500000003</v>
      </c>
    </row>
    <row r="80" spans="1:6" x14ac:dyDescent="0.2">
      <c r="A80" s="1" t="s">
        <v>168</v>
      </c>
      <c r="B80" s="10">
        <v>433.92548849999997</v>
      </c>
    </row>
    <row r="82" spans="1:2" x14ac:dyDescent="0.2">
      <c r="A82" s="9" t="s">
        <v>169</v>
      </c>
    </row>
    <row r="83" spans="1:2" x14ac:dyDescent="0.2">
      <c r="A83" s="1" t="s">
        <v>165</v>
      </c>
      <c r="B83" s="10">
        <v>43.818742299999997</v>
      </c>
    </row>
    <row r="84" spans="1:2" x14ac:dyDescent="0.2">
      <c r="A84" s="1" t="s">
        <v>166</v>
      </c>
      <c r="B84" s="10">
        <v>460.59192430000002</v>
      </c>
    </row>
    <row r="85" spans="1:2" x14ac:dyDescent="0.2">
      <c r="A85" s="1" t="s">
        <v>167</v>
      </c>
      <c r="B85" s="10">
        <v>42.304834300000003</v>
      </c>
    </row>
    <row r="86" spans="1:2" x14ac:dyDescent="0.2">
      <c r="A86" s="1" t="s">
        <v>168</v>
      </c>
      <c r="B86" s="10">
        <v>446.41594140000001</v>
      </c>
    </row>
    <row r="88" spans="1:2" x14ac:dyDescent="0.2">
      <c r="A88" s="9" t="s">
        <v>170</v>
      </c>
      <c r="B88" s="11" t="s">
        <v>171</v>
      </c>
    </row>
    <row r="90" spans="1:2" x14ac:dyDescent="0.2">
      <c r="A90" s="9" t="s">
        <v>172</v>
      </c>
      <c r="B90" s="12">
        <v>0.2358976950730633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27.1406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555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383</v>
      </c>
      <c r="B8" s="7" t="s">
        <v>384</v>
      </c>
      <c r="C8" s="7" t="s">
        <v>120</v>
      </c>
      <c r="D8" s="7">
        <v>234593</v>
      </c>
      <c r="E8" s="7">
        <v>5009.6162189999995</v>
      </c>
      <c r="F8" s="7">
        <v>10.077535015143289</v>
      </c>
    </row>
    <row r="9" spans="1:6" x14ac:dyDescent="0.2">
      <c r="A9" s="7" t="s">
        <v>385</v>
      </c>
      <c r="B9" s="7" t="s">
        <v>386</v>
      </c>
      <c r="C9" s="7" t="s">
        <v>142</v>
      </c>
      <c r="D9" s="7">
        <v>952241</v>
      </c>
      <c r="E9" s="7">
        <v>4565.0433540000004</v>
      </c>
      <c r="F9" s="7">
        <v>9.1832152872511621</v>
      </c>
    </row>
    <row r="10" spans="1:6" x14ac:dyDescent="0.2">
      <c r="A10" s="7" t="s">
        <v>12</v>
      </c>
      <c r="B10" s="7" t="s">
        <v>13</v>
      </c>
      <c r="C10" s="7" t="s">
        <v>11</v>
      </c>
      <c r="D10" s="7">
        <v>1600000</v>
      </c>
      <c r="E10" s="7">
        <v>4248.8</v>
      </c>
      <c r="F10" s="7">
        <v>8.5470480972069058</v>
      </c>
    </row>
    <row r="11" spans="1:6" x14ac:dyDescent="0.2">
      <c r="A11" s="7" t="s">
        <v>9</v>
      </c>
      <c r="B11" s="7" t="s">
        <v>10</v>
      </c>
      <c r="C11" s="7" t="s">
        <v>11</v>
      </c>
      <c r="D11" s="7">
        <v>350000</v>
      </c>
      <c r="E11" s="7">
        <v>4198.6000000000004</v>
      </c>
      <c r="F11" s="7">
        <v>8.4460638629572866</v>
      </c>
    </row>
    <row r="12" spans="1:6" x14ac:dyDescent="0.2">
      <c r="A12" s="7" t="s">
        <v>17</v>
      </c>
      <c r="B12" s="7" t="s">
        <v>18</v>
      </c>
      <c r="C12" s="7" t="s">
        <v>19</v>
      </c>
      <c r="D12" s="7">
        <v>385100</v>
      </c>
      <c r="E12" s="7">
        <v>3756.8430499999999</v>
      </c>
      <c r="F12" s="7">
        <v>7.5574087370569307</v>
      </c>
    </row>
    <row r="13" spans="1:6" x14ac:dyDescent="0.2">
      <c r="A13" s="7" t="s">
        <v>251</v>
      </c>
      <c r="B13" s="7" t="s">
        <v>252</v>
      </c>
      <c r="C13" s="7" t="s">
        <v>36</v>
      </c>
      <c r="D13" s="7">
        <v>284900</v>
      </c>
      <c r="E13" s="7">
        <v>2820.65245</v>
      </c>
      <c r="F13" s="7">
        <v>5.6741320268439326</v>
      </c>
    </row>
    <row r="14" spans="1:6" x14ac:dyDescent="0.2">
      <c r="A14" s="7" t="s">
        <v>108</v>
      </c>
      <c r="B14" s="7" t="s">
        <v>109</v>
      </c>
      <c r="C14" s="7" t="s">
        <v>11</v>
      </c>
      <c r="D14" s="7">
        <v>3541094</v>
      </c>
      <c r="E14" s="7">
        <v>2507.094552</v>
      </c>
      <c r="F14" s="7">
        <v>5.0433670024923281</v>
      </c>
    </row>
    <row r="15" spans="1:6" x14ac:dyDescent="0.2">
      <c r="A15" s="7" t="s">
        <v>263</v>
      </c>
      <c r="B15" s="7" t="s">
        <v>264</v>
      </c>
      <c r="C15" s="7" t="s">
        <v>31</v>
      </c>
      <c r="D15" s="7">
        <v>812148</v>
      </c>
      <c r="E15" s="7">
        <v>2419.3888919999999</v>
      </c>
      <c r="F15" s="7">
        <v>4.8669349524035317</v>
      </c>
    </row>
    <row r="16" spans="1:6" x14ac:dyDescent="0.2">
      <c r="A16" s="7" t="s">
        <v>387</v>
      </c>
      <c r="B16" s="7" t="s">
        <v>388</v>
      </c>
      <c r="C16" s="7" t="s">
        <v>48</v>
      </c>
      <c r="D16" s="7">
        <v>251563</v>
      </c>
      <c r="E16" s="7">
        <v>1829.2403549999999</v>
      </c>
      <c r="F16" s="7">
        <v>3.6797696515573421</v>
      </c>
    </row>
    <row r="17" spans="1:6" x14ac:dyDescent="0.2">
      <c r="A17" s="7" t="s">
        <v>389</v>
      </c>
      <c r="B17" s="7" t="s">
        <v>390</v>
      </c>
      <c r="C17" s="7" t="s">
        <v>120</v>
      </c>
      <c r="D17" s="7">
        <v>274125</v>
      </c>
      <c r="E17" s="7">
        <v>1571.147438</v>
      </c>
      <c r="F17" s="7">
        <v>3.160580098001649</v>
      </c>
    </row>
    <row r="18" spans="1:6" x14ac:dyDescent="0.2">
      <c r="A18" s="7" t="s">
        <v>85</v>
      </c>
      <c r="B18" s="7" t="s">
        <v>86</v>
      </c>
      <c r="C18" s="7" t="s">
        <v>87</v>
      </c>
      <c r="D18" s="7">
        <v>763800</v>
      </c>
      <c r="E18" s="7">
        <v>1458.0942</v>
      </c>
      <c r="F18" s="7">
        <v>2.933157893442484</v>
      </c>
    </row>
    <row r="19" spans="1:6" x14ac:dyDescent="0.2">
      <c r="A19" s="7" t="s">
        <v>134</v>
      </c>
      <c r="B19" s="7" t="s">
        <v>135</v>
      </c>
      <c r="C19" s="7" t="s">
        <v>120</v>
      </c>
      <c r="D19" s="7">
        <v>899161</v>
      </c>
      <c r="E19" s="7">
        <v>1444.5021469999999</v>
      </c>
      <c r="F19" s="7">
        <v>2.9058156013292318</v>
      </c>
    </row>
    <row r="20" spans="1:6" x14ac:dyDescent="0.2">
      <c r="A20" s="7" t="s">
        <v>100</v>
      </c>
      <c r="B20" s="7" t="s">
        <v>101</v>
      </c>
      <c r="C20" s="7" t="s">
        <v>87</v>
      </c>
      <c r="D20" s="7">
        <v>132400</v>
      </c>
      <c r="E20" s="7">
        <v>1314.4010000000001</v>
      </c>
      <c r="F20" s="7">
        <v>2.6440991729469157</v>
      </c>
    </row>
    <row r="21" spans="1:6" x14ac:dyDescent="0.2">
      <c r="A21" s="7" t="s">
        <v>82</v>
      </c>
      <c r="B21" s="7" t="s">
        <v>83</v>
      </c>
      <c r="C21" s="7" t="s">
        <v>84</v>
      </c>
      <c r="D21" s="7">
        <v>399300</v>
      </c>
      <c r="E21" s="7">
        <v>1232.2398000000001</v>
      </c>
      <c r="F21" s="7">
        <v>2.478820570018033</v>
      </c>
    </row>
    <row r="22" spans="1:6" x14ac:dyDescent="0.2">
      <c r="A22" s="7" t="s">
        <v>391</v>
      </c>
      <c r="B22" s="7" t="s">
        <v>392</v>
      </c>
      <c r="C22" s="7" t="s">
        <v>41</v>
      </c>
      <c r="D22" s="7">
        <v>130500</v>
      </c>
      <c r="E22" s="7">
        <v>1196.424</v>
      </c>
      <c r="F22" s="7">
        <v>2.4067721409933807</v>
      </c>
    </row>
    <row r="23" spans="1:6" x14ac:dyDescent="0.2">
      <c r="A23" s="7" t="s">
        <v>395</v>
      </c>
      <c r="B23" s="7" t="s">
        <v>396</v>
      </c>
      <c r="C23" s="7" t="s">
        <v>53</v>
      </c>
      <c r="D23" s="7">
        <v>484054</v>
      </c>
      <c r="E23" s="7">
        <v>1048.9450179999999</v>
      </c>
      <c r="F23" s="7">
        <v>2.1100977970654218</v>
      </c>
    </row>
    <row r="24" spans="1:6" x14ac:dyDescent="0.2">
      <c r="A24" s="7" t="s">
        <v>397</v>
      </c>
      <c r="B24" s="7" t="s">
        <v>398</v>
      </c>
      <c r="C24" s="7" t="s">
        <v>399</v>
      </c>
      <c r="D24" s="7">
        <v>86930</v>
      </c>
      <c r="E24" s="7">
        <v>959.22908500000005</v>
      </c>
      <c r="F24" s="7">
        <v>1.9296218051531662</v>
      </c>
    </row>
    <row r="25" spans="1:6" x14ac:dyDescent="0.2">
      <c r="A25" s="7" t="s">
        <v>393</v>
      </c>
      <c r="B25" s="7" t="s">
        <v>394</v>
      </c>
      <c r="C25" s="7" t="s">
        <v>78</v>
      </c>
      <c r="D25" s="7">
        <v>123416</v>
      </c>
      <c r="E25" s="7">
        <v>949.25416399999995</v>
      </c>
      <c r="F25" s="7">
        <v>1.9095558737012643</v>
      </c>
    </row>
    <row r="26" spans="1:6" x14ac:dyDescent="0.2">
      <c r="A26" s="7" t="s">
        <v>253</v>
      </c>
      <c r="B26" s="7" t="s">
        <v>254</v>
      </c>
      <c r="C26" s="7" t="s">
        <v>255</v>
      </c>
      <c r="D26" s="7">
        <v>283495</v>
      </c>
      <c r="E26" s="7">
        <v>819.01705500000003</v>
      </c>
      <c r="F26" s="7">
        <v>1.6475659389751822</v>
      </c>
    </row>
    <row r="27" spans="1:6" x14ac:dyDescent="0.2">
      <c r="A27" s="7" t="s">
        <v>403</v>
      </c>
      <c r="B27" s="7" t="s">
        <v>404</v>
      </c>
      <c r="C27" s="7" t="s">
        <v>255</v>
      </c>
      <c r="D27" s="7">
        <v>295000</v>
      </c>
      <c r="E27" s="7">
        <v>742.22</v>
      </c>
      <c r="F27" s="7">
        <v>1.4930780546763582</v>
      </c>
    </row>
    <row r="28" spans="1:6" x14ac:dyDescent="0.2">
      <c r="A28" s="7" t="s">
        <v>42</v>
      </c>
      <c r="B28" s="7" t="s">
        <v>43</v>
      </c>
      <c r="C28" s="7" t="s">
        <v>41</v>
      </c>
      <c r="D28" s="7">
        <v>23200</v>
      </c>
      <c r="E28" s="7">
        <v>741.68079999999998</v>
      </c>
      <c r="F28" s="7">
        <v>1.4919933793953342</v>
      </c>
    </row>
    <row r="29" spans="1:6" x14ac:dyDescent="0.2">
      <c r="A29" s="7" t="s">
        <v>400</v>
      </c>
      <c r="B29" s="7" t="s">
        <v>401</v>
      </c>
      <c r="C29" s="7" t="s">
        <v>402</v>
      </c>
      <c r="D29" s="7">
        <v>625863</v>
      </c>
      <c r="E29" s="7">
        <v>612.719877</v>
      </c>
      <c r="F29" s="7">
        <v>1.2325706690909668</v>
      </c>
    </row>
    <row r="30" spans="1:6" x14ac:dyDescent="0.2">
      <c r="A30" s="7" t="s">
        <v>405</v>
      </c>
      <c r="B30" s="7" t="s">
        <v>406</v>
      </c>
      <c r="C30" s="7" t="s">
        <v>96</v>
      </c>
      <c r="D30" s="7">
        <v>154809</v>
      </c>
      <c r="E30" s="7">
        <v>562.18888349999997</v>
      </c>
      <c r="F30" s="7">
        <v>1.1309205956951491</v>
      </c>
    </row>
    <row r="31" spans="1:6" x14ac:dyDescent="0.2">
      <c r="A31" s="7" t="s">
        <v>64</v>
      </c>
      <c r="B31" s="7" t="s">
        <v>65</v>
      </c>
      <c r="C31" s="7" t="s">
        <v>48</v>
      </c>
      <c r="D31" s="7">
        <v>30000</v>
      </c>
      <c r="E31" s="7">
        <v>261.08999999999997</v>
      </c>
      <c r="F31" s="7">
        <v>0.52521860000464859</v>
      </c>
    </row>
    <row r="32" spans="1:6" x14ac:dyDescent="0.2">
      <c r="A32" s="7" t="s">
        <v>407</v>
      </c>
      <c r="B32" s="7" t="s">
        <v>408</v>
      </c>
      <c r="C32" s="7" t="s">
        <v>41</v>
      </c>
      <c r="D32" s="7">
        <v>14084</v>
      </c>
      <c r="E32" s="7">
        <v>239.40687399999999</v>
      </c>
      <c r="F32" s="7">
        <v>0.48159999691205835</v>
      </c>
    </row>
    <row r="33" spans="1:6" x14ac:dyDescent="0.2">
      <c r="A33" s="6" t="s">
        <v>149</v>
      </c>
      <c r="B33" s="7"/>
      <c r="C33" s="7"/>
      <c r="D33" s="7"/>
      <c r="E33" s="6">
        <f xml:space="preserve"> SUM(E8:E32)</f>
        <v>46507.839213499989</v>
      </c>
      <c r="F33" s="6">
        <f>SUM(F8:F32)</f>
        <v>93.556942820313935</v>
      </c>
    </row>
    <row r="34" spans="1:6" x14ac:dyDescent="0.2">
      <c r="A34" s="7"/>
      <c r="B34" s="7"/>
      <c r="C34" s="7"/>
      <c r="D34" s="7"/>
      <c r="E34" s="7"/>
      <c r="F34" s="7"/>
    </row>
    <row r="35" spans="1:6" x14ac:dyDescent="0.2">
      <c r="A35" s="6" t="s">
        <v>149</v>
      </c>
      <c r="B35" s="7"/>
      <c r="C35" s="7"/>
      <c r="D35" s="7"/>
      <c r="E35" s="6">
        <v>46507.839213499989</v>
      </c>
      <c r="F35" s="6">
        <v>93.556942820313935</v>
      </c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6" t="s">
        <v>160</v>
      </c>
      <c r="B37" s="7"/>
      <c r="C37" s="7"/>
      <c r="D37" s="7"/>
      <c r="E37" s="6">
        <v>3202.8907564000001</v>
      </c>
      <c r="F37" s="6">
        <v>6.44</v>
      </c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8" t="s">
        <v>161</v>
      </c>
      <c r="B39" s="5"/>
      <c r="C39" s="5"/>
      <c r="D39" s="5"/>
      <c r="E39" s="8">
        <v>49710.729969899985</v>
      </c>
      <c r="F39" s="8">
        <f xml:space="preserve"> ROUND(SUM(F35:F38),2)</f>
        <v>100</v>
      </c>
    </row>
    <row r="41" spans="1:6" x14ac:dyDescent="0.2">
      <c r="A41" s="9" t="s">
        <v>162</v>
      </c>
    </row>
    <row r="42" spans="1:6" x14ac:dyDescent="0.2">
      <c r="A42" s="9" t="s">
        <v>163</v>
      </c>
    </row>
    <row r="43" spans="1:6" x14ac:dyDescent="0.2">
      <c r="A43" s="9" t="s">
        <v>164</v>
      </c>
    </row>
    <row r="44" spans="1:6" x14ac:dyDescent="0.2">
      <c r="A44" s="1" t="s">
        <v>165</v>
      </c>
      <c r="B44" s="10">
        <v>60.055483899999999</v>
      </c>
    </row>
    <row r="45" spans="1:6" x14ac:dyDescent="0.2">
      <c r="A45" s="1" t="s">
        <v>166</v>
      </c>
      <c r="B45" s="10">
        <v>190.52808949999999</v>
      </c>
    </row>
    <row r="46" spans="1:6" x14ac:dyDescent="0.2">
      <c r="A46" s="1" t="s">
        <v>167</v>
      </c>
      <c r="B46" s="10">
        <v>58.585161300000003</v>
      </c>
    </row>
    <row r="47" spans="1:6" x14ac:dyDescent="0.2">
      <c r="A47" s="1" t="s">
        <v>168</v>
      </c>
      <c r="B47" s="10">
        <v>186.42635369999999</v>
      </c>
    </row>
    <row r="49" spans="1:2" x14ac:dyDescent="0.2">
      <c r="A49" s="9" t="s">
        <v>169</v>
      </c>
    </row>
    <row r="50" spans="1:2" x14ac:dyDescent="0.2">
      <c r="A50" s="1" t="s">
        <v>165</v>
      </c>
      <c r="B50" s="10">
        <v>66.408795900000001</v>
      </c>
    </row>
    <row r="51" spans="1:2" x14ac:dyDescent="0.2">
      <c r="A51" s="1" t="s">
        <v>166</v>
      </c>
      <c r="B51" s="10">
        <v>210.73825310000001</v>
      </c>
    </row>
    <row r="52" spans="1:2" x14ac:dyDescent="0.2">
      <c r="A52" s="1" t="s">
        <v>167</v>
      </c>
      <c r="B52" s="10">
        <v>64.563670700000003</v>
      </c>
    </row>
    <row r="53" spans="1:2" x14ac:dyDescent="0.2">
      <c r="A53" s="1" t="s">
        <v>168</v>
      </c>
      <c r="B53" s="10">
        <v>205.4510927</v>
      </c>
    </row>
    <row r="55" spans="1:2" x14ac:dyDescent="0.2">
      <c r="A55" s="9" t="s">
        <v>170</v>
      </c>
      <c r="B55" s="11" t="s">
        <v>171</v>
      </c>
    </row>
    <row r="57" spans="1:2" x14ac:dyDescent="0.2">
      <c r="A57" s="9" t="s">
        <v>172</v>
      </c>
      <c r="B57" s="12">
        <v>0.17276160750455588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42.710937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554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455</v>
      </c>
      <c r="B8" s="7" t="s">
        <v>456</v>
      </c>
      <c r="C8" s="7" t="s">
        <v>56</v>
      </c>
      <c r="D8" s="7">
        <v>4008557</v>
      </c>
      <c r="E8" s="7">
        <v>16637.51583</v>
      </c>
      <c r="F8" s="7">
        <v>4.1020329344920334</v>
      </c>
    </row>
    <row r="9" spans="1:6" x14ac:dyDescent="0.2">
      <c r="A9" s="7" t="s">
        <v>134</v>
      </c>
      <c r="B9" s="7" t="s">
        <v>135</v>
      </c>
      <c r="C9" s="7" t="s">
        <v>120</v>
      </c>
      <c r="D9" s="7">
        <v>8887515</v>
      </c>
      <c r="E9" s="7">
        <v>14277.79285</v>
      </c>
      <c r="F9" s="7">
        <v>3.520235659036778</v>
      </c>
    </row>
    <row r="10" spans="1:6" x14ac:dyDescent="0.2">
      <c r="A10" s="7" t="s">
        <v>22</v>
      </c>
      <c r="B10" s="7" t="s">
        <v>23</v>
      </c>
      <c r="C10" s="7" t="s">
        <v>11</v>
      </c>
      <c r="D10" s="7">
        <v>848884</v>
      </c>
      <c r="E10" s="7">
        <v>9964.6248340000002</v>
      </c>
      <c r="F10" s="7">
        <v>2.4568102393760558</v>
      </c>
    </row>
    <row r="11" spans="1:6" x14ac:dyDescent="0.2">
      <c r="A11" s="7" t="s">
        <v>333</v>
      </c>
      <c r="B11" s="7" t="s">
        <v>334</v>
      </c>
      <c r="C11" s="7" t="s">
        <v>120</v>
      </c>
      <c r="D11" s="7">
        <v>1586036</v>
      </c>
      <c r="E11" s="7">
        <v>9518.5950539999994</v>
      </c>
      <c r="F11" s="7">
        <v>2.3468401653566437</v>
      </c>
    </row>
    <row r="12" spans="1:6" x14ac:dyDescent="0.2">
      <c r="A12" s="7" t="s">
        <v>448</v>
      </c>
      <c r="B12" s="7" t="s">
        <v>449</v>
      </c>
      <c r="C12" s="7" t="s">
        <v>19</v>
      </c>
      <c r="D12" s="7">
        <v>582409</v>
      </c>
      <c r="E12" s="7">
        <v>8738.4646360000006</v>
      </c>
      <c r="F12" s="7">
        <v>2.1544965065716752</v>
      </c>
    </row>
    <row r="13" spans="1:6" x14ac:dyDescent="0.2">
      <c r="A13" s="7" t="s">
        <v>68</v>
      </c>
      <c r="B13" s="7" t="s">
        <v>69</v>
      </c>
      <c r="C13" s="7" t="s">
        <v>26</v>
      </c>
      <c r="D13" s="7">
        <v>2720122</v>
      </c>
      <c r="E13" s="7">
        <v>8591.5053370000005</v>
      </c>
      <c r="F13" s="7">
        <v>2.1182632196622877</v>
      </c>
    </row>
    <row r="14" spans="1:6" x14ac:dyDescent="0.2">
      <c r="A14" s="7" t="s">
        <v>479</v>
      </c>
      <c r="B14" s="7" t="s">
        <v>480</v>
      </c>
      <c r="C14" s="7" t="s">
        <v>231</v>
      </c>
      <c r="D14" s="7">
        <v>3389717</v>
      </c>
      <c r="E14" s="7">
        <v>8460.7336319999995</v>
      </c>
      <c r="F14" s="7">
        <v>2.0860210360159517</v>
      </c>
    </row>
    <row r="15" spans="1:6" x14ac:dyDescent="0.2">
      <c r="A15" s="7" t="s">
        <v>393</v>
      </c>
      <c r="B15" s="7" t="s">
        <v>394</v>
      </c>
      <c r="C15" s="7" t="s">
        <v>78</v>
      </c>
      <c r="D15" s="7">
        <v>1031121</v>
      </c>
      <c r="E15" s="7">
        <v>7930.8671720000002</v>
      </c>
      <c r="F15" s="7">
        <v>1.9553807594258918</v>
      </c>
    </row>
    <row r="16" spans="1:6" x14ac:dyDescent="0.2">
      <c r="A16" s="7" t="s">
        <v>300</v>
      </c>
      <c r="B16" s="7" t="s">
        <v>301</v>
      </c>
      <c r="C16" s="7" t="s">
        <v>56</v>
      </c>
      <c r="D16" s="7">
        <v>193136</v>
      </c>
      <c r="E16" s="7">
        <v>7789.7542880000001</v>
      </c>
      <c r="F16" s="7">
        <v>1.9205889249018098</v>
      </c>
    </row>
    <row r="17" spans="1:6" x14ac:dyDescent="0.2">
      <c r="A17" s="7" t="s">
        <v>9</v>
      </c>
      <c r="B17" s="7" t="s">
        <v>10</v>
      </c>
      <c r="C17" s="7" t="s">
        <v>11</v>
      </c>
      <c r="D17" s="7">
        <v>644107</v>
      </c>
      <c r="E17" s="7">
        <v>7726.7075720000003</v>
      </c>
      <c r="F17" s="7">
        <v>1.9050445546913704</v>
      </c>
    </row>
    <row r="18" spans="1:6" x14ac:dyDescent="0.2">
      <c r="A18" s="7" t="s">
        <v>263</v>
      </c>
      <c r="B18" s="7" t="s">
        <v>264</v>
      </c>
      <c r="C18" s="7" t="s">
        <v>31</v>
      </c>
      <c r="D18" s="7">
        <v>2507798</v>
      </c>
      <c r="E18" s="7">
        <v>7470.7302419999996</v>
      </c>
      <c r="F18" s="7">
        <v>1.8419325222898759</v>
      </c>
    </row>
    <row r="19" spans="1:6" x14ac:dyDescent="0.2">
      <c r="A19" s="7" t="s">
        <v>279</v>
      </c>
      <c r="B19" s="7" t="s">
        <v>280</v>
      </c>
      <c r="C19" s="7" t="s">
        <v>56</v>
      </c>
      <c r="D19" s="7">
        <v>1637266</v>
      </c>
      <c r="E19" s="7">
        <v>7230.1666560000003</v>
      </c>
      <c r="F19" s="7">
        <v>1.7826207979498663</v>
      </c>
    </row>
    <row r="20" spans="1:6" x14ac:dyDescent="0.2">
      <c r="A20" s="7" t="s">
        <v>481</v>
      </c>
      <c r="B20" s="7" t="s">
        <v>482</v>
      </c>
      <c r="C20" s="7" t="s">
        <v>142</v>
      </c>
      <c r="D20" s="7">
        <v>320642</v>
      </c>
      <c r="E20" s="7">
        <v>7165.5470949999999</v>
      </c>
      <c r="F20" s="7">
        <v>1.7666886377558275</v>
      </c>
    </row>
    <row r="21" spans="1:6" x14ac:dyDescent="0.2">
      <c r="A21" s="7" t="s">
        <v>483</v>
      </c>
      <c r="B21" s="7" t="s">
        <v>484</v>
      </c>
      <c r="C21" s="7" t="s">
        <v>378</v>
      </c>
      <c r="D21" s="7">
        <v>6065846</v>
      </c>
      <c r="E21" s="7">
        <v>7036.3813600000003</v>
      </c>
      <c r="F21" s="7">
        <v>1.7348424111681731</v>
      </c>
    </row>
    <row r="22" spans="1:6" x14ac:dyDescent="0.2">
      <c r="A22" s="7" t="s">
        <v>485</v>
      </c>
      <c r="B22" s="7" t="s">
        <v>486</v>
      </c>
      <c r="C22" s="7" t="s">
        <v>48</v>
      </c>
      <c r="D22" s="7">
        <v>1143745</v>
      </c>
      <c r="E22" s="7">
        <v>6979.1319899999999</v>
      </c>
      <c r="F22" s="7">
        <v>1.7207273952235769</v>
      </c>
    </row>
    <row r="23" spans="1:6" x14ac:dyDescent="0.2">
      <c r="A23" s="7" t="s">
        <v>487</v>
      </c>
      <c r="B23" s="7" t="s">
        <v>488</v>
      </c>
      <c r="C23" s="7" t="s">
        <v>142</v>
      </c>
      <c r="D23" s="7">
        <v>7199495</v>
      </c>
      <c r="E23" s="7">
        <v>6745.9268149999998</v>
      </c>
      <c r="F23" s="7">
        <v>1.6632299107361959</v>
      </c>
    </row>
    <row r="24" spans="1:6" x14ac:dyDescent="0.2">
      <c r="A24" s="7" t="s">
        <v>489</v>
      </c>
      <c r="B24" s="7" t="s">
        <v>490</v>
      </c>
      <c r="C24" s="7" t="s">
        <v>491</v>
      </c>
      <c r="D24" s="7">
        <v>330986</v>
      </c>
      <c r="E24" s="7">
        <v>6605.9840809999996</v>
      </c>
      <c r="F24" s="7">
        <v>1.628726580450808</v>
      </c>
    </row>
    <row r="25" spans="1:6" x14ac:dyDescent="0.2">
      <c r="A25" s="7" t="s">
        <v>492</v>
      </c>
      <c r="B25" s="7" t="s">
        <v>493</v>
      </c>
      <c r="C25" s="7" t="s">
        <v>36</v>
      </c>
      <c r="D25" s="7">
        <v>936105</v>
      </c>
      <c r="E25" s="7">
        <v>6484.8673879999997</v>
      </c>
      <c r="F25" s="7">
        <v>1.5988648710057654</v>
      </c>
    </row>
    <row r="26" spans="1:6" x14ac:dyDescent="0.2">
      <c r="A26" s="7" t="s">
        <v>494</v>
      </c>
      <c r="B26" s="7" t="s">
        <v>495</v>
      </c>
      <c r="C26" s="7" t="s">
        <v>378</v>
      </c>
      <c r="D26" s="7">
        <v>156764</v>
      </c>
      <c r="E26" s="7">
        <v>6109.2498439999999</v>
      </c>
      <c r="F26" s="7">
        <v>1.5062551597961917</v>
      </c>
    </row>
    <row r="27" spans="1:6" x14ac:dyDescent="0.2">
      <c r="A27" s="7" t="s">
        <v>70</v>
      </c>
      <c r="B27" s="7" t="s">
        <v>71</v>
      </c>
      <c r="C27" s="7" t="s">
        <v>11</v>
      </c>
      <c r="D27" s="7">
        <v>1263061</v>
      </c>
      <c r="E27" s="7">
        <v>5934.4921089999998</v>
      </c>
      <c r="F27" s="7">
        <v>1.4631680792577244</v>
      </c>
    </row>
    <row r="28" spans="1:6" x14ac:dyDescent="0.2">
      <c r="A28" s="7" t="s">
        <v>339</v>
      </c>
      <c r="B28" s="7" t="s">
        <v>340</v>
      </c>
      <c r="C28" s="7" t="s">
        <v>19</v>
      </c>
      <c r="D28" s="7">
        <v>1219264</v>
      </c>
      <c r="E28" s="7">
        <v>5820.156704</v>
      </c>
      <c r="F28" s="7">
        <v>1.4349783181370896</v>
      </c>
    </row>
    <row r="29" spans="1:6" x14ac:dyDescent="0.2">
      <c r="A29" s="7" t="s">
        <v>145</v>
      </c>
      <c r="B29" s="7" t="s">
        <v>146</v>
      </c>
      <c r="C29" s="7" t="s">
        <v>84</v>
      </c>
      <c r="D29" s="7">
        <v>5465533</v>
      </c>
      <c r="E29" s="7">
        <v>5809.8615790000003</v>
      </c>
      <c r="F29" s="7">
        <v>1.4324400220208771</v>
      </c>
    </row>
    <row r="30" spans="1:6" x14ac:dyDescent="0.2">
      <c r="A30" s="7" t="s">
        <v>290</v>
      </c>
      <c r="B30" s="7" t="s">
        <v>291</v>
      </c>
      <c r="C30" s="7" t="s">
        <v>48</v>
      </c>
      <c r="D30" s="7">
        <v>1381888</v>
      </c>
      <c r="E30" s="7">
        <v>5706.506496</v>
      </c>
      <c r="F30" s="7">
        <v>1.4069574945362939</v>
      </c>
    </row>
    <row r="31" spans="1:6" x14ac:dyDescent="0.2">
      <c r="A31" s="7" t="s">
        <v>496</v>
      </c>
      <c r="B31" s="7" t="s">
        <v>497</v>
      </c>
      <c r="C31" s="7" t="s">
        <v>53</v>
      </c>
      <c r="D31" s="7">
        <v>1598810</v>
      </c>
      <c r="E31" s="7">
        <v>5598.2332150000002</v>
      </c>
      <c r="F31" s="7">
        <v>1.3802623695473426</v>
      </c>
    </row>
    <row r="32" spans="1:6" x14ac:dyDescent="0.2">
      <c r="A32" s="7" t="s">
        <v>498</v>
      </c>
      <c r="B32" s="7" t="s">
        <v>499</v>
      </c>
      <c r="C32" s="7" t="s">
        <v>59</v>
      </c>
      <c r="D32" s="7">
        <v>1966231</v>
      </c>
      <c r="E32" s="7">
        <v>5580.1635779999997</v>
      </c>
      <c r="F32" s="7">
        <v>1.3758072425412624</v>
      </c>
    </row>
    <row r="33" spans="1:6" x14ac:dyDescent="0.2">
      <c r="A33" s="7" t="s">
        <v>20</v>
      </c>
      <c r="B33" s="7" t="s">
        <v>21</v>
      </c>
      <c r="C33" s="7" t="s">
        <v>11</v>
      </c>
      <c r="D33" s="7">
        <v>506427</v>
      </c>
      <c r="E33" s="7">
        <v>5503.0889960000004</v>
      </c>
      <c r="F33" s="7">
        <v>1.3568042569389218</v>
      </c>
    </row>
    <row r="34" spans="1:6" x14ac:dyDescent="0.2">
      <c r="A34" s="7" t="s">
        <v>467</v>
      </c>
      <c r="B34" s="7" t="s">
        <v>468</v>
      </c>
      <c r="C34" s="7" t="s">
        <v>11</v>
      </c>
      <c r="D34" s="7">
        <v>4076000</v>
      </c>
      <c r="E34" s="7">
        <v>5490.3720000000003</v>
      </c>
      <c r="F34" s="7">
        <v>1.3536688407534274</v>
      </c>
    </row>
    <row r="35" spans="1:6" x14ac:dyDescent="0.2">
      <c r="A35" s="7" t="s">
        <v>14</v>
      </c>
      <c r="B35" s="7" t="s">
        <v>15</v>
      </c>
      <c r="C35" s="7" t="s">
        <v>16</v>
      </c>
      <c r="D35" s="7">
        <v>1652972</v>
      </c>
      <c r="E35" s="7">
        <v>5365.5471120000002</v>
      </c>
      <c r="F35" s="7">
        <v>1.3228928639277886</v>
      </c>
    </row>
    <row r="36" spans="1:6" x14ac:dyDescent="0.2">
      <c r="A36" s="7" t="s">
        <v>429</v>
      </c>
      <c r="B36" s="7" t="s">
        <v>430</v>
      </c>
      <c r="C36" s="7" t="s">
        <v>195</v>
      </c>
      <c r="D36" s="7">
        <v>3616785</v>
      </c>
      <c r="E36" s="7">
        <v>5298.5900250000004</v>
      </c>
      <c r="F36" s="7">
        <v>1.3063843791949661</v>
      </c>
    </row>
    <row r="37" spans="1:6" x14ac:dyDescent="0.2">
      <c r="A37" s="7" t="s">
        <v>500</v>
      </c>
      <c r="B37" s="7" t="s">
        <v>501</v>
      </c>
      <c r="C37" s="7" t="s">
        <v>131</v>
      </c>
      <c r="D37" s="7">
        <v>1671029</v>
      </c>
      <c r="E37" s="7">
        <v>5271.2609810000004</v>
      </c>
      <c r="F37" s="7">
        <v>1.2996463156702396</v>
      </c>
    </row>
    <row r="38" spans="1:6" x14ac:dyDescent="0.2">
      <c r="A38" s="7" t="s">
        <v>116</v>
      </c>
      <c r="B38" s="7" t="s">
        <v>117</v>
      </c>
      <c r="C38" s="7" t="s">
        <v>11</v>
      </c>
      <c r="D38" s="7">
        <v>6126265</v>
      </c>
      <c r="E38" s="7">
        <v>5127.6838049999997</v>
      </c>
      <c r="F38" s="7">
        <v>1.2642469020431535</v>
      </c>
    </row>
    <row r="39" spans="1:6" x14ac:dyDescent="0.2">
      <c r="A39" s="7" t="s">
        <v>502</v>
      </c>
      <c r="B39" s="7" t="s">
        <v>503</v>
      </c>
      <c r="C39" s="7" t="s">
        <v>131</v>
      </c>
      <c r="D39" s="7">
        <v>4555056</v>
      </c>
      <c r="E39" s="7">
        <v>5072.0548559999997</v>
      </c>
      <c r="F39" s="7">
        <v>1.2505314060976764</v>
      </c>
    </row>
    <row r="40" spans="1:6" x14ac:dyDescent="0.2">
      <c r="A40" s="7" t="s">
        <v>504</v>
      </c>
      <c r="B40" s="7" t="s">
        <v>505</v>
      </c>
      <c r="C40" s="7" t="s">
        <v>195</v>
      </c>
      <c r="D40" s="7">
        <v>1997779</v>
      </c>
      <c r="E40" s="7">
        <v>4916.5341189999999</v>
      </c>
      <c r="F40" s="7">
        <v>1.2121872691670805</v>
      </c>
    </row>
    <row r="41" spans="1:6" x14ac:dyDescent="0.2">
      <c r="A41" s="7" t="s">
        <v>506</v>
      </c>
      <c r="B41" s="7" t="s">
        <v>507</v>
      </c>
      <c r="C41" s="7" t="s">
        <v>96</v>
      </c>
      <c r="D41" s="7">
        <v>1754879</v>
      </c>
      <c r="E41" s="7">
        <v>4825.9172500000004</v>
      </c>
      <c r="F41" s="7">
        <v>1.1898453892340024</v>
      </c>
    </row>
    <row r="42" spans="1:6" x14ac:dyDescent="0.2">
      <c r="A42" s="7" t="s">
        <v>508</v>
      </c>
      <c r="B42" s="7" t="s">
        <v>509</v>
      </c>
      <c r="C42" s="7" t="s">
        <v>53</v>
      </c>
      <c r="D42" s="7">
        <v>2098242</v>
      </c>
      <c r="E42" s="7">
        <v>4801.8268170000001</v>
      </c>
      <c r="F42" s="7">
        <v>1.1839058156473021</v>
      </c>
    </row>
    <row r="43" spans="1:6" x14ac:dyDescent="0.2">
      <c r="A43" s="7" t="s">
        <v>510</v>
      </c>
      <c r="B43" s="7" t="s">
        <v>511</v>
      </c>
      <c r="C43" s="7" t="s">
        <v>56</v>
      </c>
      <c r="D43" s="7">
        <v>1774305</v>
      </c>
      <c r="E43" s="7">
        <v>4732.9585880000004</v>
      </c>
      <c r="F43" s="7">
        <v>1.1669261327195932</v>
      </c>
    </row>
    <row r="44" spans="1:6" x14ac:dyDescent="0.2">
      <c r="A44" s="7" t="s">
        <v>94</v>
      </c>
      <c r="B44" s="7" t="s">
        <v>95</v>
      </c>
      <c r="C44" s="7" t="s">
        <v>96</v>
      </c>
      <c r="D44" s="7">
        <v>3271718</v>
      </c>
      <c r="E44" s="7">
        <v>4567.3183280000003</v>
      </c>
      <c r="F44" s="7">
        <v>1.1260869949095693</v>
      </c>
    </row>
    <row r="45" spans="1:6" x14ac:dyDescent="0.2">
      <c r="A45" s="7" t="s">
        <v>138</v>
      </c>
      <c r="B45" s="7" t="s">
        <v>139</v>
      </c>
      <c r="C45" s="7" t="s">
        <v>56</v>
      </c>
      <c r="D45" s="7">
        <v>3600653</v>
      </c>
      <c r="E45" s="7">
        <v>4536.8227800000004</v>
      </c>
      <c r="F45" s="7">
        <v>1.1185682196591309</v>
      </c>
    </row>
    <row r="46" spans="1:6" x14ac:dyDescent="0.2">
      <c r="A46" s="7" t="s">
        <v>512</v>
      </c>
      <c r="B46" s="7" t="s">
        <v>513</v>
      </c>
      <c r="C46" s="7" t="s">
        <v>142</v>
      </c>
      <c r="D46" s="7">
        <v>1814446</v>
      </c>
      <c r="E46" s="7">
        <v>4474.4238359999999</v>
      </c>
      <c r="F46" s="7">
        <v>1.1031835597146464</v>
      </c>
    </row>
    <row r="47" spans="1:6" x14ac:dyDescent="0.2">
      <c r="A47" s="7" t="s">
        <v>514</v>
      </c>
      <c r="B47" s="7" t="s">
        <v>515</v>
      </c>
      <c r="C47" s="7" t="s">
        <v>41</v>
      </c>
      <c r="D47" s="7">
        <v>1261573</v>
      </c>
      <c r="E47" s="7">
        <v>4445.1524659999995</v>
      </c>
      <c r="F47" s="7">
        <v>1.0959666094797325</v>
      </c>
    </row>
    <row r="48" spans="1:6" x14ac:dyDescent="0.2">
      <c r="A48" s="7" t="s">
        <v>121</v>
      </c>
      <c r="B48" s="7" t="s">
        <v>122</v>
      </c>
      <c r="C48" s="7" t="s">
        <v>56</v>
      </c>
      <c r="D48" s="7">
        <v>358682</v>
      </c>
      <c r="E48" s="7">
        <v>4351.3506829999997</v>
      </c>
      <c r="F48" s="7">
        <v>1.072839478776346</v>
      </c>
    </row>
    <row r="49" spans="1:6" x14ac:dyDescent="0.2">
      <c r="A49" s="7" t="s">
        <v>437</v>
      </c>
      <c r="B49" s="7" t="s">
        <v>438</v>
      </c>
      <c r="C49" s="7" t="s">
        <v>195</v>
      </c>
      <c r="D49" s="7">
        <v>1673470</v>
      </c>
      <c r="E49" s="7">
        <v>4274.0423799999999</v>
      </c>
      <c r="F49" s="7">
        <v>1.0537788685112082</v>
      </c>
    </row>
    <row r="50" spans="1:6" x14ac:dyDescent="0.2">
      <c r="A50" s="7" t="s">
        <v>114</v>
      </c>
      <c r="B50" s="7" t="s">
        <v>115</v>
      </c>
      <c r="C50" s="7" t="s">
        <v>87</v>
      </c>
      <c r="D50" s="7">
        <v>437741</v>
      </c>
      <c r="E50" s="7">
        <v>4110.6068610000002</v>
      </c>
      <c r="F50" s="7">
        <v>1.0134833166719768</v>
      </c>
    </row>
    <row r="51" spans="1:6" x14ac:dyDescent="0.2">
      <c r="A51" s="7" t="s">
        <v>450</v>
      </c>
      <c r="B51" s="7" t="s">
        <v>451</v>
      </c>
      <c r="C51" s="7" t="s">
        <v>19</v>
      </c>
      <c r="D51" s="7">
        <v>957917</v>
      </c>
      <c r="E51" s="7">
        <v>4073.0630839999999</v>
      </c>
      <c r="F51" s="7">
        <v>1.0042267779366971</v>
      </c>
    </row>
    <row r="52" spans="1:6" x14ac:dyDescent="0.2">
      <c r="A52" s="7" t="s">
        <v>516</v>
      </c>
      <c r="B52" s="7" t="s">
        <v>517</v>
      </c>
      <c r="C52" s="7" t="s">
        <v>195</v>
      </c>
      <c r="D52" s="7">
        <v>194989</v>
      </c>
      <c r="E52" s="7">
        <v>4041.731992</v>
      </c>
      <c r="F52" s="7">
        <v>0.99650199663095329</v>
      </c>
    </row>
    <row r="53" spans="1:6" x14ac:dyDescent="0.2">
      <c r="A53" s="7" t="s">
        <v>136</v>
      </c>
      <c r="B53" s="7" t="s">
        <v>137</v>
      </c>
      <c r="C53" s="7" t="s">
        <v>131</v>
      </c>
      <c r="D53" s="7">
        <v>5586927</v>
      </c>
      <c r="E53" s="7">
        <v>3991.8593420000002</v>
      </c>
      <c r="F53" s="7">
        <v>0.98420573468170813</v>
      </c>
    </row>
    <row r="54" spans="1:6" x14ac:dyDescent="0.2">
      <c r="A54" s="7" t="s">
        <v>518</v>
      </c>
      <c r="B54" s="7" t="s">
        <v>519</v>
      </c>
      <c r="C54" s="7" t="s">
        <v>87</v>
      </c>
      <c r="D54" s="7">
        <v>2028537</v>
      </c>
      <c r="E54" s="7">
        <v>3983.0324000000001</v>
      </c>
      <c r="F54" s="7">
        <v>0.98202942379702896</v>
      </c>
    </row>
    <row r="55" spans="1:6" x14ac:dyDescent="0.2">
      <c r="A55" s="7" t="s">
        <v>520</v>
      </c>
      <c r="B55" s="7" t="s">
        <v>521</v>
      </c>
      <c r="C55" s="7" t="s">
        <v>81</v>
      </c>
      <c r="D55" s="7">
        <v>798589</v>
      </c>
      <c r="E55" s="7">
        <v>3933.0508249999998</v>
      </c>
      <c r="F55" s="7">
        <v>0.96970630603938324</v>
      </c>
    </row>
    <row r="56" spans="1:6" x14ac:dyDescent="0.2">
      <c r="A56" s="7" t="s">
        <v>522</v>
      </c>
      <c r="B56" s="7" t="s">
        <v>523</v>
      </c>
      <c r="C56" s="7" t="s">
        <v>81</v>
      </c>
      <c r="D56" s="7">
        <v>3222736</v>
      </c>
      <c r="E56" s="7">
        <v>3915.6242400000001</v>
      </c>
      <c r="F56" s="7">
        <v>0.96540972556810722</v>
      </c>
    </row>
    <row r="57" spans="1:6" x14ac:dyDescent="0.2">
      <c r="A57" s="7" t="s">
        <v>469</v>
      </c>
      <c r="B57" s="7" t="s">
        <v>470</v>
      </c>
      <c r="C57" s="7" t="s">
        <v>466</v>
      </c>
      <c r="D57" s="7">
        <v>439761</v>
      </c>
      <c r="E57" s="7">
        <v>3825.480939</v>
      </c>
      <c r="F57" s="7">
        <v>0.94318460534558723</v>
      </c>
    </row>
    <row r="58" spans="1:6" x14ac:dyDescent="0.2">
      <c r="A58" s="7" t="s">
        <v>524</v>
      </c>
      <c r="B58" s="7" t="s">
        <v>525</v>
      </c>
      <c r="C58" s="7" t="s">
        <v>195</v>
      </c>
      <c r="D58" s="7">
        <v>507036</v>
      </c>
      <c r="E58" s="7">
        <v>3776.4041280000001</v>
      </c>
      <c r="F58" s="7">
        <v>0.9310845600564438</v>
      </c>
    </row>
    <row r="59" spans="1:6" x14ac:dyDescent="0.2">
      <c r="A59" s="7" t="s">
        <v>174</v>
      </c>
      <c r="B59" s="7" t="s">
        <v>175</v>
      </c>
      <c r="C59" s="7" t="s">
        <v>120</v>
      </c>
      <c r="D59" s="7">
        <v>694597</v>
      </c>
      <c r="E59" s="7">
        <v>3731.3750839999998</v>
      </c>
      <c r="F59" s="7">
        <v>0.91998250471452614</v>
      </c>
    </row>
    <row r="60" spans="1:6" x14ac:dyDescent="0.2">
      <c r="A60" s="7" t="s">
        <v>446</v>
      </c>
      <c r="B60" s="7" t="s">
        <v>447</v>
      </c>
      <c r="C60" s="7" t="s">
        <v>19</v>
      </c>
      <c r="D60" s="7">
        <v>734906</v>
      </c>
      <c r="E60" s="7">
        <v>3649.1757429999998</v>
      </c>
      <c r="F60" s="7">
        <v>0.89971599333020358</v>
      </c>
    </row>
    <row r="61" spans="1:6" x14ac:dyDescent="0.2">
      <c r="A61" s="7" t="s">
        <v>526</v>
      </c>
      <c r="B61" s="7" t="s">
        <v>527</v>
      </c>
      <c r="C61" s="7" t="s">
        <v>195</v>
      </c>
      <c r="D61" s="7">
        <v>2358758</v>
      </c>
      <c r="E61" s="7">
        <v>3588.850297</v>
      </c>
      <c r="F61" s="7">
        <v>0.88484256097357028</v>
      </c>
    </row>
    <row r="62" spans="1:6" x14ac:dyDescent="0.2">
      <c r="A62" s="7" t="s">
        <v>528</v>
      </c>
      <c r="B62" s="7" t="s">
        <v>529</v>
      </c>
      <c r="C62" s="7" t="s">
        <v>81</v>
      </c>
      <c r="D62" s="7">
        <v>253419</v>
      </c>
      <c r="E62" s="7">
        <v>3584.865174</v>
      </c>
      <c r="F62" s="7">
        <v>0.88386001610563247</v>
      </c>
    </row>
    <row r="63" spans="1:6" x14ac:dyDescent="0.2">
      <c r="A63" s="7" t="s">
        <v>530</v>
      </c>
      <c r="B63" s="7" t="s">
        <v>531</v>
      </c>
      <c r="C63" s="7" t="s">
        <v>56</v>
      </c>
      <c r="D63" s="7">
        <v>1327528</v>
      </c>
      <c r="E63" s="7">
        <v>3417.0570720000001</v>
      </c>
      <c r="F63" s="7">
        <v>0.84248638989171243</v>
      </c>
    </row>
    <row r="64" spans="1:6" x14ac:dyDescent="0.2">
      <c r="A64" s="7" t="s">
        <v>288</v>
      </c>
      <c r="B64" s="7" t="s">
        <v>289</v>
      </c>
      <c r="C64" s="7" t="s">
        <v>56</v>
      </c>
      <c r="D64" s="7">
        <v>789341</v>
      </c>
      <c r="E64" s="7">
        <v>3339.701771</v>
      </c>
      <c r="F64" s="7">
        <v>0.82341419211881051</v>
      </c>
    </row>
    <row r="65" spans="1:6" x14ac:dyDescent="0.2">
      <c r="A65" s="7" t="s">
        <v>12</v>
      </c>
      <c r="B65" s="7" t="s">
        <v>13</v>
      </c>
      <c r="C65" s="7" t="s">
        <v>11</v>
      </c>
      <c r="D65" s="7">
        <v>1200000</v>
      </c>
      <c r="E65" s="7">
        <v>3186.6</v>
      </c>
      <c r="F65" s="7">
        <v>0.78566645902042187</v>
      </c>
    </row>
    <row r="66" spans="1:6" x14ac:dyDescent="0.2">
      <c r="A66" s="7" t="s">
        <v>532</v>
      </c>
      <c r="B66" s="7" t="s">
        <v>533</v>
      </c>
      <c r="C66" s="7" t="s">
        <v>131</v>
      </c>
      <c r="D66" s="7">
        <v>384563</v>
      </c>
      <c r="E66" s="7">
        <v>2801.541455</v>
      </c>
      <c r="F66" s="7">
        <v>0.69072903870858293</v>
      </c>
    </row>
    <row r="67" spans="1:6" x14ac:dyDescent="0.2">
      <c r="A67" s="7" t="s">
        <v>534</v>
      </c>
      <c r="B67" s="7" t="s">
        <v>535</v>
      </c>
      <c r="C67" s="7" t="s">
        <v>87</v>
      </c>
      <c r="D67" s="7">
        <v>434906</v>
      </c>
      <c r="E67" s="7">
        <v>2658.1454720000002</v>
      </c>
      <c r="F67" s="7">
        <v>0.6553742987972786</v>
      </c>
    </row>
    <row r="68" spans="1:6" x14ac:dyDescent="0.2">
      <c r="A68" s="7" t="s">
        <v>129</v>
      </c>
      <c r="B68" s="7" t="s">
        <v>130</v>
      </c>
      <c r="C68" s="7" t="s">
        <v>131</v>
      </c>
      <c r="D68" s="7">
        <v>1387581</v>
      </c>
      <c r="E68" s="7">
        <v>2433.1232839999998</v>
      </c>
      <c r="F68" s="7">
        <v>0.5998943560222243</v>
      </c>
    </row>
    <row r="69" spans="1:6" x14ac:dyDescent="0.2">
      <c r="A69" s="7" t="s">
        <v>283</v>
      </c>
      <c r="B69" s="7" t="s">
        <v>284</v>
      </c>
      <c r="C69" s="7" t="s">
        <v>285</v>
      </c>
      <c r="D69" s="7">
        <v>5389354</v>
      </c>
      <c r="E69" s="7">
        <v>2320.1168969999999</v>
      </c>
      <c r="F69" s="7">
        <v>0.57203226855565137</v>
      </c>
    </row>
    <row r="70" spans="1:6" x14ac:dyDescent="0.2">
      <c r="A70" s="7" t="s">
        <v>536</v>
      </c>
      <c r="B70" s="7" t="s">
        <v>537</v>
      </c>
      <c r="C70" s="7" t="s">
        <v>56</v>
      </c>
      <c r="D70" s="7">
        <v>153551</v>
      </c>
      <c r="E70" s="7">
        <v>2037.7753210000001</v>
      </c>
      <c r="F70" s="7">
        <v>0.50242004667334261</v>
      </c>
    </row>
    <row r="71" spans="1:6" x14ac:dyDescent="0.2">
      <c r="A71" s="7" t="s">
        <v>310</v>
      </c>
      <c r="B71" s="7" t="s">
        <v>311</v>
      </c>
      <c r="C71" s="7" t="s">
        <v>56</v>
      </c>
      <c r="D71" s="7">
        <v>353557</v>
      </c>
      <c r="E71" s="7">
        <v>1977.974637</v>
      </c>
      <c r="F71" s="7">
        <v>0.48767599607230094</v>
      </c>
    </row>
    <row r="72" spans="1:6" x14ac:dyDescent="0.2">
      <c r="A72" s="7" t="s">
        <v>538</v>
      </c>
      <c r="B72" s="7" t="s">
        <v>539</v>
      </c>
      <c r="C72" s="7" t="s">
        <v>120</v>
      </c>
      <c r="D72" s="7">
        <v>4933494</v>
      </c>
      <c r="E72" s="7">
        <v>1817.9925390000001</v>
      </c>
      <c r="F72" s="7">
        <v>0.4482318962661383</v>
      </c>
    </row>
    <row r="73" spans="1:6" x14ac:dyDescent="0.2">
      <c r="A73" s="7" t="s">
        <v>540</v>
      </c>
      <c r="B73" s="7" t="s">
        <v>541</v>
      </c>
      <c r="C73" s="7" t="s">
        <v>56</v>
      </c>
      <c r="D73" s="7">
        <v>532914</v>
      </c>
      <c r="E73" s="7">
        <v>1816.9702830000001</v>
      </c>
      <c r="F73" s="7">
        <v>0.44797985576788546</v>
      </c>
    </row>
    <row r="74" spans="1:6" x14ac:dyDescent="0.2">
      <c r="A74" s="7" t="s">
        <v>306</v>
      </c>
      <c r="B74" s="7" t="s">
        <v>307</v>
      </c>
      <c r="C74" s="7" t="s">
        <v>48</v>
      </c>
      <c r="D74" s="7">
        <v>1560499</v>
      </c>
      <c r="E74" s="7">
        <v>1782.8701080000001</v>
      </c>
      <c r="F74" s="7">
        <v>0.43957234815970536</v>
      </c>
    </row>
    <row r="75" spans="1:6" x14ac:dyDescent="0.2">
      <c r="A75" s="7" t="s">
        <v>542</v>
      </c>
      <c r="B75" s="7" t="s">
        <v>543</v>
      </c>
      <c r="C75" s="7" t="s">
        <v>96</v>
      </c>
      <c r="D75" s="7">
        <v>985653</v>
      </c>
      <c r="E75" s="7">
        <v>1724.89275</v>
      </c>
      <c r="F75" s="7">
        <v>0.4252778444368599</v>
      </c>
    </row>
    <row r="76" spans="1:6" x14ac:dyDescent="0.2">
      <c r="A76" s="7" t="s">
        <v>544</v>
      </c>
      <c r="B76" s="7" t="s">
        <v>545</v>
      </c>
      <c r="C76" s="7" t="s">
        <v>378</v>
      </c>
      <c r="D76" s="7">
        <v>176098</v>
      </c>
      <c r="E76" s="7">
        <v>1707.4462080000001</v>
      </c>
      <c r="F76" s="7">
        <v>0.42097634350317165</v>
      </c>
    </row>
    <row r="77" spans="1:6" x14ac:dyDescent="0.2">
      <c r="A77" s="7" t="s">
        <v>546</v>
      </c>
      <c r="B77" s="7" t="s">
        <v>547</v>
      </c>
      <c r="C77" s="7" t="s">
        <v>41</v>
      </c>
      <c r="D77" s="7">
        <v>270034</v>
      </c>
      <c r="E77" s="7">
        <v>1568.8975399999999</v>
      </c>
      <c r="F77" s="7">
        <v>0.38681672466505068</v>
      </c>
    </row>
    <row r="78" spans="1:6" x14ac:dyDescent="0.2">
      <c r="A78" s="7" t="s">
        <v>548</v>
      </c>
      <c r="B78" s="7" t="s">
        <v>549</v>
      </c>
      <c r="C78" s="7" t="s">
        <v>53</v>
      </c>
      <c r="D78" s="7">
        <v>296845</v>
      </c>
      <c r="E78" s="7">
        <v>1232.7972850000001</v>
      </c>
      <c r="F78" s="7">
        <v>0.30395012790935161</v>
      </c>
    </row>
    <row r="79" spans="1:6" x14ac:dyDescent="0.2">
      <c r="A79" s="7" t="s">
        <v>550</v>
      </c>
      <c r="B79" s="7" t="s">
        <v>551</v>
      </c>
      <c r="C79" s="7" t="s">
        <v>41</v>
      </c>
      <c r="D79" s="7">
        <v>278167</v>
      </c>
      <c r="E79" s="7">
        <v>608.90756299999998</v>
      </c>
      <c r="F79" s="7">
        <v>0.15012811425750466</v>
      </c>
    </row>
    <row r="80" spans="1:6" x14ac:dyDescent="0.2">
      <c r="A80" s="7" t="s">
        <v>147</v>
      </c>
      <c r="B80" s="7" t="s">
        <v>148</v>
      </c>
      <c r="C80" s="7" t="s">
        <v>56</v>
      </c>
      <c r="D80" s="7">
        <v>328709</v>
      </c>
      <c r="E80" s="7">
        <v>426.00686400000001</v>
      </c>
      <c r="F80" s="7">
        <v>0.10503335980583518</v>
      </c>
    </row>
    <row r="81" spans="1:6" x14ac:dyDescent="0.2">
      <c r="A81" s="7" t="s">
        <v>552</v>
      </c>
      <c r="B81" s="7" t="s">
        <v>553</v>
      </c>
      <c r="C81" s="7" t="s">
        <v>195</v>
      </c>
      <c r="D81" s="7">
        <v>2334565</v>
      </c>
      <c r="E81" s="7">
        <v>98.051730000000006</v>
      </c>
      <c r="F81" s="7">
        <v>2.4174968778612461E-2</v>
      </c>
    </row>
    <row r="82" spans="1:6" x14ac:dyDescent="0.2">
      <c r="A82" s="6" t="s">
        <v>149</v>
      </c>
      <c r="B82" s="7"/>
      <c r="C82" s="7"/>
      <c r="D82" s="7"/>
      <c r="E82" s="6">
        <f xml:space="preserve"> SUM(E8:E81)</f>
        <v>366130.89426699991</v>
      </c>
      <c r="F82" s="6">
        <f>SUM(F8:F81)</f>
        <v>90.270747265654393</v>
      </c>
    </row>
    <row r="83" spans="1:6" x14ac:dyDescent="0.2">
      <c r="A83" s="7"/>
      <c r="B83" s="7"/>
      <c r="C83" s="7"/>
      <c r="D83" s="7"/>
      <c r="E83" s="7"/>
      <c r="F83" s="7"/>
    </row>
    <row r="84" spans="1:6" x14ac:dyDescent="0.2">
      <c r="A84" s="6" t="s">
        <v>149</v>
      </c>
      <c r="B84" s="7"/>
      <c r="C84" s="7"/>
      <c r="D84" s="7"/>
      <c r="E84" s="6">
        <v>366130.89426699991</v>
      </c>
      <c r="F84" s="6">
        <v>90.270747265654393</v>
      </c>
    </row>
    <row r="85" spans="1:6" x14ac:dyDescent="0.2">
      <c r="A85" s="7"/>
      <c r="B85" s="7"/>
      <c r="C85" s="7"/>
      <c r="D85" s="7"/>
      <c r="E85" s="7"/>
      <c r="F85" s="7"/>
    </row>
    <row r="86" spans="1:6" x14ac:dyDescent="0.2">
      <c r="A86" s="6" t="s">
        <v>160</v>
      </c>
      <c r="B86" s="7"/>
      <c r="C86" s="7"/>
      <c r="D86" s="7"/>
      <c r="E86" s="6">
        <v>39461.066979900002</v>
      </c>
      <c r="F86" s="6">
        <v>9.73</v>
      </c>
    </row>
    <row r="87" spans="1:6" x14ac:dyDescent="0.2">
      <c r="A87" s="7"/>
      <c r="B87" s="7"/>
      <c r="C87" s="7"/>
      <c r="D87" s="7"/>
      <c r="E87" s="7"/>
      <c r="F87" s="7"/>
    </row>
    <row r="88" spans="1:6" x14ac:dyDescent="0.2">
      <c r="A88" s="8" t="s">
        <v>161</v>
      </c>
      <c r="B88" s="5"/>
      <c r="C88" s="5"/>
      <c r="D88" s="5"/>
      <c r="E88" s="8">
        <v>405591.96124689991</v>
      </c>
      <c r="F88" s="8">
        <f xml:space="preserve"> ROUND(SUM(F84:F87),2)</f>
        <v>100</v>
      </c>
    </row>
    <row r="90" spans="1:6" x14ac:dyDescent="0.2">
      <c r="A90" s="9" t="s">
        <v>162</v>
      </c>
    </row>
    <row r="91" spans="1:6" x14ac:dyDescent="0.2">
      <c r="A91" s="9" t="s">
        <v>163</v>
      </c>
    </row>
    <row r="92" spans="1:6" x14ac:dyDescent="0.2">
      <c r="A92" s="9" t="s">
        <v>164</v>
      </c>
    </row>
    <row r="93" spans="1:6" x14ac:dyDescent="0.2">
      <c r="A93" s="1" t="s">
        <v>165</v>
      </c>
      <c r="B93" s="10">
        <v>25.402100799999999</v>
      </c>
    </row>
    <row r="94" spans="1:6" x14ac:dyDescent="0.2">
      <c r="A94" s="1" t="s">
        <v>166</v>
      </c>
      <c r="B94" s="10">
        <v>43.167395999999997</v>
      </c>
    </row>
    <row r="95" spans="1:6" x14ac:dyDescent="0.2">
      <c r="A95" s="1" t="s">
        <v>167</v>
      </c>
      <c r="B95" s="10">
        <v>24.390046699999999</v>
      </c>
    </row>
    <row r="96" spans="1:6" x14ac:dyDescent="0.2">
      <c r="A96" s="1" t="s">
        <v>168</v>
      </c>
      <c r="B96" s="10">
        <v>41.675773800000002</v>
      </c>
    </row>
    <row r="98" spans="1:2" x14ac:dyDescent="0.2">
      <c r="A98" s="9" t="s">
        <v>169</v>
      </c>
    </row>
    <row r="99" spans="1:2" x14ac:dyDescent="0.2">
      <c r="A99" s="1" t="s">
        <v>165</v>
      </c>
      <c r="B99" s="10">
        <v>27.7999066</v>
      </c>
    </row>
    <row r="100" spans="1:2" x14ac:dyDescent="0.2">
      <c r="A100" s="1" t="s">
        <v>166</v>
      </c>
      <c r="B100" s="10">
        <v>47.242104400000002</v>
      </c>
    </row>
    <row r="101" spans="1:2" x14ac:dyDescent="0.2">
      <c r="A101" s="1" t="s">
        <v>167</v>
      </c>
      <c r="B101" s="10">
        <v>26.5298908</v>
      </c>
    </row>
    <row r="102" spans="1:2" x14ac:dyDescent="0.2">
      <c r="A102" s="1" t="s">
        <v>168</v>
      </c>
      <c r="B102" s="10">
        <v>45.3315974</v>
      </c>
    </row>
    <row r="104" spans="1:2" x14ac:dyDescent="0.2">
      <c r="A104" s="9" t="s">
        <v>170</v>
      </c>
      <c r="B104" s="11" t="s">
        <v>171</v>
      </c>
    </row>
    <row r="106" spans="1:2" x14ac:dyDescent="0.2">
      <c r="A106" s="9" t="s">
        <v>172</v>
      </c>
      <c r="B106" s="12">
        <v>4.2890016494579068E-2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zoomScaleNormal="100" workbookViewId="0"/>
  </sheetViews>
  <sheetFormatPr defaultRowHeight="11.25" x14ac:dyDescent="0.2"/>
  <cols>
    <col min="1" max="1" width="28.28515625" style="2" customWidth="1"/>
    <col min="2" max="2" width="57.7109375" style="2" bestFit="1" customWidth="1"/>
    <col min="3" max="3" width="11.7109375" style="2" bestFit="1" customWidth="1"/>
    <col min="4" max="4" width="8.71093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827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662</v>
      </c>
      <c r="B8" s="40" t="s">
        <v>663</v>
      </c>
      <c r="C8" s="40" t="s">
        <v>655</v>
      </c>
      <c r="D8" s="40">
        <v>1300</v>
      </c>
      <c r="E8" s="7">
        <v>13094.12</v>
      </c>
      <c r="F8" s="7">
        <v>5.2757202629795401</v>
      </c>
    </row>
    <row r="9" spans="1:6" x14ac:dyDescent="0.2">
      <c r="A9" s="40" t="s">
        <v>828</v>
      </c>
      <c r="B9" s="40" t="s">
        <v>829</v>
      </c>
      <c r="C9" s="40" t="s">
        <v>655</v>
      </c>
      <c r="D9" s="40">
        <v>950</v>
      </c>
      <c r="E9" s="7">
        <v>9509.1410589999996</v>
      </c>
      <c r="F9" s="7">
        <v>3.8313050566587901</v>
      </c>
    </row>
    <row r="10" spans="1:6" x14ac:dyDescent="0.2">
      <c r="A10" s="40" t="s">
        <v>830</v>
      </c>
      <c r="B10" s="40" t="s">
        <v>831</v>
      </c>
      <c r="C10" s="40" t="s">
        <v>632</v>
      </c>
      <c r="D10" s="40">
        <v>910</v>
      </c>
      <c r="E10" s="7">
        <v>9112.1621500000001</v>
      </c>
      <c r="F10" s="7">
        <v>3.6713592432565298</v>
      </c>
    </row>
    <row r="11" spans="1:6" x14ac:dyDescent="0.2">
      <c r="A11" s="40" t="s">
        <v>645</v>
      </c>
      <c r="B11" s="40" t="s">
        <v>646</v>
      </c>
      <c r="C11" s="40" t="s">
        <v>618</v>
      </c>
      <c r="D11" s="40">
        <v>500</v>
      </c>
      <c r="E11" s="7">
        <v>5092.2</v>
      </c>
      <c r="F11" s="7">
        <v>2.0516860028122901</v>
      </c>
    </row>
    <row r="12" spans="1:6" x14ac:dyDescent="0.2">
      <c r="A12" s="40" t="s">
        <v>832</v>
      </c>
      <c r="B12" s="40" t="s">
        <v>833</v>
      </c>
      <c r="C12" s="40" t="s">
        <v>672</v>
      </c>
      <c r="D12" s="40">
        <v>30</v>
      </c>
      <c r="E12" s="7">
        <v>3000.8708820000002</v>
      </c>
      <c r="F12" s="7">
        <v>1.2090736390649199</v>
      </c>
    </row>
    <row r="13" spans="1:6" x14ac:dyDescent="0.2">
      <c r="A13" s="40" t="s">
        <v>834</v>
      </c>
      <c r="B13" s="40" t="s">
        <v>835</v>
      </c>
      <c r="C13" s="40" t="s">
        <v>652</v>
      </c>
      <c r="D13" s="40">
        <v>250</v>
      </c>
      <c r="E13" s="7">
        <v>2502.8339999999998</v>
      </c>
      <c r="F13" s="7">
        <v>1.0084108018464899</v>
      </c>
    </row>
    <row r="14" spans="1:6" x14ac:dyDescent="0.2">
      <c r="A14" s="39" t="s">
        <v>149</v>
      </c>
      <c r="B14" s="40"/>
      <c r="C14" s="40"/>
      <c r="D14" s="40"/>
      <c r="E14" s="6">
        <f>SUM(E8:E13)</f>
        <v>42311.328091000003</v>
      </c>
      <c r="F14" s="6">
        <f>SUM(F8:F13)</f>
        <v>17.047555006618559</v>
      </c>
    </row>
    <row r="15" spans="1:6" x14ac:dyDescent="0.2">
      <c r="A15" s="40"/>
      <c r="B15" s="40"/>
      <c r="C15" s="40"/>
      <c r="D15" s="40"/>
      <c r="E15" s="7"/>
      <c r="F15" s="7"/>
    </row>
    <row r="16" spans="1:6" x14ac:dyDescent="0.2">
      <c r="A16" s="39" t="s">
        <v>755</v>
      </c>
      <c r="B16" s="40"/>
      <c r="C16" s="40"/>
      <c r="D16" s="40"/>
      <c r="E16" s="7"/>
      <c r="F16" s="7"/>
    </row>
    <row r="17" spans="1:6" x14ac:dyDescent="0.2">
      <c r="A17" s="39" t="s">
        <v>756</v>
      </c>
      <c r="B17" s="40"/>
      <c r="C17" s="40"/>
      <c r="D17" s="40"/>
      <c r="E17" s="7"/>
      <c r="F17" s="7"/>
    </row>
    <row r="18" spans="1:6" x14ac:dyDescent="0.2">
      <c r="A18" s="40" t="s">
        <v>836</v>
      </c>
      <c r="B18" s="40" t="s">
        <v>837</v>
      </c>
      <c r="C18" s="40" t="s">
        <v>762</v>
      </c>
      <c r="D18" s="40">
        <v>20000</v>
      </c>
      <c r="E18" s="7">
        <v>19985.78</v>
      </c>
      <c r="F18" s="7">
        <v>8.0524223481571404</v>
      </c>
    </row>
    <row r="19" spans="1:6" x14ac:dyDescent="0.2">
      <c r="A19" s="40" t="s">
        <v>838</v>
      </c>
      <c r="B19" s="40" t="s">
        <v>839</v>
      </c>
      <c r="C19" s="40" t="s">
        <v>759</v>
      </c>
      <c r="D19" s="40">
        <v>17500</v>
      </c>
      <c r="E19" s="7">
        <v>17496.955000000002</v>
      </c>
      <c r="F19" s="7">
        <v>7.0496558786647201</v>
      </c>
    </row>
    <row r="20" spans="1:6" x14ac:dyDescent="0.2">
      <c r="A20" s="40" t="s">
        <v>777</v>
      </c>
      <c r="B20" s="40" t="s">
        <v>778</v>
      </c>
      <c r="C20" s="40" t="s">
        <v>759</v>
      </c>
      <c r="D20" s="40">
        <v>11000</v>
      </c>
      <c r="E20" s="7">
        <v>10962.566999999999</v>
      </c>
      <c r="F20" s="7">
        <v>4.4169013920882696</v>
      </c>
    </row>
    <row r="21" spans="1:6" x14ac:dyDescent="0.2">
      <c r="A21" s="40" t="s">
        <v>840</v>
      </c>
      <c r="B21" s="40" t="s">
        <v>841</v>
      </c>
      <c r="C21" s="40" t="s">
        <v>759</v>
      </c>
      <c r="D21" s="40">
        <v>10000</v>
      </c>
      <c r="E21" s="7">
        <v>9874.7000000000007</v>
      </c>
      <c r="F21" s="7">
        <v>3.97859152664281</v>
      </c>
    </row>
    <row r="22" spans="1:6" x14ac:dyDescent="0.2">
      <c r="A22" s="40" t="s">
        <v>842</v>
      </c>
      <c r="B22" s="40" t="s">
        <v>843</v>
      </c>
      <c r="C22" s="40" t="s">
        <v>759</v>
      </c>
      <c r="D22" s="40">
        <v>5000</v>
      </c>
      <c r="E22" s="7">
        <v>4942.1750000000002</v>
      </c>
      <c r="F22" s="7">
        <v>1.99123979241758</v>
      </c>
    </row>
    <row r="23" spans="1:6" x14ac:dyDescent="0.2">
      <c r="A23" s="39" t="s">
        <v>149</v>
      </c>
      <c r="B23" s="40"/>
      <c r="C23" s="40"/>
      <c r="D23" s="40"/>
      <c r="E23" s="6">
        <f>SUM(E18:E22)</f>
        <v>63262.176999999996</v>
      </c>
      <c r="F23" s="6">
        <f>SUM(F18:F22)</f>
        <v>25.48881093797052</v>
      </c>
    </row>
    <row r="24" spans="1:6" x14ac:dyDescent="0.2">
      <c r="A24" s="40"/>
      <c r="B24" s="40"/>
      <c r="C24" s="40"/>
      <c r="D24" s="40"/>
      <c r="E24" s="7"/>
      <c r="F24" s="7"/>
    </row>
    <row r="25" spans="1:6" x14ac:dyDescent="0.2">
      <c r="A25" s="39" t="s">
        <v>782</v>
      </c>
      <c r="B25" s="40"/>
      <c r="C25" s="40"/>
      <c r="D25" s="40"/>
      <c r="E25" s="7"/>
      <c r="F25" s="7"/>
    </row>
    <row r="26" spans="1:6" x14ac:dyDescent="0.2">
      <c r="A26" s="40" t="s">
        <v>844</v>
      </c>
      <c r="B26" s="40" t="s">
        <v>845</v>
      </c>
      <c r="C26" s="40" t="s">
        <v>759</v>
      </c>
      <c r="D26" s="40">
        <v>2500</v>
      </c>
      <c r="E26" s="7">
        <v>12405.225</v>
      </c>
      <c r="F26" s="7">
        <v>4.9981592424172403</v>
      </c>
    </row>
    <row r="27" spans="1:6" x14ac:dyDescent="0.2">
      <c r="A27" s="40" t="s">
        <v>846</v>
      </c>
      <c r="B27" s="40" t="s">
        <v>847</v>
      </c>
      <c r="C27" s="40" t="s">
        <v>848</v>
      </c>
      <c r="D27" s="40">
        <v>2000</v>
      </c>
      <c r="E27" s="7">
        <v>9968.4</v>
      </c>
      <c r="F27" s="7">
        <v>4.0163439673292496</v>
      </c>
    </row>
    <row r="28" spans="1:6" x14ac:dyDescent="0.2">
      <c r="A28" s="40" t="s">
        <v>849</v>
      </c>
      <c r="B28" s="40" t="s">
        <v>850</v>
      </c>
      <c r="C28" s="40" t="s">
        <v>759</v>
      </c>
      <c r="D28" s="40">
        <v>2000</v>
      </c>
      <c r="E28" s="7">
        <v>9917.3799999999992</v>
      </c>
      <c r="F28" s="7">
        <v>3.9957876223578301</v>
      </c>
    </row>
    <row r="29" spans="1:6" x14ac:dyDescent="0.2">
      <c r="A29" s="40" t="s">
        <v>851</v>
      </c>
      <c r="B29" s="40" t="s">
        <v>852</v>
      </c>
      <c r="C29" s="40" t="s">
        <v>759</v>
      </c>
      <c r="D29" s="40">
        <v>1680</v>
      </c>
      <c r="E29" s="7">
        <v>8316.2351999999992</v>
      </c>
      <c r="F29" s="7">
        <v>3.3506742382339398</v>
      </c>
    </row>
    <row r="30" spans="1:6" x14ac:dyDescent="0.2">
      <c r="A30" s="40" t="s">
        <v>804</v>
      </c>
      <c r="B30" s="40" t="s">
        <v>805</v>
      </c>
      <c r="C30" s="40" t="s">
        <v>759</v>
      </c>
      <c r="D30" s="40">
        <v>1600</v>
      </c>
      <c r="E30" s="7">
        <v>7989.2</v>
      </c>
      <c r="F30" s="7">
        <v>3.2189092756898701</v>
      </c>
    </row>
    <row r="31" spans="1:6" x14ac:dyDescent="0.2">
      <c r="A31" s="40" t="s">
        <v>853</v>
      </c>
      <c r="B31" s="40" t="s">
        <v>854</v>
      </c>
      <c r="C31" s="40" t="s">
        <v>759</v>
      </c>
      <c r="D31" s="40">
        <v>1500</v>
      </c>
      <c r="E31" s="7">
        <v>7500</v>
      </c>
      <c r="F31" s="7">
        <v>3.0218068852543398</v>
      </c>
    </row>
    <row r="32" spans="1:6" x14ac:dyDescent="0.2">
      <c r="A32" s="40" t="s">
        <v>792</v>
      </c>
      <c r="B32" s="40" t="s">
        <v>793</v>
      </c>
      <c r="C32" s="40" t="s">
        <v>762</v>
      </c>
      <c r="D32" s="40">
        <v>1400</v>
      </c>
      <c r="E32" s="7">
        <v>6915.2929999999997</v>
      </c>
      <c r="F32" s="7">
        <v>2.7862240001268201</v>
      </c>
    </row>
    <row r="33" spans="1:6" x14ac:dyDescent="0.2">
      <c r="A33" s="40" t="s">
        <v>855</v>
      </c>
      <c r="B33" s="40" t="s">
        <v>856</v>
      </c>
      <c r="C33" s="40" t="s">
        <v>759</v>
      </c>
      <c r="D33" s="40">
        <v>1340</v>
      </c>
      <c r="E33" s="7">
        <v>6600.8064999999997</v>
      </c>
      <c r="F33" s="7">
        <v>2.6595150039908799</v>
      </c>
    </row>
    <row r="34" spans="1:6" x14ac:dyDescent="0.2">
      <c r="A34" s="40" t="s">
        <v>857</v>
      </c>
      <c r="B34" s="40" t="s">
        <v>858</v>
      </c>
      <c r="C34" s="40" t="s">
        <v>759</v>
      </c>
      <c r="D34" s="40">
        <v>1300</v>
      </c>
      <c r="E34" s="7">
        <v>6493.3114999999998</v>
      </c>
      <c r="F34" s="7">
        <v>2.61620445317349</v>
      </c>
    </row>
    <row r="35" spans="1:6" x14ac:dyDescent="0.2">
      <c r="A35" s="40" t="s">
        <v>859</v>
      </c>
      <c r="B35" s="40" t="s">
        <v>860</v>
      </c>
      <c r="C35" s="40" t="s">
        <v>759</v>
      </c>
      <c r="D35" s="40">
        <v>1200</v>
      </c>
      <c r="E35" s="7">
        <v>5984.6220000000003</v>
      </c>
      <c r="F35" s="7">
        <v>2.4112495953659501</v>
      </c>
    </row>
    <row r="36" spans="1:6" x14ac:dyDescent="0.2">
      <c r="A36" s="40" t="s">
        <v>861</v>
      </c>
      <c r="B36" s="40" t="s">
        <v>862</v>
      </c>
      <c r="C36" s="40" t="s">
        <v>781</v>
      </c>
      <c r="D36" s="40">
        <v>1000</v>
      </c>
      <c r="E36" s="7">
        <v>4977.66</v>
      </c>
      <c r="F36" s="7">
        <v>2.0055369680606798</v>
      </c>
    </row>
    <row r="37" spans="1:6" x14ac:dyDescent="0.2">
      <c r="A37" s="40" t="s">
        <v>863</v>
      </c>
      <c r="B37" s="40" t="s">
        <v>864</v>
      </c>
      <c r="C37" s="40" t="s">
        <v>781</v>
      </c>
      <c r="D37" s="40">
        <v>1000</v>
      </c>
      <c r="E37" s="7">
        <v>4976.6049999999996</v>
      </c>
      <c r="F37" s="7">
        <v>2.0051119005588198</v>
      </c>
    </row>
    <row r="38" spans="1:6" x14ac:dyDescent="0.2">
      <c r="A38" s="40" t="s">
        <v>865</v>
      </c>
      <c r="B38" s="40" t="s">
        <v>866</v>
      </c>
      <c r="C38" s="40" t="s">
        <v>762</v>
      </c>
      <c r="D38" s="40">
        <v>1000</v>
      </c>
      <c r="E38" s="7">
        <v>4973.9350000000004</v>
      </c>
      <c r="F38" s="7">
        <v>2.0040361373076698</v>
      </c>
    </row>
    <row r="39" spans="1:6" x14ac:dyDescent="0.2">
      <c r="A39" s="40" t="s">
        <v>867</v>
      </c>
      <c r="B39" s="40" t="s">
        <v>868</v>
      </c>
      <c r="C39" s="40" t="s">
        <v>762</v>
      </c>
      <c r="D39" s="40">
        <v>1000</v>
      </c>
      <c r="E39" s="7">
        <v>4920.1750000000002</v>
      </c>
      <c r="F39" s="7">
        <v>1.9823758255541699</v>
      </c>
    </row>
    <row r="40" spans="1:6" x14ac:dyDescent="0.2">
      <c r="A40" s="40" t="s">
        <v>869</v>
      </c>
      <c r="B40" s="40" t="s">
        <v>870</v>
      </c>
      <c r="C40" s="40" t="s">
        <v>762</v>
      </c>
      <c r="D40" s="40">
        <v>900</v>
      </c>
      <c r="E40" s="7">
        <v>4494.1544999999996</v>
      </c>
      <c r="F40" s="7">
        <v>1.8107289348662401</v>
      </c>
    </row>
    <row r="41" spans="1:6" x14ac:dyDescent="0.2">
      <c r="A41" s="40" t="s">
        <v>871</v>
      </c>
      <c r="B41" s="40" t="s">
        <v>872</v>
      </c>
      <c r="C41" s="40" t="s">
        <v>781</v>
      </c>
      <c r="D41" s="40">
        <v>900</v>
      </c>
      <c r="E41" s="7">
        <v>4476.0870000000004</v>
      </c>
      <c r="F41" s="7">
        <v>1.8034494020796601</v>
      </c>
    </row>
    <row r="42" spans="1:6" x14ac:dyDescent="0.2">
      <c r="A42" s="40" t="s">
        <v>873</v>
      </c>
      <c r="B42" s="40" t="s">
        <v>874</v>
      </c>
      <c r="C42" s="40" t="s">
        <v>759</v>
      </c>
      <c r="D42" s="40">
        <v>500</v>
      </c>
      <c r="E42" s="7">
        <v>2487.9499999999998</v>
      </c>
      <c r="F42" s="7">
        <v>1.00241392535581</v>
      </c>
    </row>
    <row r="43" spans="1:6" x14ac:dyDescent="0.2">
      <c r="A43" s="39" t="s">
        <v>149</v>
      </c>
      <c r="B43" s="40"/>
      <c r="C43" s="40"/>
      <c r="D43" s="40"/>
      <c r="E43" s="6">
        <f>SUM(E26:E42)</f>
        <v>113397.03969999999</v>
      </c>
      <c r="F43" s="6">
        <f>SUM(F26:F42)</f>
        <v>45.688527377722671</v>
      </c>
    </row>
    <row r="44" spans="1:6" x14ac:dyDescent="0.2">
      <c r="A44" s="40"/>
      <c r="B44" s="40"/>
      <c r="C44" s="40"/>
      <c r="D44" s="40"/>
      <c r="E44" s="7"/>
      <c r="F44" s="7"/>
    </row>
    <row r="45" spans="1:6" x14ac:dyDescent="0.2">
      <c r="A45" s="39" t="s">
        <v>149</v>
      </c>
      <c r="B45" s="40"/>
      <c r="C45" s="40"/>
      <c r="D45" s="40"/>
      <c r="E45" s="6">
        <v>218970.54479099999</v>
      </c>
      <c r="F45" s="6">
        <v>88.224893322311729</v>
      </c>
    </row>
    <row r="46" spans="1:6" x14ac:dyDescent="0.2">
      <c r="A46" s="40"/>
      <c r="B46" s="40"/>
      <c r="C46" s="40"/>
      <c r="D46" s="40"/>
      <c r="E46" s="7"/>
      <c r="F46" s="7"/>
    </row>
    <row r="47" spans="1:6" x14ac:dyDescent="0.2">
      <c r="A47" s="39" t="s">
        <v>160</v>
      </c>
      <c r="B47" s="40"/>
      <c r="C47" s="40"/>
      <c r="D47" s="40"/>
      <c r="E47" s="6">
        <v>29225.333687300001</v>
      </c>
      <c r="F47" s="6">
        <v>11.78</v>
      </c>
    </row>
    <row r="48" spans="1:6" x14ac:dyDescent="0.2">
      <c r="A48" s="40"/>
      <c r="B48" s="40"/>
      <c r="C48" s="40"/>
      <c r="D48" s="40"/>
      <c r="E48" s="7"/>
      <c r="F48" s="7"/>
    </row>
    <row r="49" spans="1:6" x14ac:dyDescent="0.2">
      <c r="A49" s="41" t="s">
        <v>161</v>
      </c>
      <c r="B49" s="38"/>
      <c r="C49" s="38"/>
      <c r="D49" s="38"/>
      <c r="E49" s="8">
        <v>248195.87368729999</v>
      </c>
      <c r="F49" s="8">
        <f xml:space="preserve"> ROUND(SUM(F45:F48),2)</f>
        <v>100</v>
      </c>
    </row>
    <row r="50" spans="1:6" x14ac:dyDescent="0.2">
      <c r="A50" s="4" t="s">
        <v>806</v>
      </c>
    </row>
    <row r="52" spans="1:6" x14ac:dyDescent="0.2">
      <c r="A52" s="4" t="s">
        <v>162</v>
      </c>
    </row>
    <row r="53" spans="1:6" x14ac:dyDescent="0.2">
      <c r="A53" s="4" t="s">
        <v>163</v>
      </c>
    </row>
    <row r="54" spans="1:6" x14ac:dyDescent="0.2">
      <c r="A54" s="4" t="s">
        <v>811</v>
      </c>
    </row>
    <row r="55" spans="1:6" x14ac:dyDescent="0.2">
      <c r="A55" s="2" t="s">
        <v>812</v>
      </c>
      <c r="D55" s="10">
        <v>1001.8518</v>
      </c>
    </row>
    <row r="56" spans="1:6" x14ac:dyDescent="0.2">
      <c r="A56" s="2" t="s">
        <v>813</v>
      </c>
      <c r="D56" s="10">
        <v>2296.4719</v>
      </c>
    </row>
    <row r="57" spans="1:6" x14ac:dyDescent="0.2">
      <c r="A57" s="2" t="s">
        <v>814</v>
      </c>
      <c r="D57" s="10">
        <v>1021.8278</v>
      </c>
    </row>
    <row r="58" spans="1:6" x14ac:dyDescent="0.2">
      <c r="A58" s="2" t="s">
        <v>815</v>
      </c>
      <c r="D58" s="10">
        <v>1000.673</v>
      </c>
    </row>
    <row r="59" spans="1:6" x14ac:dyDescent="0.2">
      <c r="A59" s="2" t="s">
        <v>816</v>
      </c>
      <c r="D59" s="10">
        <v>2358.2876999999999</v>
      </c>
    </row>
    <row r="60" spans="1:6" x14ac:dyDescent="0.2">
      <c r="A60" s="2" t="s">
        <v>875</v>
      </c>
      <c r="D60" s="10">
        <v>1055.1422</v>
      </c>
    </row>
    <row r="61" spans="1:6" x14ac:dyDescent="0.2">
      <c r="A61" s="2" t="s">
        <v>876</v>
      </c>
      <c r="D61" s="10">
        <v>1512.34</v>
      </c>
    </row>
    <row r="62" spans="1:6" x14ac:dyDescent="0.2">
      <c r="A62" s="2" t="s">
        <v>877</v>
      </c>
      <c r="D62" s="10">
        <v>3663.0338999999999</v>
      </c>
    </row>
    <row r="63" spans="1:6" x14ac:dyDescent="0.2">
      <c r="A63" s="2" t="s">
        <v>878</v>
      </c>
      <c r="D63" s="10">
        <v>1244.8085000000001</v>
      </c>
    </row>
    <row r="64" spans="1:6" x14ac:dyDescent="0.2">
      <c r="A64" s="2" t="s">
        <v>820</v>
      </c>
      <c r="D64" s="10">
        <v>1000.7164</v>
      </c>
    </row>
    <row r="65" spans="1:4" x14ac:dyDescent="0.2">
      <c r="A65" s="2" t="s">
        <v>821</v>
      </c>
      <c r="D65" s="10">
        <v>2291.8807999999999</v>
      </c>
    </row>
    <row r="66" spans="1:4" x14ac:dyDescent="0.2">
      <c r="A66" s="2" t="s">
        <v>822</v>
      </c>
      <c r="D66" s="10">
        <v>1021.5589</v>
      </c>
    </row>
    <row r="68" spans="1:4" x14ac:dyDescent="0.2">
      <c r="A68" s="4" t="s">
        <v>823</v>
      </c>
    </row>
    <row r="69" spans="1:4" x14ac:dyDescent="0.2">
      <c r="A69" s="2" t="s">
        <v>812</v>
      </c>
      <c r="D69" s="10">
        <v>1001.8518</v>
      </c>
    </row>
    <row r="70" spans="1:4" x14ac:dyDescent="0.2">
      <c r="A70" s="2" t="s">
        <v>813</v>
      </c>
      <c r="D70" s="10">
        <v>2379.6613000000002</v>
      </c>
    </row>
    <row r="71" spans="1:4" x14ac:dyDescent="0.2">
      <c r="A71" s="2" t="s">
        <v>814</v>
      </c>
      <c r="D71" s="10">
        <v>1021.874</v>
      </c>
    </row>
    <row r="72" spans="1:4" x14ac:dyDescent="0.2">
      <c r="A72" s="2" t="s">
        <v>815</v>
      </c>
      <c r="D72" s="10">
        <v>1000.673</v>
      </c>
    </row>
    <row r="73" spans="1:4" x14ac:dyDescent="0.2">
      <c r="A73" s="2" t="s">
        <v>816</v>
      </c>
      <c r="D73" s="10">
        <v>2437.7712999999999</v>
      </c>
    </row>
    <row r="74" spans="1:4" x14ac:dyDescent="0.2">
      <c r="A74" s="2" t="s">
        <v>875</v>
      </c>
      <c r="D74" s="10">
        <v>1055.1806999999999</v>
      </c>
    </row>
    <row r="75" spans="1:4" x14ac:dyDescent="0.2">
      <c r="A75" s="2" t="s">
        <v>876</v>
      </c>
      <c r="D75" s="10">
        <v>1512.34</v>
      </c>
    </row>
    <row r="76" spans="1:4" x14ac:dyDescent="0.2">
      <c r="A76" s="2" t="s">
        <v>877</v>
      </c>
      <c r="D76" s="10">
        <v>3781.7487999999998</v>
      </c>
    </row>
    <row r="77" spans="1:4" x14ac:dyDescent="0.2">
      <c r="A77" s="2" t="s">
        <v>878</v>
      </c>
      <c r="D77" s="10">
        <v>1244.8408999999999</v>
      </c>
    </row>
    <row r="78" spans="1:4" x14ac:dyDescent="0.2">
      <c r="A78" s="2" t="s">
        <v>820</v>
      </c>
      <c r="D78" s="10">
        <v>1000.7164</v>
      </c>
    </row>
    <row r="79" spans="1:4" x14ac:dyDescent="0.2">
      <c r="A79" s="2" t="s">
        <v>821</v>
      </c>
      <c r="D79" s="10">
        <v>2374.1352000000002</v>
      </c>
    </row>
    <row r="80" spans="1:4" x14ac:dyDescent="0.2">
      <c r="A80" s="2" t="s">
        <v>822</v>
      </c>
      <c r="D80" s="10">
        <v>1021.604</v>
      </c>
    </row>
    <row r="81" spans="1:4" x14ac:dyDescent="0.2">
      <c r="A81" s="2" t="s">
        <v>879</v>
      </c>
      <c r="D81" s="10">
        <v>10.1511</v>
      </c>
    </row>
    <row r="82" spans="1:4" x14ac:dyDescent="0.2">
      <c r="A82" s="2" t="s">
        <v>880</v>
      </c>
      <c r="D82" s="10">
        <v>10.1511</v>
      </c>
    </row>
    <row r="83" spans="1:4" x14ac:dyDescent="0.2">
      <c r="D83" s="10"/>
    </row>
    <row r="84" spans="1:4" x14ac:dyDescent="0.2">
      <c r="D84" s="10"/>
    </row>
    <row r="86" spans="1:4" x14ac:dyDescent="0.2">
      <c r="A86" s="4" t="s">
        <v>170</v>
      </c>
      <c r="D86" s="42"/>
    </row>
    <row r="87" spans="1:4" x14ac:dyDescent="0.2">
      <c r="A87" s="4"/>
      <c r="D87" s="42"/>
    </row>
    <row r="88" spans="1:4" x14ac:dyDescent="0.2">
      <c r="A88" s="25" t="s">
        <v>604</v>
      </c>
      <c r="B88" s="26"/>
      <c r="C88" s="32" t="s">
        <v>824</v>
      </c>
      <c r="D88" s="33"/>
    </row>
    <row r="89" spans="1:4" x14ac:dyDescent="0.2">
      <c r="A89" s="34"/>
      <c r="B89" s="35"/>
      <c r="C89" s="27" t="s">
        <v>611</v>
      </c>
      <c r="D89" s="27" t="s">
        <v>612</v>
      </c>
    </row>
    <row r="90" spans="1:4" x14ac:dyDescent="0.2">
      <c r="A90" s="28" t="s">
        <v>881</v>
      </c>
      <c r="B90" s="29"/>
      <c r="C90" s="30">
        <v>25.747438694999996</v>
      </c>
      <c r="D90" s="30">
        <v>23.854514960999985</v>
      </c>
    </row>
    <row r="91" spans="1:4" x14ac:dyDescent="0.2">
      <c r="A91" s="28" t="s">
        <v>814</v>
      </c>
      <c r="B91" s="29"/>
      <c r="C91" s="30">
        <v>26.231486966000006</v>
      </c>
      <c r="D91" s="30">
        <v>24.302976524000009</v>
      </c>
    </row>
    <row r="92" spans="1:4" x14ac:dyDescent="0.2">
      <c r="A92" s="28" t="s">
        <v>815</v>
      </c>
      <c r="B92" s="29"/>
      <c r="C92" s="30">
        <v>23.960756563000004</v>
      </c>
      <c r="D92" s="30">
        <v>22.199187762000015</v>
      </c>
    </row>
    <row r="93" spans="1:4" x14ac:dyDescent="0.2">
      <c r="A93" s="28" t="s">
        <v>875</v>
      </c>
      <c r="B93" s="29"/>
      <c r="C93" s="30">
        <v>25.289543482999999</v>
      </c>
      <c r="D93" s="30">
        <v>23.430283707999997</v>
      </c>
    </row>
    <row r="94" spans="1:4" x14ac:dyDescent="0.2">
      <c r="A94" s="28" t="s">
        <v>882</v>
      </c>
      <c r="B94" s="29"/>
      <c r="C94" s="30">
        <v>34.837479553999984</v>
      </c>
      <c r="D94" s="30">
        <v>32.276265890000005</v>
      </c>
    </row>
    <row r="95" spans="1:4" x14ac:dyDescent="0.2">
      <c r="A95" s="28" t="s">
        <v>878</v>
      </c>
      <c r="B95" s="29"/>
      <c r="C95" s="30">
        <v>28.659963105000003</v>
      </c>
      <c r="D95" s="30">
        <v>26.552913737000001</v>
      </c>
    </row>
    <row r="96" spans="1:4" x14ac:dyDescent="0.2">
      <c r="A96" s="28" t="s">
        <v>820</v>
      </c>
      <c r="B96" s="29"/>
      <c r="C96" s="30">
        <v>25.488705740000004</v>
      </c>
      <c r="D96" s="30">
        <v>23.614803758999997</v>
      </c>
    </row>
    <row r="97" spans="1:5" x14ac:dyDescent="0.2">
      <c r="A97" s="28" t="s">
        <v>822</v>
      </c>
      <c r="B97" s="29"/>
      <c r="C97" s="30">
        <v>25.993189788999999</v>
      </c>
      <c r="D97" s="30">
        <v>24.082198701999999</v>
      </c>
    </row>
    <row r="98" spans="1:5" x14ac:dyDescent="0.2">
      <c r="A98" s="4"/>
      <c r="D98" s="42"/>
    </row>
    <row r="101" spans="1:5" x14ac:dyDescent="0.2">
      <c r="A101" s="4" t="s">
        <v>825</v>
      </c>
      <c r="D101" s="43">
        <v>7.8799491213944389E-2</v>
      </c>
      <c r="E101" s="1" t="s">
        <v>826</v>
      </c>
    </row>
  </sheetData>
  <mergeCells count="3">
    <mergeCell ref="B1:E1"/>
    <mergeCell ref="C88:D88"/>
    <mergeCell ref="A89:B8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5.855468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454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134</v>
      </c>
      <c r="B8" s="7" t="s">
        <v>135</v>
      </c>
      <c r="C8" s="7" t="s">
        <v>120</v>
      </c>
      <c r="D8" s="7">
        <v>11253507</v>
      </c>
      <c r="E8" s="7">
        <v>18078.758999999998</v>
      </c>
      <c r="F8" s="7">
        <v>3.9591823675735411</v>
      </c>
    </row>
    <row r="9" spans="1:6" x14ac:dyDescent="0.2">
      <c r="A9" s="7" t="s">
        <v>22</v>
      </c>
      <c r="B9" s="7" t="s">
        <v>23</v>
      </c>
      <c r="C9" s="7" t="s">
        <v>11</v>
      </c>
      <c r="D9" s="7">
        <v>1501727</v>
      </c>
      <c r="E9" s="7">
        <v>17628.022389999998</v>
      </c>
      <c r="F9" s="7">
        <v>3.860472691830207</v>
      </c>
    </row>
    <row r="10" spans="1:6" x14ac:dyDescent="0.2">
      <c r="A10" s="7" t="s">
        <v>455</v>
      </c>
      <c r="B10" s="7" t="s">
        <v>456</v>
      </c>
      <c r="C10" s="7" t="s">
        <v>56</v>
      </c>
      <c r="D10" s="7">
        <v>3830052</v>
      </c>
      <c r="E10" s="7">
        <v>15896.63083</v>
      </c>
      <c r="F10" s="7">
        <v>3.4813042469321016</v>
      </c>
    </row>
    <row r="11" spans="1:6" x14ac:dyDescent="0.2">
      <c r="A11" s="7" t="s">
        <v>9</v>
      </c>
      <c r="B11" s="7" t="s">
        <v>10</v>
      </c>
      <c r="C11" s="7" t="s">
        <v>11</v>
      </c>
      <c r="D11" s="7">
        <v>934200</v>
      </c>
      <c r="E11" s="7">
        <v>11206.663200000001</v>
      </c>
      <c r="F11" s="7">
        <v>2.4542184195704628</v>
      </c>
    </row>
    <row r="12" spans="1:6" x14ac:dyDescent="0.2">
      <c r="A12" s="7" t="s">
        <v>300</v>
      </c>
      <c r="B12" s="7" t="s">
        <v>301</v>
      </c>
      <c r="C12" s="7" t="s">
        <v>56</v>
      </c>
      <c r="D12" s="7">
        <v>275740</v>
      </c>
      <c r="E12" s="7">
        <v>11121.421420000001</v>
      </c>
      <c r="F12" s="7">
        <v>2.43555078025094</v>
      </c>
    </row>
    <row r="13" spans="1:6" x14ac:dyDescent="0.2">
      <c r="A13" s="7" t="s">
        <v>68</v>
      </c>
      <c r="B13" s="7" t="s">
        <v>69</v>
      </c>
      <c r="C13" s="7" t="s">
        <v>26</v>
      </c>
      <c r="D13" s="7">
        <v>3432221</v>
      </c>
      <c r="E13" s="7">
        <v>10840.670029999999</v>
      </c>
      <c r="F13" s="7">
        <v>2.3740672485018979</v>
      </c>
    </row>
    <row r="14" spans="1:6" x14ac:dyDescent="0.2">
      <c r="A14" s="7" t="s">
        <v>263</v>
      </c>
      <c r="B14" s="7" t="s">
        <v>264</v>
      </c>
      <c r="C14" s="7" t="s">
        <v>31</v>
      </c>
      <c r="D14" s="7">
        <v>3500000</v>
      </c>
      <c r="E14" s="7">
        <v>10426.5</v>
      </c>
      <c r="F14" s="7">
        <v>2.2833655205816688</v>
      </c>
    </row>
    <row r="15" spans="1:6" x14ac:dyDescent="0.2">
      <c r="A15" s="7" t="s">
        <v>76</v>
      </c>
      <c r="B15" s="7" t="s">
        <v>77</v>
      </c>
      <c r="C15" s="7" t="s">
        <v>78</v>
      </c>
      <c r="D15" s="7">
        <v>6522254</v>
      </c>
      <c r="E15" s="7">
        <v>10233.41653</v>
      </c>
      <c r="F15" s="7">
        <v>2.2410809439747283</v>
      </c>
    </row>
    <row r="16" spans="1:6" x14ac:dyDescent="0.2">
      <c r="A16" s="7" t="s">
        <v>92</v>
      </c>
      <c r="B16" s="7" t="s">
        <v>93</v>
      </c>
      <c r="C16" s="7" t="s">
        <v>87</v>
      </c>
      <c r="D16" s="7">
        <v>5430952</v>
      </c>
      <c r="E16" s="7">
        <v>9838.1695479999998</v>
      </c>
      <c r="F16" s="7">
        <v>2.1545232946376771</v>
      </c>
    </row>
    <row r="17" spans="1:6" x14ac:dyDescent="0.2">
      <c r="A17" s="7" t="s">
        <v>333</v>
      </c>
      <c r="B17" s="7" t="s">
        <v>334</v>
      </c>
      <c r="C17" s="7" t="s">
        <v>120</v>
      </c>
      <c r="D17" s="7">
        <v>1623986</v>
      </c>
      <c r="E17" s="7">
        <v>9746.3519789999991</v>
      </c>
      <c r="F17" s="7">
        <v>2.1344155814800274</v>
      </c>
    </row>
    <row r="18" spans="1:6" x14ac:dyDescent="0.2">
      <c r="A18" s="7" t="s">
        <v>387</v>
      </c>
      <c r="B18" s="7" t="s">
        <v>388</v>
      </c>
      <c r="C18" s="7" t="s">
        <v>48</v>
      </c>
      <c r="D18" s="7">
        <v>1333493</v>
      </c>
      <c r="E18" s="7">
        <v>9696.4943500000008</v>
      </c>
      <c r="F18" s="7">
        <v>2.1234969423397074</v>
      </c>
    </row>
    <row r="19" spans="1:6" x14ac:dyDescent="0.2">
      <c r="A19" s="7" t="s">
        <v>397</v>
      </c>
      <c r="B19" s="7" t="s">
        <v>398</v>
      </c>
      <c r="C19" s="7" t="s">
        <v>399</v>
      </c>
      <c r="D19" s="7">
        <v>876728</v>
      </c>
      <c r="E19" s="7">
        <v>9674.2551160000003</v>
      </c>
      <c r="F19" s="7">
        <v>2.1186266311020203</v>
      </c>
    </row>
    <row r="20" spans="1:6" x14ac:dyDescent="0.2">
      <c r="A20" s="7" t="s">
        <v>329</v>
      </c>
      <c r="B20" s="7" t="s">
        <v>330</v>
      </c>
      <c r="C20" s="7" t="s">
        <v>78</v>
      </c>
      <c r="D20" s="7">
        <v>2433753</v>
      </c>
      <c r="E20" s="7">
        <v>9459.9979110000004</v>
      </c>
      <c r="F20" s="7">
        <v>2.0717050836572208</v>
      </c>
    </row>
    <row r="21" spans="1:6" x14ac:dyDescent="0.2">
      <c r="A21" s="7" t="s">
        <v>39</v>
      </c>
      <c r="B21" s="7" t="s">
        <v>40</v>
      </c>
      <c r="C21" s="7" t="s">
        <v>41</v>
      </c>
      <c r="D21" s="7">
        <v>2352755</v>
      </c>
      <c r="E21" s="7">
        <v>9451.0168350000004</v>
      </c>
      <c r="F21" s="7">
        <v>2.0697382607275587</v>
      </c>
    </row>
    <row r="22" spans="1:6" x14ac:dyDescent="0.2">
      <c r="A22" s="7" t="s">
        <v>448</v>
      </c>
      <c r="B22" s="7" t="s">
        <v>449</v>
      </c>
      <c r="C22" s="7" t="s">
        <v>19</v>
      </c>
      <c r="D22" s="7">
        <v>598450</v>
      </c>
      <c r="E22" s="7">
        <v>8979.1437999999998</v>
      </c>
      <c r="F22" s="7">
        <v>1.9663997849004615</v>
      </c>
    </row>
    <row r="23" spans="1:6" x14ac:dyDescent="0.2">
      <c r="A23" s="7" t="s">
        <v>85</v>
      </c>
      <c r="B23" s="7" t="s">
        <v>86</v>
      </c>
      <c r="C23" s="7" t="s">
        <v>87</v>
      </c>
      <c r="D23" s="7">
        <v>4643261</v>
      </c>
      <c r="E23" s="7">
        <v>8863.9852489999994</v>
      </c>
      <c r="F23" s="7">
        <v>1.9411804817063363</v>
      </c>
    </row>
    <row r="24" spans="1:6" x14ac:dyDescent="0.2">
      <c r="A24" s="7" t="s">
        <v>60</v>
      </c>
      <c r="B24" s="7" t="s">
        <v>61</v>
      </c>
      <c r="C24" s="7" t="s">
        <v>41</v>
      </c>
      <c r="D24" s="7">
        <v>634461</v>
      </c>
      <c r="E24" s="7">
        <v>8737.4796619999997</v>
      </c>
      <c r="F24" s="7">
        <v>1.9134762189607608</v>
      </c>
    </row>
    <row r="25" spans="1:6" x14ac:dyDescent="0.2">
      <c r="A25" s="7" t="s">
        <v>457</v>
      </c>
      <c r="B25" s="7" t="s">
        <v>458</v>
      </c>
      <c r="C25" s="7" t="s">
        <v>459</v>
      </c>
      <c r="D25" s="7">
        <v>3215966</v>
      </c>
      <c r="E25" s="7">
        <v>8493.3662060000006</v>
      </c>
      <c r="F25" s="7">
        <v>1.8600162613009106</v>
      </c>
    </row>
    <row r="26" spans="1:6" x14ac:dyDescent="0.2">
      <c r="A26" s="7" t="s">
        <v>34</v>
      </c>
      <c r="B26" s="7" t="s">
        <v>35</v>
      </c>
      <c r="C26" s="7" t="s">
        <v>36</v>
      </c>
      <c r="D26" s="7">
        <v>1290888</v>
      </c>
      <c r="E26" s="7">
        <v>8312.6732759999995</v>
      </c>
      <c r="F26" s="7">
        <v>1.8204451678203677</v>
      </c>
    </row>
    <row r="27" spans="1:6" x14ac:dyDescent="0.2">
      <c r="A27" s="7" t="s">
        <v>70</v>
      </c>
      <c r="B27" s="7" t="s">
        <v>71</v>
      </c>
      <c r="C27" s="7" t="s">
        <v>11</v>
      </c>
      <c r="D27" s="7">
        <v>1761245</v>
      </c>
      <c r="E27" s="7">
        <v>8275.2096330000004</v>
      </c>
      <c r="F27" s="7">
        <v>1.812240766467893</v>
      </c>
    </row>
    <row r="28" spans="1:6" x14ac:dyDescent="0.2">
      <c r="A28" s="7" t="s">
        <v>431</v>
      </c>
      <c r="B28" s="7" t="s">
        <v>432</v>
      </c>
      <c r="C28" s="7" t="s">
        <v>19</v>
      </c>
      <c r="D28" s="7">
        <v>270618</v>
      </c>
      <c r="E28" s="7">
        <v>8268.8682989999998</v>
      </c>
      <c r="F28" s="7">
        <v>1.8108520374207442</v>
      </c>
    </row>
    <row r="29" spans="1:6" x14ac:dyDescent="0.2">
      <c r="A29" s="7" t="s">
        <v>460</v>
      </c>
      <c r="B29" s="7" t="s">
        <v>461</v>
      </c>
      <c r="C29" s="7" t="s">
        <v>260</v>
      </c>
      <c r="D29" s="7">
        <v>1343268</v>
      </c>
      <c r="E29" s="7">
        <v>7875.5802839999997</v>
      </c>
      <c r="F29" s="7">
        <v>1.7247233947209883</v>
      </c>
    </row>
    <row r="30" spans="1:6" x14ac:dyDescent="0.2">
      <c r="A30" s="7" t="s">
        <v>90</v>
      </c>
      <c r="B30" s="7" t="s">
        <v>91</v>
      </c>
      <c r="C30" s="7" t="s">
        <v>31</v>
      </c>
      <c r="D30" s="7">
        <v>1975000</v>
      </c>
      <c r="E30" s="7">
        <v>7388.4750000000004</v>
      </c>
      <c r="F30" s="7">
        <v>1.6180491118476616</v>
      </c>
    </row>
    <row r="31" spans="1:6" x14ac:dyDescent="0.2">
      <c r="A31" s="7" t="s">
        <v>433</v>
      </c>
      <c r="B31" s="7" t="s">
        <v>434</v>
      </c>
      <c r="C31" s="7" t="s">
        <v>19</v>
      </c>
      <c r="D31" s="7">
        <v>816000</v>
      </c>
      <c r="E31" s="7">
        <v>7324.4160000000002</v>
      </c>
      <c r="F31" s="7">
        <v>1.60402042418805</v>
      </c>
    </row>
    <row r="32" spans="1:6" x14ac:dyDescent="0.2">
      <c r="A32" s="7" t="s">
        <v>339</v>
      </c>
      <c r="B32" s="7" t="s">
        <v>340</v>
      </c>
      <c r="C32" s="7" t="s">
        <v>19</v>
      </c>
      <c r="D32" s="7">
        <v>1518672</v>
      </c>
      <c r="E32" s="7">
        <v>7249.3807919999999</v>
      </c>
      <c r="F32" s="7">
        <v>1.5875879869582152</v>
      </c>
    </row>
    <row r="33" spans="1:6" x14ac:dyDescent="0.2">
      <c r="A33" s="7" t="s">
        <v>116</v>
      </c>
      <c r="B33" s="7" t="s">
        <v>117</v>
      </c>
      <c r="C33" s="7" t="s">
        <v>11</v>
      </c>
      <c r="D33" s="7">
        <v>8613980</v>
      </c>
      <c r="E33" s="7">
        <v>7209.9012599999996</v>
      </c>
      <c r="F33" s="7">
        <v>1.5789421132577881</v>
      </c>
    </row>
    <row r="34" spans="1:6" x14ac:dyDescent="0.2">
      <c r="A34" s="7" t="s">
        <v>57</v>
      </c>
      <c r="B34" s="7" t="s">
        <v>58</v>
      </c>
      <c r="C34" s="7" t="s">
        <v>59</v>
      </c>
      <c r="D34" s="7">
        <v>1920649</v>
      </c>
      <c r="E34" s="7">
        <v>6982.51944</v>
      </c>
      <c r="F34" s="7">
        <v>1.529146322935522</v>
      </c>
    </row>
    <row r="35" spans="1:6" x14ac:dyDescent="0.2">
      <c r="A35" s="7" t="s">
        <v>273</v>
      </c>
      <c r="B35" s="7" t="s">
        <v>274</v>
      </c>
      <c r="C35" s="7" t="s">
        <v>81</v>
      </c>
      <c r="D35" s="7">
        <v>694021</v>
      </c>
      <c r="E35" s="7">
        <v>6981.8512600000004</v>
      </c>
      <c r="F35" s="7">
        <v>1.528999993949425</v>
      </c>
    </row>
    <row r="36" spans="1:6" x14ac:dyDescent="0.2">
      <c r="A36" s="7" t="s">
        <v>20</v>
      </c>
      <c r="B36" s="7" t="s">
        <v>21</v>
      </c>
      <c r="C36" s="7" t="s">
        <v>11</v>
      </c>
      <c r="D36" s="7">
        <v>635138</v>
      </c>
      <c r="E36" s="7">
        <v>6901.7270769999996</v>
      </c>
      <c r="F36" s="7">
        <v>1.5114530897316167</v>
      </c>
    </row>
    <row r="37" spans="1:6" x14ac:dyDescent="0.2">
      <c r="A37" s="7" t="s">
        <v>462</v>
      </c>
      <c r="B37" s="7" t="s">
        <v>463</v>
      </c>
      <c r="C37" s="7" t="s">
        <v>81</v>
      </c>
      <c r="D37" s="7">
        <v>1993831</v>
      </c>
      <c r="E37" s="7">
        <v>6865.7570489999998</v>
      </c>
      <c r="F37" s="7">
        <v>1.5035757846235214</v>
      </c>
    </row>
    <row r="38" spans="1:6" x14ac:dyDescent="0.2">
      <c r="A38" s="7" t="s">
        <v>27</v>
      </c>
      <c r="B38" s="7" t="s">
        <v>28</v>
      </c>
      <c r="C38" s="7" t="s">
        <v>11</v>
      </c>
      <c r="D38" s="7">
        <v>893576</v>
      </c>
      <c r="E38" s="7">
        <v>6750.5198920000003</v>
      </c>
      <c r="F38" s="7">
        <v>1.4783392670017255</v>
      </c>
    </row>
    <row r="39" spans="1:6" x14ac:dyDescent="0.2">
      <c r="A39" s="7" t="s">
        <v>97</v>
      </c>
      <c r="B39" s="7" t="s">
        <v>98</v>
      </c>
      <c r="C39" s="7" t="s">
        <v>99</v>
      </c>
      <c r="D39" s="7">
        <v>4718724</v>
      </c>
      <c r="E39" s="7">
        <v>6584.9793419999996</v>
      </c>
      <c r="F39" s="7">
        <v>1.4420864895473422</v>
      </c>
    </row>
    <row r="40" spans="1:6" x14ac:dyDescent="0.2">
      <c r="A40" s="7" t="s">
        <v>464</v>
      </c>
      <c r="B40" s="7" t="s">
        <v>465</v>
      </c>
      <c r="C40" s="7" t="s">
        <v>466</v>
      </c>
      <c r="D40" s="7">
        <v>156813</v>
      </c>
      <c r="E40" s="7">
        <v>6413.2596679999997</v>
      </c>
      <c r="F40" s="7">
        <v>1.4044805064449468</v>
      </c>
    </row>
    <row r="41" spans="1:6" x14ac:dyDescent="0.2">
      <c r="A41" s="7" t="s">
        <v>467</v>
      </c>
      <c r="B41" s="7" t="s">
        <v>468</v>
      </c>
      <c r="C41" s="7" t="s">
        <v>11</v>
      </c>
      <c r="D41" s="7">
        <v>4724717</v>
      </c>
      <c r="E41" s="7">
        <v>6364.1937989999997</v>
      </c>
      <c r="F41" s="7">
        <v>1.3937352598605728</v>
      </c>
    </row>
    <row r="42" spans="1:6" x14ac:dyDescent="0.2">
      <c r="A42" s="7" t="s">
        <v>118</v>
      </c>
      <c r="B42" s="7" t="s">
        <v>119</v>
      </c>
      <c r="C42" s="7" t="s">
        <v>120</v>
      </c>
      <c r="D42" s="7">
        <v>446833</v>
      </c>
      <c r="E42" s="7">
        <v>6172.1042289999996</v>
      </c>
      <c r="F42" s="7">
        <v>1.3516683437332664</v>
      </c>
    </row>
    <row r="43" spans="1:6" x14ac:dyDescent="0.2">
      <c r="A43" s="7" t="s">
        <v>79</v>
      </c>
      <c r="B43" s="7" t="s">
        <v>80</v>
      </c>
      <c r="C43" s="7" t="s">
        <v>81</v>
      </c>
      <c r="D43" s="7">
        <v>4123698</v>
      </c>
      <c r="E43" s="7">
        <v>6111.320436</v>
      </c>
      <c r="F43" s="7">
        <v>1.3383569144764331</v>
      </c>
    </row>
    <row r="44" spans="1:6" x14ac:dyDescent="0.2">
      <c r="A44" s="7" t="s">
        <v>110</v>
      </c>
      <c r="B44" s="7" t="s">
        <v>111</v>
      </c>
      <c r="C44" s="7" t="s">
        <v>81</v>
      </c>
      <c r="D44" s="7">
        <v>1387522</v>
      </c>
      <c r="E44" s="7">
        <v>5770.0102370000004</v>
      </c>
      <c r="F44" s="7">
        <v>1.2636112241470352</v>
      </c>
    </row>
    <row r="45" spans="1:6" x14ac:dyDescent="0.2">
      <c r="A45" s="7" t="s">
        <v>469</v>
      </c>
      <c r="B45" s="7" t="s">
        <v>470</v>
      </c>
      <c r="C45" s="7" t="s">
        <v>466</v>
      </c>
      <c r="D45" s="7">
        <v>656061</v>
      </c>
      <c r="E45" s="7">
        <v>5707.0746390000004</v>
      </c>
      <c r="F45" s="7">
        <v>1.2498285574333357</v>
      </c>
    </row>
    <row r="46" spans="1:6" x14ac:dyDescent="0.2">
      <c r="A46" s="7" t="s">
        <v>54</v>
      </c>
      <c r="B46" s="7" t="s">
        <v>55</v>
      </c>
      <c r="C46" s="7" t="s">
        <v>56</v>
      </c>
      <c r="D46" s="7">
        <v>720000</v>
      </c>
      <c r="E46" s="7">
        <v>5679.72</v>
      </c>
      <c r="F46" s="7">
        <v>1.2438379911339486</v>
      </c>
    </row>
    <row r="47" spans="1:6" x14ac:dyDescent="0.2">
      <c r="A47" s="7" t="s">
        <v>121</v>
      </c>
      <c r="B47" s="7" t="s">
        <v>122</v>
      </c>
      <c r="C47" s="7" t="s">
        <v>56</v>
      </c>
      <c r="D47" s="7">
        <v>461841</v>
      </c>
      <c r="E47" s="7">
        <v>5602.8240919999998</v>
      </c>
      <c r="F47" s="7">
        <v>1.2269980673818726</v>
      </c>
    </row>
    <row r="48" spans="1:6" x14ac:dyDescent="0.2">
      <c r="A48" s="7" t="s">
        <v>51</v>
      </c>
      <c r="B48" s="7" t="s">
        <v>52</v>
      </c>
      <c r="C48" s="7" t="s">
        <v>53</v>
      </c>
      <c r="D48" s="7">
        <v>625000</v>
      </c>
      <c r="E48" s="7">
        <v>5495</v>
      </c>
      <c r="F48" s="7">
        <v>1.2033849839923532</v>
      </c>
    </row>
    <row r="49" spans="1:6" x14ac:dyDescent="0.2">
      <c r="A49" s="7" t="s">
        <v>94</v>
      </c>
      <c r="B49" s="7" t="s">
        <v>95</v>
      </c>
      <c r="C49" s="7" t="s">
        <v>96</v>
      </c>
      <c r="D49" s="7">
        <v>3898637</v>
      </c>
      <c r="E49" s="7">
        <v>5442.4972520000001</v>
      </c>
      <c r="F49" s="7">
        <v>1.1918870734261047</v>
      </c>
    </row>
    <row r="50" spans="1:6" x14ac:dyDescent="0.2">
      <c r="A50" s="7" t="s">
        <v>132</v>
      </c>
      <c r="B50" s="7" t="s">
        <v>133</v>
      </c>
      <c r="C50" s="7" t="s">
        <v>16</v>
      </c>
      <c r="D50" s="7">
        <v>6477408</v>
      </c>
      <c r="E50" s="7">
        <v>5016.7524960000001</v>
      </c>
      <c r="F50" s="7">
        <v>1.0986505226738048</v>
      </c>
    </row>
    <row r="51" spans="1:6" x14ac:dyDescent="0.2">
      <c r="A51" s="7" t="s">
        <v>446</v>
      </c>
      <c r="B51" s="7" t="s">
        <v>447</v>
      </c>
      <c r="C51" s="7" t="s">
        <v>19</v>
      </c>
      <c r="D51" s="7">
        <v>1009206</v>
      </c>
      <c r="E51" s="7">
        <v>5011.2123929999998</v>
      </c>
      <c r="F51" s="7">
        <v>1.0974372602971039</v>
      </c>
    </row>
    <row r="52" spans="1:6" x14ac:dyDescent="0.2">
      <c r="A52" s="7" t="s">
        <v>471</v>
      </c>
      <c r="B52" s="7" t="s">
        <v>472</v>
      </c>
      <c r="C52" s="7" t="s">
        <v>120</v>
      </c>
      <c r="D52" s="7">
        <v>537163</v>
      </c>
      <c r="E52" s="7">
        <v>4871.2626659999996</v>
      </c>
      <c r="F52" s="7">
        <v>1.0667887798629585</v>
      </c>
    </row>
    <row r="53" spans="1:6" x14ac:dyDescent="0.2">
      <c r="A53" s="7" t="s">
        <v>100</v>
      </c>
      <c r="B53" s="7" t="s">
        <v>101</v>
      </c>
      <c r="C53" s="7" t="s">
        <v>87</v>
      </c>
      <c r="D53" s="7">
        <v>463418</v>
      </c>
      <c r="E53" s="7">
        <v>4600.582195</v>
      </c>
      <c r="F53" s="7">
        <v>1.0075107426907333</v>
      </c>
    </row>
    <row r="54" spans="1:6" x14ac:dyDescent="0.2">
      <c r="A54" s="7" t="s">
        <v>24</v>
      </c>
      <c r="B54" s="7" t="s">
        <v>25</v>
      </c>
      <c r="C54" s="7" t="s">
        <v>26</v>
      </c>
      <c r="D54" s="7">
        <v>330000</v>
      </c>
      <c r="E54" s="7">
        <v>4563.0749999999998</v>
      </c>
      <c r="F54" s="7">
        <v>0.99929680360890016</v>
      </c>
    </row>
    <row r="55" spans="1:6" x14ac:dyDescent="0.2">
      <c r="A55" s="7" t="s">
        <v>473</v>
      </c>
      <c r="B55" s="7" t="s">
        <v>474</v>
      </c>
      <c r="C55" s="7" t="s">
        <v>120</v>
      </c>
      <c r="D55" s="7">
        <v>356431</v>
      </c>
      <c r="E55" s="7">
        <v>4553.7624560000004</v>
      </c>
      <c r="F55" s="7">
        <v>0.99725739039463845</v>
      </c>
    </row>
    <row r="56" spans="1:6" x14ac:dyDescent="0.2">
      <c r="A56" s="7" t="s">
        <v>281</v>
      </c>
      <c r="B56" s="7" t="s">
        <v>282</v>
      </c>
      <c r="C56" s="7" t="s">
        <v>41</v>
      </c>
      <c r="D56" s="7">
        <v>100000</v>
      </c>
      <c r="E56" s="7">
        <v>4462</v>
      </c>
      <c r="F56" s="7">
        <v>0.97716174678323564</v>
      </c>
    </row>
    <row r="57" spans="1:6" x14ac:dyDescent="0.2">
      <c r="A57" s="7" t="s">
        <v>437</v>
      </c>
      <c r="B57" s="7" t="s">
        <v>438</v>
      </c>
      <c r="C57" s="7" t="s">
        <v>195</v>
      </c>
      <c r="D57" s="7">
        <v>1674909</v>
      </c>
      <c r="E57" s="7">
        <v>4277.7175859999998</v>
      </c>
      <c r="F57" s="7">
        <v>0.93680456938169554</v>
      </c>
    </row>
    <row r="58" spans="1:6" x14ac:dyDescent="0.2">
      <c r="A58" s="7" t="s">
        <v>108</v>
      </c>
      <c r="B58" s="7" t="s">
        <v>109</v>
      </c>
      <c r="C58" s="7" t="s">
        <v>11</v>
      </c>
      <c r="D58" s="7">
        <v>5667347</v>
      </c>
      <c r="E58" s="7">
        <v>4012.4816759999999</v>
      </c>
      <c r="F58" s="7">
        <v>0.87871887123619108</v>
      </c>
    </row>
    <row r="59" spans="1:6" x14ac:dyDescent="0.2">
      <c r="A59" s="7" t="s">
        <v>138</v>
      </c>
      <c r="B59" s="7" t="s">
        <v>139</v>
      </c>
      <c r="C59" s="7" t="s">
        <v>56</v>
      </c>
      <c r="D59" s="7">
        <v>2660582</v>
      </c>
      <c r="E59" s="7">
        <v>3352.3333200000002</v>
      </c>
      <c r="F59" s="7">
        <v>0.73414878591905952</v>
      </c>
    </row>
    <row r="60" spans="1:6" x14ac:dyDescent="0.2">
      <c r="A60" s="7" t="s">
        <v>331</v>
      </c>
      <c r="B60" s="7" t="s">
        <v>332</v>
      </c>
      <c r="C60" s="7" t="s">
        <v>53</v>
      </c>
      <c r="D60" s="7">
        <v>780536</v>
      </c>
      <c r="E60" s="7">
        <v>2708.8501879999999</v>
      </c>
      <c r="F60" s="7">
        <v>0.59322832395342351</v>
      </c>
    </row>
    <row r="61" spans="1:6" x14ac:dyDescent="0.2">
      <c r="A61" s="7" t="s">
        <v>114</v>
      </c>
      <c r="B61" s="7" t="s">
        <v>115</v>
      </c>
      <c r="C61" s="7" t="s">
        <v>87</v>
      </c>
      <c r="D61" s="7">
        <v>281260</v>
      </c>
      <c r="E61" s="7">
        <v>2641.1720300000002</v>
      </c>
      <c r="F61" s="7">
        <v>0.57840705387490454</v>
      </c>
    </row>
    <row r="62" spans="1:6" x14ac:dyDescent="0.2">
      <c r="A62" s="7" t="s">
        <v>143</v>
      </c>
      <c r="B62" s="7" t="s">
        <v>144</v>
      </c>
      <c r="C62" s="7" t="s">
        <v>96</v>
      </c>
      <c r="D62" s="7">
        <v>1030375</v>
      </c>
      <c r="E62" s="7">
        <v>2434.2609379999999</v>
      </c>
      <c r="F62" s="7">
        <v>0.53309427841826029</v>
      </c>
    </row>
    <row r="63" spans="1:6" x14ac:dyDescent="0.2">
      <c r="A63" s="7" t="s">
        <v>145</v>
      </c>
      <c r="B63" s="7" t="s">
        <v>146</v>
      </c>
      <c r="C63" s="7" t="s">
        <v>84</v>
      </c>
      <c r="D63" s="7">
        <v>2037453</v>
      </c>
      <c r="E63" s="7">
        <v>2165.812539</v>
      </c>
      <c r="F63" s="7">
        <v>0.47430505688352181</v>
      </c>
    </row>
    <row r="64" spans="1:6" x14ac:dyDescent="0.2">
      <c r="A64" s="7" t="s">
        <v>475</v>
      </c>
      <c r="B64" s="7" t="s">
        <v>476</v>
      </c>
      <c r="C64" s="7" t="s">
        <v>378</v>
      </c>
      <c r="D64" s="7">
        <v>71355</v>
      </c>
      <c r="E64" s="7">
        <v>594.42282750000004</v>
      </c>
      <c r="F64" s="7">
        <v>0.13017643398649259</v>
      </c>
    </row>
    <row r="65" spans="1:6" x14ac:dyDescent="0.2">
      <c r="A65" s="6" t="s">
        <v>149</v>
      </c>
      <c r="B65" s="7"/>
      <c r="C65" s="7"/>
      <c r="D65" s="7"/>
      <c r="E65" s="6">
        <f xml:space="preserve"> SUM(E8:E64)</f>
        <v>415367.90532249998</v>
      </c>
      <c r="F65" s="6">
        <f>SUM(F8:F64)</f>
        <v>90.964058252493857</v>
      </c>
    </row>
    <row r="66" spans="1:6" x14ac:dyDescent="0.2">
      <c r="A66" s="7"/>
      <c r="B66" s="7"/>
      <c r="C66" s="7"/>
      <c r="D66" s="7"/>
      <c r="E66" s="7"/>
      <c r="F66" s="7"/>
    </row>
    <row r="67" spans="1:6" x14ac:dyDescent="0.2">
      <c r="A67" s="6" t="s">
        <v>150</v>
      </c>
      <c r="B67" s="7"/>
      <c r="C67" s="7"/>
      <c r="D67" s="7"/>
      <c r="E67" s="7"/>
      <c r="F67" s="7"/>
    </row>
    <row r="68" spans="1:6" x14ac:dyDescent="0.2">
      <c r="A68" s="7" t="s">
        <v>477</v>
      </c>
      <c r="B68" s="7" t="s">
        <v>478</v>
      </c>
      <c r="C68" s="7" t="s">
        <v>153</v>
      </c>
      <c r="D68" s="7">
        <v>170000</v>
      </c>
      <c r="E68" s="7">
        <v>1.7000000000000001E-2</v>
      </c>
      <c r="F68" s="7">
        <v>3.7229380760454967E-6</v>
      </c>
    </row>
    <row r="69" spans="1:6" x14ac:dyDescent="0.2">
      <c r="A69" s="7" t="s">
        <v>580</v>
      </c>
      <c r="B69" s="7" t="s">
        <v>155</v>
      </c>
      <c r="C69" s="7" t="s">
        <v>153</v>
      </c>
      <c r="D69" s="7">
        <v>8100</v>
      </c>
      <c r="E69" s="7">
        <v>8.0999999999999996E-4</v>
      </c>
      <c r="F69" s="7">
        <v>1.7738704950569716E-7</v>
      </c>
    </row>
    <row r="70" spans="1:6" x14ac:dyDescent="0.2">
      <c r="A70" s="6" t="s">
        <v>149</v>
      </c>
      <c r="B70" s="7"/>
      <c r="C70" s="7"/>
      <c r="D70" s="7"/>
      <c r="E70" s="6">
        <f>SUM(E68:E69)</f>
        <v>1.7809999999999999E-2</v>
      </c>
      <c r="F70" s="6">
        <f>SUM(F68:F69)</f>
        <v>3.9003251255511941E-6</v>
      </c>
    </row>
    <row r="71" spans="1:6" x14ac:dyDescent="0.2">
      <c r="A71" s="7"/>
      <c r="B71" s="7"/>
      <c r="C71" s="7"/>
      <c r="D71" s="7"/>
      <c r="E71" s="7"/>
      <c r="F71" s="7"/>
    </row>
    <row r="72" spans="1:6" x14ac:dyDescent="0.2">
      <c r="A72" s="6" t="s">
        <v>149</v>
      </c>
      <c r="B72" s="7"/>
      <c r="C72" s="7"/>
      <c r="D72" s="7"/>
      <c r="E72" s="6">
        <v>415367.92313249997</v>
      </c>
      <c r="F72" s="6">
        <v>90.964062152818983</v>
      </c>
    </row>
    <row r="73" spans="1:6" x14ac:dyDescent="0.2">
      <c r="A73" s="7"/>
      <c r="B73" s="7"/>
      <c r="C73" s="7"/>
      <c r="D73" s="7"/>
      <c r="E73" s="7"/>
      <c r="F73" s="7"/>
    </row>
    <row r="74" spans="1:6" x14ac:dyDescent="0.2">
      <c r="A74" s="6" t="s">
        <v>160</v>
      </c>
      <c r="B74" s="7"/>
      <c r="C74" s="7"/>
      <c r="D74" s="7"/>
      <c r="E74" s="6">
        <v>41260.676450799998</v>
      </c>
      <c r="F74" s="6">
        <v>9.0399999999999991</v>
      </c>
    </row>
    <row r="75" spans="1:6" x14ac:dyDescent="0.2">
      <c r="A75" s="7"/>
      <c r="B75" s="7"/>
      <c r="C75" s="7"/>
      <c r="D75" s="7"/>
      <c r="E75" s="7"/>
      <c r="F75" s="7"/>
    </row>
    <row r="76" spans="1:6" x14ac:dyDescent="0.2">
      <c r="A76" s="8" t="s">
        <v>161</v>
      </c>
      <c r="B76" s="5"/>
      <c r="C76" s="5"/>
      <c r="D76" s="5"/>
      <c r="E76" s="8">
        <v>456628.59958329995</v>
      </c>
      <c r="F76" s="8">
        <f xml:space="preserve"> ROUND(SUM(F72:F75),2)</f>
        <v>100</v>
      </c>
    </row>
    <row r="78" spans="1:6" x14ac:dyDescent="0.2">
      <c r="A78" s="9" t="s">
        <v>162</v>
      </c>
    </row>
    <row r="79" spans="1:6" x14ac:dyDescent="0.2">
      <c r="A79" s="9" t="s">
        <v>163</v>
      </c>
    </row>
    <row r="80" spans="1:6" x14ac:dyDescent="0.2">
      <c r="A80" s="9" t="s">
        <v>164</v>
      </c>
    </row>
    <row r="81" spans="1:2" x14ac:dyDescent="0.2">
      <c r="A81" s="1" t="s">
        <v>165</v>
      </c>
      <c r="B81" s="10">
        <v>61.693929300000001</v>
      </c>
    </row>
    <row r="82" spans="1:2" x14ac:dyDescent="0.2">
      <c r="A82" s="1" t="s">
        <v>166</v>
      </c>
      <c r="B82" s="10">
        <v>725.99681559999999</v>
      </c>
    </row>
    <row r="83" spans="1:2" x14ac:dyDescent="0.2">
      <c r="A83" s="1" t="s">
        <v>167</v>
      </c>
      <c r="B83" s="10">
        <v>59.268243599999998</v>
      </c>
    </row>
    <row r="84" spans="1:2" x14ac:dyDescent="0.2">
      <c r="A84" s="1" t="s">
        <v>168</v>
      </c>
      <c r="B84" s="10">
        <v>700.3297202</v>
      </c>
    </row>
    <row r="86" spans="1:2" x14ac:dyDescent="0.2">
      <c r="A86" s="9" t="s">
        <v>169</v>
      </c>
    </row>
    <row r="87" spans="1:2" x14ac:dyDescent="0.2">
      <c r="A87" s="1" t="s">
        <v>165</v>
      </c>
      <c r="B87" s="10">
        <v>60.4112583</v>
      </c>
    </row>
    <row r="88" spans="1:2" x14ac:dyDescent="0.2">
      <c r="A88" s="1" t="s">
        <v>166</v>
      </c>
      <c r="B88" s="10">
        <v>779.1256343</v>
      </c>
    </row>
    <row r="89" spans="1:2" x14ac:dyDescent="0.2">
      <c r="A89" s="1" t="s">
        <v>167</v>
      </c>
      <c r="B89" s="10">
        <v>57.513947100000003</v>
      </c>
    </row>
    <row r="90" spans="1:2" x14ac:dyDescent="0.2">
      <c r="A90" s="1" t="s">
        <v>168</v>
      </c>
      <c r="B90" s="10">
        <v>747.79762779999999</v>
      </c>
    </row>
    <row r="92" spans="1:2" x14ac:dyDescent="0.2">
      <c r="A92" s="9" t="s">
        <v>170</v>
      </c>
      <c r="B92" s="11"/>
    </row>
    <row r="93" spans="1:2" x14ac:dyDescent="0.2">
      <c r="A93" s="14" t="s">
        <v>604</v>
      </c>
      <c r="B93" s="15" t="s">
        <v>605</v>
      </c>
    </row>
    <row r="94" spans="1:2" x14ac:dyDescent="0.2">
      <c r="A94" s="16" t="s">
        <v>606</v>
      </c>
      <c r="B94" s="17">
        <v>5.5</v>
      </c>
    </row>
    <row r="95" spans="1:2" x14ac:dyDescent="0.2">
      <c r="A95" s="16" t="s">
        <v>607</v>
      </c>
      <c r="B95" s="17">
        <v>5.5</v>
      </c>
    </row>
    <row r="96" spans="1:2" x14ac:dyDescent="0.2">
      <c r="A96" s="9"/>
      <c r="B96" s="11"/>
    </row>
    <row r="98" spans="1:2" x14ac:dyDescent="0.2">
      <c r="A98" s="9" t="s">
        <v>172</v>
      </c>
      <c r="B98" s="12">
        <v>0.11818381469467976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4" style="1" bestFit="1" customWidth="1"/>
    <col min="3" max="3" width="28.710937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445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17</v>
      </c>
      <c r="B8" s="7" t="s">
        <v>18</v>
      </c>
      <c r="C8" s="7" t="s">
        <v>19</v>
      </c>
      <c r="D8" s="7">
        <v>275000</v>
      </c>
      <c r="E8" s="7">
        <v>2682.7624999999998</v>
      </c>
      <c r="F8" s="7">
        <f>E8/$E$38*100</f>
        <v>18.659661652717386</v>
      </c>
    </row>
    <row r="9" spans="1:6" x14ac:dyDescent="0.2">
      <c r="A9" s="7" t="s">
        <v>74</v>
      </c>
      <c r="B9" s="7" t="s">
        <v>75</v>
      </c>
      <c r="C9" s="7" t="s">
        <v>19</v>
      </c>
      <c r="D9" s="7">
        <v>90000</v>
      </c>
      <c r="E9" s="7">
        <v>2048.4450000000002</v>
      </c>
      <c r="F9" s="7">
        <f t="shared" ref="F9:F17" si="0">E9/$E$38*100</f>
        <v>14.247735539094746</v>
      </c>
    </row>
    <row r="10" spans="1:6" x14ac:dyDescent="0.2">
      <c r="A10" s="7" t="s">
        <v>112</v>
      </c>
      <c r="B10" s="7" t="s">
        <v>113</v>
      </c>
      <c r="C10" s="7" t="s">
        <v>19</v>
      </c>
      <c r="D10" s="7">
        <v>262196</v>
      </c>
      <c r="E10" s="7">
        <v>1219.86689</v>
      </c>
      <c r="F10" s="7">
        <f t="shared" si="0"/>
        <v>8.4846509628610871</v>
      </c>
    </row>
    <row r="11" spans="1:6" x14ac:dyDescent="0.2">
      <c r="A11" s="7" t="s">
        <v>446</v>
      </c>
      <c r="B11" s="7" t="s">
        <v>447</v>
      </c>
      <c r="C11" s="7" t="s">
        <v>19</v>
      </c>
      <c r="D11" s="7">
        <v>200000</v>
      </c>
      <c r="E11" s="7">
        <v>993.1</v>
      </c>
      <c r="F11" s="7">
        <f t="shared" si="0"/>
        <v>6.9073986188913983</v>
      </c>
    </row>
    <row r="12" spans="1:6" x14ac:dyDescent="0.2">
      <c r="A12" s="7" t="s">
        <v>88</v>
      </c>
      <c r="B12" s="7" t="s">
        <v>89</v>
      </c>
      <c r="C12" s="7" t="s">
        <v>19</v>
      </c>
      <c r="D12" s="7">
        <v>204000</v>
      </c>
      <c r="E12" s="7">
        <v>989.80799999999999</v>
      </c>
      <c r="F12" s="7">
        <f t="shared" si="0"/>
        <v>6.8845014723267122</v>
      </c>
    </row>
    <row r="13" spans="1:6" x14ac:dyDescent="0.2">
      <c r="A13" s="7" t="s">
        <v>32</v>
      </c>
      <c r="B13" s="7" t="s">
        <v>33</v>
      </c>
      <c r="C13" s="7" t="s">
        <v>19</v>
      </c>
      <c r="D13" s="7">
        <v>105000</v>
      </c>
      <c r="E13" s="7">
        <v>843.99</v>
      </c>
      <c r="F13" s="7">
        <f t="shared" si="0"/>
        <v>5.8702802943894392</v>
      </c>
    </row>
    <row r="14" spans="1:6" x14ac:dyDescent="0.2">
      <c r="A14" s="7" t="s">
        <v>448</v>
      </c>
      <c r="B14" s="7" t="s">
        <v>449</v>
      </c>
      <c r="C14" s="7" t="s">
        <v>19</v>
      </c>
      <c r="D14" s="7">
        <v>40000</v>
      </c>
      <c r="E14" s="7">
        <v>600.16</v>
      </c>
      <c r="F14" s="7">
        <f t="shared" si="0"/>
        <v>4.1743473518415692</v>
      </c>
    </row>
    <row r="15" spans="1:6" x14ac:dyDescent="0.2">
      <c r="A15" s="7" t="s">
        <v>450</v>
      </c>
      <c r="B15" s="7" t="s">
        <v>451</v>
      </c>
      <c r="C15" s="7" t="s">
        <v>19</v>
      </c>
      <c r="D15" s="7">
        <v>120000</v>
      </c>
      <c r="E15" s="7">
        <v>510.24</v>
      </c>
      <c r="F15" s="7">
        <f t="shared" si="0"/>
        <v>3.5489186097101477</v>
      </c>
    </row>
    <row r="16" spans="1:6" x14ac:dyDescent="0.2">
      <c r="A16" s="7" t="s">
        <v>431</v>
      </c>
      <c r="B16" s="7" t="s">
        <v>432</v>
      </c>
      <c r="C16" s="7" t="s">
        <v>19</v>
      </c>
      <c r="D16" s="7">
        <v>15000</v>
      </c>
      <c r="E16" s="7">
        <v>458.33249999999998</v>
      </c>
      <c r="F16" s="7">
        <f t="shared" si="0"/>
        <v>3.1878816609536216</v>
      </c>
    </row>
    <row r="17" spans="1:6" x14ac:dyDescent="0.2">
      <c r="A17" s="7" t="s">
        <v>380</v>
      </c>
      <c r="B17" s="7" t="s">
        <v>381</v>
      </c>
      <c r="C17" s="7" t="s">
        <v>19</v>
      </c>
      <c r="D17" s="7">
        <v>50000</v>
      </c>
      <c r="E17" s="7">
        <v>102.95</v>
      </c>
      <c r="F17" s="7">
        <f t="shared" si="0"/>
        <v>0.71605748445762718</v>
      </c>
    </row>
    <row r="18" spans="1:6" x14ac:dyDescent="0.2">
      <c r="A18" s="6" t="s">
        <v>149</v>
      </c>
      <c r="B18" s="7"/>
      <c r="C18" s="7"/>
      <c r="D18" s="7"/>
      <c r="E18" s="6">
        <f xml:space="preserve"> SUM(E8:E17)</f>
        <v>10449.654890000002</v>
      </c>
      <c r="F18" s="6">
        <f>SUM(F8:F17)</f>
        <v>72.681433647243722</v>
      </c>
    </row>
    <row r="19" spans="1:6" x14ac:dyDescent="0.2">
      <c r="A19" s="7"/>
      <c r="B19" s="7"/>
      <c r="C19" s="7"/>
      <c r="D19" s="7"/>
      <c r="E19" s="7"/>
      <c r="F19" s="7"/>
    </row>
    <row r="20" spans="1:6" x14ac:dyDescent="0.2">
      <c r="A20" s="6" t="s">
        <v>150</v>
      </c>
      <c r="B20" s="7"/>
      <c r="C20" s="7"/>
      <c r="D20" s="7"/>
      <c r="E20" s="7"/>
      <c r="F20" s="7"/>
    </row>
    <row r="21" spans="1:6" x14ac:dyDescent="0.2">
      <c r="A21" s="7" t="s">
        <v>154</v>
      </c>
      <c r="B21" s="7" t="s">
        <v>441</v>
      </c>
      <c r="C21" s="7" t="s">
        <v>153</v>
      </c>
      <c r="D21" s="7">
        <v>970000</v>
      </c>
      <c r="E21" s="7">
        <v>9.7000000000000003E-2</v>
      </c>
      <c r="F21" s="7">
        <f>E21/$E$38*100</f>
        <v>6.7467290910529221E-4</v>
      </c>
    </row>
    <row r="22" spans="1:6" x14ac:dyDescent="0.2">
      <c r="A22" s="6" t="s">
        <v>149</v>
      </c>
      <c r="B22" s="7"/>
      <c r="C22" s="7"/>
      <c r="D22" s="7"/>
      <c r="E22" s="6">
        <f>SUM(E21:E21)</f>
        <v>9.7000000000000003E-2</v>
      </c>
      <c r="F22" s="6">
        <f>SUM(F21:F21)</f>
        <v>6.7467290910529221E-4</v>
      </c>
    </row>
    <row r="23" spans="1:6" x14ac:dyDescent="0.2">
      <c r="A23" s="7"/>
      <c r="B23" s="7"/>
      <c r="C23" s="7"/>
      <c r="D23" s="7"/>
      <c r="E23" s="7"/>
      <c r="F23" s="7"/>
    </row>
    <row r="24" spans="1:6" x14ac:dyDescent="0.2">
      <c r="A24" s="6" t="s">
        <v>581</v>
      </c>
      <c r="B24" s="7"/>
      <c r="C24" s="7"/>
      <c r="D24" s="7"/>
      <c r="E24" s="7"/>
      <c r="F24" s="7"/>
    </row>
    <row r="25" spans="1:6" x14ac:dyDescent="0.2">
      <c r="A25" s="7" t="s">
        <v>452</v>
      </c>
      <c r="B25" s="7" t="s">
        <v>453</v>
      </c>
      <c r="C25" s="7"/>
      <c r="D25" s="7">
        <v>151472.78200000001</v>
      </c>
      <c r="E25" s="7">
        <v>1762.734283</v>
      </c>
      <c r="F25" s="7">
        <f>E25/$E$38*100</f>
        <v>12.260505842177748</v>
      </c>
    </row>
    <row r="26" spans="1:6" x14ac:dyDescent="0.2">
      <c r="A26" s="6" t="s">
        <v>149</v>
      </c>
      <c r="B26" s="7"/>
      <c r="C26" s="7"/>
      <c r="D26" s="7"/>
      <c r="E26" s="6">
        <f>SUM(E25:E25)</f>
        <v>1762.734283</v>
      </c>
      <c r="F26" s="6">
        <f>SUM(F25:F25)</f>
        <v>12.260505842177748</v>
      </c>
    </row>
    <row r="27" spans="1:6" x14ac:dyDescent="0.2">
      <c r="A27" s="7"/>
      <c r="B27" s="7"/>
      <c r="C27" s="7"/>
      <c r="D27" s="7"/>
      <c r="E27" s="7"/>
      <c r="F27" s="7"/>
    </row>
    <row r="28" spans="1:6" x14ac:dyDescent="0.2">
      <c r="A28" s="6" t="s">
        <v>157</v>
      </c>
      <c r="B28" s="7"/>
      <c r="C28" s="7"/>
      <c r="D28" s="7"/>
      <c r="E28" s="7"/>
      <c r="F28" s="7"/>
    </row>
    <row r="29" spans="1:6" x14ac:dyDescent="0.2">
      <c r="A29" s="7"/>
      <c r="B29" s="7"/>
      <c r="C29" s="7"/>
      <c r="D29" s="7"/>
      <c r="E29" s="7"/>
      <c r="F29" s="7"/>
    </row>
    <row r="30" spans="1:6" x14ac:dyDescent="0.2">
      <c r="A30" s="18" t="s">
        <v>158</v>
      </c>
      <c r="B30" s="18" t="s">
        <v>159</v>
      </c>
      <c r="C30" s="18" t="s">
        <v>19</v>
      </c>
      <c r="D30" s="18">
        <v>25000</v>
      </c>
      <c r="E30" s="18">
        <v>943.17615069999999</v>
      </c>
      <c r="F30" s="18">
        <f>E30/$E$38*100</f>
        <v>6.5601587359948503</v>
      </c>
    </row>
    <row r="31" spans="1:6" x14ac:dyDescent="0.2">
      <c r="A31" s="18" t="s">
        <v>560</v>
      </c>
      <c r="B31" s="18" t="s">
        <v>559</v>
      </c>
      <c r="C31" s="18" t="s">
        <v>19</v>
      </c>
      <c r="D31" s="18">
        <v>45000</v>
      </c>
      <c r="E31" s="18">
        <v>744.36941300000001</v>
      </c>
      <c r="F31" s="18">
        <f>E31/$E$38*100</f>
        <v>5.1773801785330793</v>
      </c>
    </row>
    <row r="32" spans="1:6" x14ac:dyDescent="0.2">
      <c r="A32" s="6" t="s">
        <v>149</v>
      </c>
      <c r="B32" s="7"/>
      <c r="C32" s="7"/>
      <c r="D32" s="7"/>
      <c r="E32" s="6">
        <f>SUM(E30:E31)</f>
        <v>1687.5455637</v>
      </c>
      <c r="F32" s="6">
        <f>SUM(F30:F31)</f>
        <v>11.73753891452793</v>
      </c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6" t="s">
        <v>149</v>
      </c>
      <c r="B34" s="7"/>
      <c r="C34" s="7"/>
      <c r="D34" s="7"/>
      <c r="E34" s="6">
        <f>SUM(E18,E22,E26,E32)</f>
        <v>13900.031736700001</v>
      </c>
      <c r="F34" s="6">
        <f>SUM(F18,F22,F26,F32)</f>
        <v>96.680153076858502</v>
      </c>
    </row>
    <row r="35" spans="1:6" x14ac:dyDescent="0.2">
      <c r="A35" s="7"/>
      <c r="B35" s="7"/>
      <c r="C35" s="7"/>
      <c r="D35" s="7"/>
      <c r="E35" s="7"/>
      <c r="F35" s="7"/>
    </row>
    <row r="36" spans="1:6" x14ac:dyDescent="0.2">
      <c r="A36" s="6" t="s">
        <v>160</v>
      </c>
      <c r="B36" s="7"/>
      <c r="C36" s="7"/>
      <c r="D36" s="7"/>
      <c r="E36" s="6">
        <v>477.30559090000003</v>
      </c>
      <c r="F36" s="6">
        <v>3.3198469231414798</v>
      </c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8" t="s">
        <v>161</v>
      </c>
      <c r="B38" s="5"/>
      <c r="C38" s="5"/>
      <c r="D38" s="5"/>
      <c r="E38" s="8">
        <v>14377.3373276</v>
      </c>
      <c r="F38" s="8">
        <f xml:space="preserve"> ROUND(SUM(F34:F37),2)</f>
        <v>100</v>
      </c>
    </row>
    <row r="40" spans="1:6" x14ac:dyDescent="0.2">
      <c r="A40" s="9" t="s">
        <v>162</v>
      </c>
    </row>
    <row r="41" spans="1:6" x14ac:dyDescent="0.2">
      <c r="A41" s="9" t="s">
        <v>163</v>
      </c>
    </row>
    <row r="42" spans="1:6" x14ac:dyDescent="0.2">
      <c r="A42" s="9" t="s">
        <v>164</v>
      </c>
    </row>
    <row r="43" spans="1:6" x14ac:dyDescent="0.2">
      <c r="A43" s="1" t="s">
        <v>165</v>
      </c>
      <c r="B43" s="10">
        <v>24.7850854</v>
      </c>
    </row>
    <row r="44" spans="1:6" x14ac:dyDescent="0.2">
      <c r="A44" s="1" t="s">
        <v>166</v>
      </c>
      <c r="B44" s="10">
        <v>119.3166823</v>
      </c>
    </row>
    <row r="45" spans="1:6" x14ac:dyDescent="0.2">
      <c r="A45" s="1" t="s">
        <v>167</v>
      </c>
      <c r="B45" s="10">
        <v>24.3239424</v>
      </c>
    </row>
    <row r="46" spans="1:6" x14ac:dyDescent="0.2">
      <c r="A46" s="1" t="s">
        <v>168</v>
      </c>
      <c r="B46" s="10">
        <v>117.1292153</v>
      </c>
    </row>
    <row r="48" spans="1:6" x14ac:dyDescent="0.2">
      <c r="A48" s="9" t="s">
        <v>169</v>
      </c>
    </row>
    <row r="49" spans="1:2" x14ac:dyDescent="0.2">
      <c r="A49" s="1" t="s">
        <v>165</v>
      </c>
      <c r="B49" s="10">
        <v>21.338648200000002</v>
      </c>
    </row>
    <row r="50" spans="1:2" x14ac:dyDescent="0.2">
      <c r="A50" s="1" t="s">
        <v>166</v>
      </c>
      <c r="B50" s="10">
        <v>112.5485058</v>
      </c>
    </row>
    <row r="51" spans="1:2" x14ac:dyDescent="0.2">
      <c r="A51" s="1" t="s">
        <v>167</v>
      </c>
      <c r="B51" s="10">
        <v>20.8467509</v>
      </c>
    </row>
    <row r="52" spans="1:2" x14ac:dyDescent="0.2">
      <c r="A52" s="1" t="s">
        <v>168</v>
      </c>
      <c r="B52" s="10">
        <v>110.1218901</v>
      </c>
    </row>
    <row r="54" spans="1:2" x14ac:dyDescent="0.2">
      <c r="A54" s="9" t="s">
        <v>170</v>
      </c>
      <c r="B54" s="11"/>
    </row>
    <row r="55" spans="1:2" x14ac:dyDescent="0.2">
      <c r="A55" s="14" t="s">
        <v>604</v>
      </c>
      <c r="B55" s="15" t="s">
        <v>605</v>
      </c>
    </row>
    <row r="56" spans="1:2" x14ac:dyDescent="0.2">
      <c r="A56" s="16" t="s">
        <v>606</v>
      </c>
      <c r="B56" s="17">
        <v>2</v>
      </c>
    </row>
    <row r="57" spans="1:2" x14ac:dyDescent="0.2">
      <c r="A57" s="16" t="s">
        <v>607</v>
      </c>
      <c r="B57" s="17">
        <v>2</v>
      </c>
    </row>
    <row r="59" spans="1:2" x14ac:dyDescent="0.2">
      <c r="A59" s="9" t="s">
        <v>172</v>
      </c>
      <c r="B59" s="12">
        <v>4.2654755664844661E-2</v>
      </c>
    </row>
  </sheetData>
  <sortState ref="A30:F31">
    <sortCondition descending="1" ref="F30:F31"/>
  </sortState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7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444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301393</v>
      </c>
      <c r="E8" s="7">
        <v>3615.510428</v>
      </c>
      <c r="F8" s="7">
        <v>6.0035143499057524</v>
      </c>
    </row>
    <row r="9" spans="1:6" x14ac:dyDescent="0.2">
      <c r="A9" s="7" t="s">
        <v>64</v>
      </c>
      <c r="B9" s="7" t="s">
        <v>65</v>
      </c>
      <c r="C9" s="7" t="s">
        <v>48</v>
      </c>
      <c r="D9" s="7">
        <v>315125</v>
      </c>
      <c r="E9" s="7">
        <v>2742.5328749999999</v>
      </c>
      <c r="F9" s="7">
        <v>4.5539449541177692</v>
      </c>
    </row>
    <row r="10" spans="1:6" x14ac:dyDescent="0.2">
      <c r="A10" s="7" t="s">
        <v>42</v>
      </c>
      <c r="B10" s="7" t="s">
        <v>43</v>
      </c>
      <c r="C10" s="7" t="s">
        <v>41</v>
      </c>
      <c r="D10" s="7">
        <v>83948</v>
      </c>
      <c r="E10" s="7">
        <v>2683.733612</v>
      </c>
      <c r="F10" s="7">
        <v>4.4563094400695773</v>
      </c>
    </row>
    <row r="11" spans="1:6" x14ac:dyDescent="0.2">
      <c r="A11" s="7" t="s">
        <v>22</v>
      </c>
      <c r="B11" s="7" t="s">
        <v>23</v>
      </c>
      <c r="C11" s="7" t="s">
        <v>11</v>
      </c>
      <c r="D11" s="7">
        <v>219033</v>
      </c>
      <c r="E11" s="7">
        <v>2571.1188710000001</v>
      </c>
      <c r="F11" s="7">
        <v>4.2693139308411858</v>
      </c>
    </row>
    <row r="12" spans="1:6" x14ac:dyDescent="0.2">
      <c r="A12" s="7" t="s">
        <v>49</v>
      </c>
      <c r="B12" s="7" t="s">
        <v>50</v>
      </c>
      <c r="C12" s="7" t="s">
        <v>11</v>
      </c>
      <c r="D12" s="7">
        <v>980000</v>
      </c>
      <c r="E12" s="7">
        <v>2531.83</v>
      </c>
      <c r="F12" s="7">
        <v>4.204075202994237</v>
      </c>
    </row>
    <row r="13" spans="1:6" x14ac:dyDescent="0.2">
      <c r="A13" s="7" t="s">
        <v>12</v>
      </c>
      <c r="B13" s="7" t="s">
        <v>13</v>
      </c>
      <c r="C13" s="7" t="s">
        <v>11</v>
      </c>
      <c r="D13" s="7">
        <v>828495</v>
      </c>
      <c r="E13" s="7">
        <v>2200.0684729999998</v>
      </c>
      <c r="F13" s="7">
        <v>3.6531889235172565</v>
      </c>
    </row>
    <row r="14" spans="1:6" x14ac:dyDescent="0.2">
      <c r="A14" s="7" t="s">
        <v>134</v>
      </c>
      <c r="B14" s="7" t="s">
        <v>135</v>
      </c>
      <c r="C14" s="7" t="s">
        <v>120</v>
      </c>
      <c r="D14" s="7">
        <v>1247117</v>
      </c>
      <c r="E14" s="7">
        <v>2003.493461</v>
      </c>
      <c r="F14" s="7">
        <v>3.3267783298053986</v>
      </c>
    </row>
    <row r="15" spans="1:6" x14ac:dyDescent="0.2">
      <c r="A15" s="7" t="s">
        <v>39</v>
      </c>
      <c r="B15" s="7" t="s">
        <v>40</v>
      </c>
      <c r="C15" s="7" t="s">
        <v>41</v>
      </c>
      <c r="D15" s="7">
        <v>475000</v>
      </c>
      <c r="E15" s="7">
        <v>1908.075</v>
      </c>
      <c r="F15" s="7">
        <v>3.1683370498624428</v>
      </c>
    </row>
    <row r="16" spans="1:6" x14ac:dyDescent="0.2">
      <c r="A16" s="7" t="s">
        <v>44</v>
      </c>
      <c r="B16" s="7" t="s">
        <v>45</v>
      </c>
      <c r="C16" s="7" t="s">
        <v>31</v>
      </c>
      <c r="D16" s="7">
        <v>400000</v>
      </c>
      <c r="E16" s="7">
        <v>1837.2</v>
      </c>
      <c r="F16" s="7">
        <v>3.0506499105157188</v>
      </c>
    </row>
    <row r="17" spans="1:6" x14ac:dyDescent="0.2">
      <c r="A17" s="7" t="s">
        <v>70</v>
      </c>
      <c r="B17" s="7" t="s">
        <v>71</v>
      </c>
      <c r="C17" s="7" t="s">
        <v>11</v>
      </c>
      <c r="D17" s="7">
        <v>358341</v>
      </c>
      <c r="E17" s="7">
        <v>1683.6651890000001</v>
      </c>
      <c r="F17" s="7">
        <v>2.7957070858704989</v>
      </c>
    </row>
    <row r="18" spans="1:6" x14ac:dyDescent="0.2">
      <c r="A18" s="7" t="s">
        <v>17</v>
      </c>
      <c r="B18" s="7" t="s">
        <v>18</v>
      </c>
      <c r="C18" s="7" t="s">
        <v>19</v>
      </c>
      <c r="D18" s="7">
        <v>164724</v>
      </c>
      <c r="E18" s="7">
        <v>1606.964982</v>
      </c>
      <c r="F18" s="7">
        <v>2.6683472559003887</v>
      </c>
    </row>
    <row r="19" spans="1:6" x14ac:dyDescent="0.2">
      <c r="A19" s="7" t="s">
        <v>24</v>
      </c>
      <c r="B19" s="7" t="s">
        <v>25</v>
      </c>
      <c r="C19" s="7" t="s">
        <v>26</v>
      </c>
      <c r="D19" s="7">
        <v>116000</v>
      </c>
      <c r="E19" s="7">
        <v>1603.99</v>
      </c>
      <c r="F19" s="7">
        <v>2.6634073317919156</v>
      </c>
    </row>
    <row r="20" spans="1:6" x14ac:dyDescent="0.2">
      <c r="A20" s="7" t="s">
        <v>34</v>
      </c>
      <c r="B20" s="7" t="s">
        <v>35</v>
      </c>
      <c r="C20" s="7" t="s">
        <v>36</v>
      </c>
      <c r="D20" s="7">
        <v>230210</v>
      </c>
      <c r="E20" s="7">
        <v>1482.4372949999999</v>
      </c>
      <c r="F20" s="7">
        <v>2.4615704339957074</v>
      </c>
    </row>
    <row r="21" spans="1:6" x14ac:dyDescent="0.2">
      <c r="A21" s="7" t="s">
        <v>79</v>
      </c>
      <c r="B21" s="7" t="s">
        <v>80</v>
      </c>
      <c r="C21" s="7" t="s">
        <v>81</v>
      </c>
      <c r="D21" s="7">
        <v>976025</v>
      </c>
      <c r="E21" s="7">
        <v>1446.4690499999999</v>
      </c>
      <c r="F21" s="7">
        <v>2.401845568226789</v>
      </c>
    </row>
    <row r="22" spans="1:6" x14ac:dyDescent="0.2">
      <c r="A22" s="7" t="s">
        <v>14</v>
      </c>
      <c r="B22" s="7" t="s">
        <v>15</v>
      </c>
      <c r="C22" s="7" t="s">
        <v>16</v>
      </c>
      <c r="D22" s="7">
        <v>442366</v>
      </c>
      <c r="E22" s="7">
        <v>1435.920036</v>
      </c>
      <c r="F22" s="7">
        <v>2.384329049276686</v>
      </c>
    </row>
    <row r="23" spans="1:6" x14ac:dyDescent="0.2">
      <c r="A23" s="7" t="s">
        <v>29</v>
      </c>
      <c r="B23" s="7" t="s">
        <v>30</v>
      </c>
      <c r="C23" s="7" t="s">
        <v>31</v>
      </c>
      <c r="D23" s="7">
        <v>118356</v>
      </c>
      <c r="E23" s="7">
        <v>1402.6369560000001</v>
      </c>
      <c r="F23" s="7">
        <v>2.3290628697514917</v>
      </c>
    </row>
    <row r="24" spans="1:6" x14ac:dyDescent="0.2">
      <c r="A24" s="7" t="s">
        <v>76</v>
      </c>
      <c r="B24" s="7" t="s">
        <v>77</v>
      </c>
      <c r="C24" s="7" t="s">
        <v>78</v>
      </c>
      <c r="D24" s="7">
        <v>850000</v>
      </c>
      <c r="E24" s="7">
        <v>1333.65</v>
      </c>
      <c r="F24" s="7">
        <v>2.2145108062047076</v>
      </c>
    </row>
    <row r="25" spans="1:6" x14ac:dyDescent="0.2">
      <c r="A25" s="7" t="s">
        <v>429</v>
      </c>
      <c r="B25" s="7" t="s">
        <v>430</v>
      </c>
      <c r="C25" s="7" t="s">
        <v>195</v>
      </c>
      <c r="D25" s="7">
        <v>902826</v>
      </c>
      <c r="E25" s="7">
        <v>1322.6400900000001</v>
      </c>
      <c r="F25" s="7">
        <v>2.196228974636949</v>
      </c>
    </row>
    <row r="26" spans="1:6" x14ac:dyDescent="0.2">
      <c r="A26" s="7" t="s">
        <v>51</v>
      </c>
      <c r="B26" s="7" t="s">
        <v>52</v>
      </c>
      <c r="C26" s="7" t="s">
        <v>53</v>
      </c>
      <c r="D26" s="7">
        <v>145000</v>
      </c>
      <c r="E26" s="7">
        <v>1274.8399999999999</v>
      </c>
      <c r="F26" s="7">
        <v>2.1168574634889281</v>
      </c>
    </row>
    <row r="27" spans="1:6" x14ac:dyDescent="0.2">
      <c r="A27" s="7" t="s">
        <v>387</v>
      </c>
      <c r="B27" s="7" t="s">
        <v>388</v>
      </c>
      <c r="C27" s="7" t="s">
        <v>48</v>
      </c>
      <c r="D27" s="7">
        <v>170548</v>
      </c>
      <c r="E27" s="7">
        <v>1240.139782</v>
      </c>
      <c r="F27" s="7">
        <v>2.0592381422737223</v>
      </c>
    </row>
    <row r="28" spans="1:6" x14ac:dyDescent="0.2">
      <c r="A28" s="7" t="s">
        <v>82</v>
      </c>
      <c r="B28" s="7" t="s">
        <v>83</v>
      </c>
      <c r="C28" s="7" t="s">
        <v>84</v>
      </c>
      <c r="D28" s="7">
        <v>395918</v>
      </c>
      <c r="E28" s="7">
        <v>1221.802948</v>
      </c>
      <c r="F28" s="7">
        <v>2.0287900359155464</v>
      </c>
    </row>
    <row r="29" spans="1:6" x14ac:dyDescent="0.2">
      <c r="A29" s="7" t="s">
        <v>431</v>
      </c>
      <c r="B29" s="7" t="s">
        <v>432</v>
      </c>
      <c r="C29" s="7" t="s">
        <v>19</v>
      </c>
      <c r="D29" s="7">
        <v>38000</v>
      </c>
      <c r="E29" s="7">
        <v>1161.1089999999999</v>
      </c>
      <c r="F29" s="7">
        <v>1.9280084187617001</v>
      </c>
    </row>
    <row r="30" spans="1:6" x14ac:dyDescent="0.2">
      <c r="A30" s="7" t="s">
        <v>27</v>
      </c>
      <c r="B30" s="7" t="s">
        <v>28</v>
      </c>
      <c r="C30" s="7" t="s">
        <v>11</v>
      </c>
      <c r="D30" s="7">
        <v>152440</v>
      </c>
      <c r="E30" s="7">
        <v>1151.60798</v>
      </c>
      <c r="F30" s="7">
        <v>1.9122320820466949</v>
      </c>
    </row>
    <row r="31" spans="1:6" x14ac:dyDescent="0.2">
      <c r="A31" s="7" t="s">
        <v>433</v>
      </c>
      <c r="B31" s="7" t="s">
        <v>434</v>
      </c>
      <c r="C31" s="7" t="s">
        <v>19</v>
      </c>
      <c r="D31" s="7">
        <v>126574</v>
      </c>
      <c r="E31" s="7">
        <v>1136.128224</v>
      </c>
      <c r="F31" s="7">
        <v>1.8865281215327581</v>
      </c>
    </row>
    <row r="32" spans="1:6" x14ac:dyDescent="0.2">
      <c r="A32" s="7" t="s">
        <v>127</v>
      </c>
      <c r="B32" s="7" t="s">
        <v>128</v>
      </c>
      <c r="C32" s="7" t="s">
        <v>53</v>
      </c>
      <c r="D32" s="7">
        <v>115000</v>
      </c>
      <c r="E32" s="7">
        <v>1115.385</v>
      </c>
      <c r="F32" s="7">
        <v>1.8520842316789545</v>
      </c>
    </row>
    <row r="33" spans="1:6" x14ac:dyDescent="0.2">
      <c r="A33" s="7" t="s">
        <v>68</v>
      </c>
      <c r="B33" s="7" t="s">
        <v>69</v>
      </c>
      <c r="C33" s="7" t="s">
        <v>26</v>
      </c>
      <c r="D33" s="7">
        <v>332738</v>
      </c>
      <c r="E33" s="7">
        <v>1050.9529729999999</v>
      </c>
      <c r="F33" s="7">
        <v>1.7450955764416929</v>
      </c>
    </row>
    <row r="34" spans="1:6" x14ac:dyDescent="0.2">
      <c r="A34" s="7" t="s">
        <v>339</v>
      </c>
      <c r="B34" s="7" t="s">
        <v>340</v>
      </c>
      <c r="C34" s="7" t="s">
        <v>19</v>
      </c>
      <c r="D34" s="7">
        <v>217497</v>
      </c>
      <c r="E34" s="7">
        <v>1038.2219299999999</v>
      </c>
      <c r="F34" s="7">
        <v>1.7239558229098391</v>
      </c>
    </row>
    <row r="35" spans="1:6" x14ac:dyDescent="0.2">
      <c r="A35" s="7" t="s">
        <v>32</v>
      </c>
      <c r="B35" s="7" t="s">
        <v>33</v>
      </c>
      <c r="C35" s="7" t="s">
        <v>19</v>
      </c>
      <c r="D35" s="7">
        <v>120000</v>
      </c>
      <c r="E35" s="7">
        <v>964.56</v>
      </c>
      <c r="F35" s="7">
        <v>1.6016410176829095</v>
      </c>
    </row>
    <row r="36" spans="1:6" x14ac:dyDescent="0.2">
      <c r="A36" s="7" t="s">
        <v>435</v>
      </c>
      <c r="B36" s="7" t="s">
        <v>436</v>
      </c>
      <c r="C36" s="7" t="s">
        <v>41</v>
      </c>
      <c r="D36" s="7">
        <v>50000</v>
      </c>
      <c r="E36" s="7">
        <v>916.57500000000005</v>
      </c>
      <c r="F36" s="7">
        <v>1.5219624655622388</v>
      </c>
    </row>
    <row r="37" spans="1:6" x14ac:dyDescent="0.2">
      <c r="A37" s="7" t="s">
        <v>46</v>
      </c>
      <c r="B37" s="7" t="s">
        <v>47</v>
      </c>
      <c r="C37" s="7" t="s">
        <v>48</v>
      </c>
      <c r="D37" s="7">
        <v>25000</v>
      </c>
      <c r="E37" s="7">
        <v>900.86249999999995</v>
      </c>
      <c r="F37" s="7">
        <v>1.4958720362573299</v>
      </c>
    </row>
    <row r="38" spans="1:6" x14ac:dyDescent="0.2">
      <c r="A38" s="7" t="s">
        <v>300</v>
      </c>
      <c r="B38" s="7" t="s">
        <v>301</v>
      </c>
      <c r="C38" s="7" t="s">
        <v>56</v>
      </c>
      <c r="D38" s="7">
        <v>22175</v>
      </c>
      <c r="E38" s="7">
        <v>894.384275</v>
      </c>
      <c r="F38" s="7">
        <v>1.4851150165988547</v>
      </c>
    </row>
    <row r="39" spans="1:6" x14ac:dyDescent="0.2">
      <c r="A39" s="7" t="s">
        <v>90</v>
      </c>
      <c r="B39" s="7" t="s">
        <v>91</v>
      </c>
      <c r="C39" s="7" t="s">
        <v>31</v>
      </c>
      <c r="D39" s="7">
        <v>233013</v>
      </c>
      <c r="E39" s="7">
        <v>871.70163300000002</v>
      </c>
      <c r="F39" s="7">
        <v>1.4474507449966558</v>
      </c>
    </row>
    <row r="40" spans="1:6" x14ac:dyDescent="0.2">
      <c r="A40" s="7" t="s">
        <v>97</v>
      </c>
      <c r="B40" s="7" t="s">
        <v>98</v>
      </c>
      <c r="C40" s="7" t="s">
        <v>99</v>
      </c>
      <c r="D40" s="7">
        <v>580627</v>
      </c>
      <c r="E40" s="7">
        <v>810.26497849999998</v>
      </c>
      <c r="F40" s="7">
        <v>1.3454358720634911</v>
      </c>
    </row>
    <row r="41" spans="1:6" x14ac:dyDescent="0.2">
      <c r="A41" s="7" t="s">
        <v>54</v>
      </c>
      <c r="B41" s="7" t="s">
        <v>55</v>
      </c>
      <c r="C41" s="7" t="s">
        <v>56</v>
      </c>
      <c r="D41" s="7">
        <v>100000</v>
      </c>
      <c r="E41" s="7">
        <v>788.85</v>
      </c>
      <c r="F41" s="7">
        <v>1.3098765414273486</v>
      </c>
    </row>
    <row r="42" spans="1:6" x14ac:dyDescent="0.2">
      <c r="A42" s="7" t="s">
        <v>125</v>
      </c>
      <c r="B42" s="7" t="s">
        <v>126</v>
      </c>
      <c r="C42" s="7" t="s">
        <v>81</v>
      </c>
      <c r="D42" s="7">
        <v>225000</v>
      </c>
      <c r="E42" s="7">
        <v>727.875</v>
      </c>
      <c r="F42" s="7">
        <v>1.2086282405925477</v>
      </c>
    </row>
    <row r="43" spans="1:6" x14ac:dyDescent="0.2">
      <c r="A43" s="7" t="s">
        <v>20</v>
      </c>
      <c r="B43" s="7" t="s">
        <v>21</v>
      </c>
      <c r="C43" s="7" t="s">
        <v>11</v>
      </c>
      <c r="D43" s="7">
        <v>65000</v>
      </c>
      <c r="E43" s="7">
        <v>706.32249999999999</v>
      </c>
      <c r="F43" s="7">
        <v>1.172840557054343</v>
      </c>
    </row>
    <row r="44" spans="1:6" x14ac:dyDescent="0.2">
      <c r="A44" s="7" t="s">
        <v>110</v>
      </c>
      <c r="B44" s="7" t="s">
        <v>111</v>
      </c>
      <c r="C44" s="7" t="s">
        <v>81</v>
      </c>
      <c r="D44" s="7">
        <v>160000</v>
      </c>
      <c r="E44" s="7">
        <v>665.36</v>
      </c>
      <c r="F44" s="7">
        <v>1.1048227871003367</v>
      </c>
    </row>
    <row r="45" spans="1:6" x14ac:dyDescent="0.2">
      <c r="A45" s="7" t="s">
        <v>253</v>
      </c>
      <c r="B45" s="7" t="s">
        <v>254</v>
      </c>
      <c r="C45" s="7" t="s">
        <v>255</v>
      </c>
      <c r="D45" s="7">
        <v>222738</v>
      </c>
      <c r="E45" s="7">
        <v>643.49008200000003</v>
      </c>
      <c r="F45" s="7">
        <v>1.06850803454771</v>
      </c>
    </row>
    <row r="46" spans="1:6" x14ac:dyDescent="0.2">
      <c r="A46" s="7" t="s">
        <v>437</v>
      </c>
      <c r="B46" s="7" t="s">
        <v>438</v>
      </c>
      <c r="C46" s="7" t="s">
        <v>195</v>
      </c>
      <c r="D46" s="7">
        <v>244955</v>
      </c>
      <c r="E46" s="7">
        <v>625.61506999999995</v>
      </c>
      <c r="F46" s="7">
        <v>1.0388267784197611</v>
      </c>
    </row>
    <row r="47" spans="1:6" x14ac:dyDescent="0.2">
      <c r="A47" s="7" t="s">
        <v>439</v>
      </c>
      <c r="B47" s="7" t="s">
        <v>440</v>
      </c>
      <c r="C47" s="7" t="s">
        <v>53</v>
      </c>
      <c r="D47" s="7">
        <v>177893</v>
      </c>
      <c r="E47" s="7">
        <v>621.02446299999997</v>
      </c>
      <c r="F47" s="7">
        <v>1.0312041271930232</v>
      </c>
    </row>
    <row r="48" spans="1:6" x14ac:dyDescent="0.2">
      <c r="A48" s="7" t="s">
        <v>132</v>
      </c>
      <c r="B48" s="7" t="s">
        <v>133</v>
      </c>
      <c r="C48" s="7" t="s">
        <v>16</v>
      </c>
      <c r="D48" s="7">
        <v>580000</v>
      </c>
      <c r="E48" s="7">
        <v>449.21</v>
      </c>
      <c r="F48" s="7">
        <v>0.74590814625667645</v>
      </c>
    </row>
    <row r="49" spans="1:6" x14ac:dyDescent="0.2">
      <c r="A49" s="7" t="s">
        <v>94</v>
      </c>
      <c r="B49" s="7" t="s">
        <v>95</v>
      </c>
      <c r="C49" s="7" t="s">
        <v>96</v>
      </c>
      <c r="D49" s="7">
        <v>177385</v>
      </c>
      <c r="E49" s="7">
        <v>247.62945999999999</v>
      </c>
      <c r="F49" s="7">
        <v>0.41118592967018053</v>
      </c>
    </row>
    <row r="50" spans="1:6" x14ac:dyDescent="0.2">
      <c r="A50" s="6" t="s">
        <v>149</v>
      </c>
      <c r="B50" s="7"/>
      <c r="C50" s="7"/>
      <c r="D50" s="7"/>
      <c r="E50" s="6">
        <f xml:space="preserve"> SUM(E8:E49)</f>
        <v>56635.84911649998</v>
      </c>
      <c r="F50" s="6">
        <f>SUM(F8:F49)</f>
        <v>94.043189657757722</v>
      </c>
    </row>
    <row r="51" spans="1:6" x14ac:dyDescent="0.2">
      <c r="A51" s="7"/>
      <c r="B51" s="7"/>
      <c r="C51" s="7"/>
      <c r="D51" s="7"/>
      <c r="E51" s="7"/>
      <c r="F51" s="7"/>
    </row>
    <row r="52" spans="1:6" x14ac:dyDescent="0.2">
      <c r="A52" s="6" t="s">
        <v>150</v>
      </c>
      <c r="B52" s="7"/>
      <c r="C52" s="7"/>
      <c r="D52" s="7"/>
      <c r="E52" s="7"/>
      <c r="F52" s="7"/>
    </row>
    <row r="53" spans="1:6" x14ac:dyDescent="0.2">
      <c r="A53" s="7" t="s">
        <v>151</v>
      </c>
      <c r="B53" s="7" t="s">
        <v>152</v>
      </c>
      <c r="C53" s="7" t="s">
        <v>153</v>
      </c>
      <c r="D53" s="7">
        <v>44170</v>
      </c>
      <c r="E53" s="7">
        <v>0.69788600000000001</v>
      </c>
      <c r="F53" s="7">
        <v>1.1588318438113285E-3</v>
      </c>
    </row>
    <row r="54" spans="1:6" x14ac:dyDescent="0.2">
      <c r="A54" s="7" t="s">
        <v>154</v>
      </c>
      <c r="B54" s="7" t="s">
        <v>441</v>
      </c>
      <c r="C54" s="7" t="s">
        <v>153</v>
      </c>
      <c r="D54" s="7">
        <v>489000</v>
      </c>
      <c r="E54" s="7">
        <v>4.8899999999999999E-2</v>
      </c>
      <c r="F54" s="7">
        <v>8.1197899316469982E-5</v>
      </c>
    </row>
    <row r="55" spans="1:6" x14ac:dyDescent="0.2">
      <c r="A55" s="7" t="s">
        <v>580</v>
      </c>
      <c r="B55" s="7" t="s">
        <v>155</v>
      </c>
      <c r="C55" s="7" t="s">
        <v>153</v>
      </c>
      <c r="D55" s="7">
        <v>98000</v>
      </c>
      <c r="E55" s="7">
        <v>9.7999999999999997E-3</v>
      </c>
      <c r="F55" s="7">
        <v>1.6272789638065556E-5</v>
      </c>
    </row>
    <row r="56" spans="1:6" x14ac:dyDescent="0.2">
      <c r="A56" s="7" t="s">
        <v>442</v>
      </c>
      <c r="B56" s="7" t="s">
        <v>443</v>
      </c>
      <c r="C56" s="7" t="s">
        <v>153</v>
      </c>
      <c r="D56" s="7">
        <v>23815</v>
      </c>
      <c r="E56" s="7">
        <v>2.3814999999999999E-3</v>
      </c>
      <c r="F56" s="7">
        <v>3.9544539309237881E-6</v>
      </c>
    </row>
    <row r="57" spans="1:6" x14ac:dyDescent="0.2">
      <c r="A57" s="6" t="s">
        <v>149</v>
      </c>
      <c r="B57" s="7"/>
      <c r="C57" s="7"/>
      <c r="D57" s="7"/>
      <c r="E57" s="6">
        <f>SUM(E53:E56)</f>
        <v>0.75896750000000002</v>
      </c>
      <c r="F57" s="6">
        <f>SUM(F53:F56)</f>
        <v>1.2602569866967876E-3</v>
      </c>
    </row>
    <row r="58" spans="1:6" x14ac:dyDescent="0.2">
      <c r="A58" s="7"/>
      <c r="B58" s="7"/>
      <c r="C58" s="7"/>
      <c r="D58" s="7"/>
      <c r="E58" s="7"/>
      <c r="F58" s="7"/>
    </row>
    <row r="59" spans="1:6" x14ac:dyDescent="0.2">
      <c r="A59" s="6" t="s">
        <v>149</v>
      </c>
      <c r="B59" s="7"/>
      <c r="C59" s="7"/>
      <c r="D59" s="7"/>
      <c r="E59" s="19">
        <v>56636.608083999978</v>
      </c>
      <c r="F59" s="19">
        <v>94.044449914744419</v>
      </c>
    </row>
    <row r="60" spans="1:6" x14ac:dyDescent="0.2">
      <c r="A60" s="7"/>
      <c r="B60" s="7"/>
      <c r="C60" s="7"/>
      <c r="D60" s="7"/>
      <c r="E60" s="20"/>
      <c r="F60" s="20"/>
    </row>
    <row r="61" spans="1:6" x14ac:dyDescent="0.2">
      <c r="A61" s="6" t="s">
        <v>160</v>
      </c>
      <c r="B61" s="7"/>
      <c r="C61" s="7"/>
      <c r="D61" s="7"/>
      <c r="E61" s="19">
        <v>3586.6247972000001</v>
      </c>
      <c r="F61" s="19">
        <v>5.96</v>
      </c>
    </row>
    <row r="62" spans="1:6" x14ac:dyDescent="0.2">
      <c r="A62" s="7"/>
      <c r="B62" s="7"/>
      <c r="C62" s="7"/>
      <c r="D62" s="7"/>
      <c r="E62" s="20"/>
      <c r="F62" s="20"/>
    </row>
    <row r="63" spans="1:6" x14ac:dyDescent="0.2">
      <c r="A63" s="8" t="s">
        <v>161</v>
      </c>
      <c r="B63" s="5"/>
      <c r="C63" s="5"/>
      <c r="D63" s="5"/>
      <c r="E63" s="21">
        <v>60223.232881199976</v>
      </c>
      <c r="F63" s="21">
        <f xml:space="preserve"> ROUND(SUM(F59:F62),2)</f>
        <v>100</v>
      </c>
    </row>
    <row r="65" spans="1:2" x14ac:dyDescent="0.2">
      <c r="A65" s="9" t="s">
        <v>162</v>
      </c>
    </row>
    <row r="66" spans="1:2" x14ac:dyDescent="0.2">
      <c r="A66" s="9" t="s">
        <v>163</v>
      </c>
    </row>
    <row r="67" spans="1:2" x14ac:dyDescent="0.2">
      <c r="A67" s="9" t="s">
        <v>164</v>
      </c>
    </row>
    <row r="68" spans="1:2" x14ac:dyDescent="0.2">
      <c r="A68" s="1" t="s">
        <v>165</v>
      </c>
      <c r="B68" s="10">
        <v>19.172014399999998</v>
      </c>
    </row>
    <row r="69" spans="1:2" x14ac:dyDescent="0.2">
      <c r="A69" s="1" t="s">
        <v>166</v>
      </c>
      <c r="B69" s="10">
        <v>57.678452499999999</v>
      </c>
    </row>
    <row r="70" spans="1:2" x14ac:dyDescent="0.2">
      <c r="A70" s="1" t="s">
        <v>167</v>
      </c>
      <c r="B70" s="10">
        <v>18.804422800000001</v>
      </c>
    </row>
    <row r="71" spans="1:2" x14ac:dyDescent="0.2">
      <c r="A71" s="1" t="s">
        <v>168</v>
      </c>
      <c r="B71" s="10">
        <v>56.659322000000003</v>
      </c>
    </row>
    <row r="73" spans="1:2" x14ac:dyDescent="0.2">
      <c r="A73" s="9" t="s">
        <v>169</v>
      </c>
    </row>
    <row r="74" spans="1:2" x14ac:dyDescent="0.2">
      <c r="A74" s="1" t="s">
        <v>165</v>
      </c>
      <c r="B74" s="10">
        <v>18.163309300000002</v>
      </c>
    </row>
    <row r="75" spans="1:2" x14ac:dyDescent="0.2">
      <c r="A75" s="1" t="s">
        <v>166</v>
      </c>
      <c r="B75" s="10">
        <v>59.713472799999998</v>
      </c>
    </row>
    <row r="76" spans="1:2" x14ac:dyDescent="0.2">
      <c r="A76" s="1" t="s">
        <v>167</v>
      </c>
      <c r="B76" s="10">
        <v>17.6953684</v>
      </c>
    </row>
    <row r="77" spans="1:2" x14ac:dyDescent="0.2">
      <c r="A77" s="1" t="s">
        <v>168</v>
      </c>
      <c r="B77" s="10">
        <v>58.387641600000002</v>
      </c>
    </row>
    <row r="79" spans="1:2" x14ac:dyDescent="0.2">
      <c r="A79" s="9" t="s">
        <v>170</v>
      </c>
      <c r="B79" s="11"/>
    </row>
    <row r="80" spans="1:2" x14ac:dyDescent="0.2">
      <c r="A80" s="14" t="s">
        <v>604</v>
      </c>
      <c r="B80" s="15" t="s">
        <v>605</v>
      </c>
    </row>
    <row r="81" spans="1:2" x14ac:dyDescent="0.2">
      <c r="A81" s="16" t="s">
        <v>606</v>
      </c>
      <c r="B81" s="17">
        <v>1.75</v>
      </c>
    </row>
    <row r="82" spans="1:2" x14ac:dyDescent="0.2">
      <c r="A82" s="16" t="s">
        <v>607</v>
      </c>
      <c r="B82" s="17">
        <v>1.75</v>
      </c>
    </row>
    <row r="83" spans="1:2" x14ac:dyDescent="0.2">
      <c r="A83" s="22"/>
      <c r="B83" s="23"/>
    </row>
    <row r="84" spans="1:2" x14ac:dyDescent="0.2">
      <c r="A84" s="9" t="s">
        <v>172</v>
      </c>
      <c r="B84" s="12">
        <v>0.16056611426928999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5.7109375" style="1" bestFit="1" customWidth="1"/>
    <col min="3" max="3" width="28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428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383</v>
      </c>
      <c r="B8" s="7" t="s">
        <v>384</v>
      </c>
      <c r="C8" s="7" t="s">
        <v>120</v>
      </c>
      <c r="D8" s="7">
        <v>349312</v>
      </c>
      <c r="E8" s="7">
        <v>7459.3831039999995</v>
      </c>
      <c r="F8" s="7">
        <f>E8/$E$56*100</f>
        <v>8.267156203566973</v>
      </c>
    </row>
    <row r="9" spans="1:6" x14ac:dyDescent="0.2">
      <c r="A9" s="7" t="s">
        <v>9</v>
      </c>
      <c r="B9" s="7" t="s">
        <v>10</v>
      </c>
      <c r="C9" s="7" t="s">
        <v>11</v>
      </c>
      <c r="D9" s="7">
        <v>478300</v>
      </c>
      <c r="E9" s="7">
        <v>5737.6868000000004</v>
      </c>
      <c r="F9" s="7">
        <f t="shared" ref="F9:F31" si="0">E9/$E$56*100</f>
        <v>6.3590182138933544</v>
      </c>
    </row>
    <row r="10" spans="1:6" x14ac:dyDescent="0.2">
      <c r="A10" s="7" t="s">
        <v>12</v>
      </c>
      <c r="B10" s="7" t="s">
        <v>13</v>
      </c>
      <c r="C10" s="7" t="s">
        <v>11</v>
      </c>
      <c r="D10" s="7">
        <v>2145300</v>
      </c>
      <c r="E10" s="7">
        <v>5696.8441499999999</v>
      </c>
      <c r="F10" s="7">
        <f t="shared" si="0"/>
        <v>6.3137527324708271</v>
      </c>
    </row>
    <row r="11" spans="1:6" x14ac:dyDescent="0.2">
      <c r="A11" s="7" t="s">
        <v>385</v>
      </c>
      <c r="B11" s="7" t="s">
        <v>386</v>
      </c>
      <c r="C11" s="7" t="s">
        <v>142</v>
      </c>
      <c r="D11" s="7">
        <v>1168734</v>
      </c>
      <c r="E11" s="7">
        <v>5602.9107960000001</v>
      </c>
      <c r="F11" s="7">
        <f t="shared" si="0"/>
        <v>6.2096473795996854</v>
      </c>
    </row>
    <row r="12" spans="1:6" x14ac:dyDescent="0.2">
      <c r="A12" s="7" t="s">
        <v>263</v>
      </c>
      <c r="B12" s="7" t="s">
        <v>264</v>
      </c>
      <c r="C12" s="7" t="s">
        <v>31</v>
      </c>
      <c r="D12" s="7">
        <v>1458906</v>
      </c>
      <c r="E12" s="7">
        <v>4346.0809740000004</v>
      </c>
      <c r="F12" s="7">
        <f t="shared" si="0"/>
        <v>4.8167160453445055</v>
      </c>
    </row>
    <row r="13" spans="1:6" x14ac:dyDescent="0.2">
      <c r="A13" s="7" t="s">
        <v>17</v>
      </c>
      <c r="B13" s="7" t="s">
        <v>18</v>
      </c>
      <c r="C13" s="7" t="s">
        <v>19</v>
      </c>
      <c r="D13" s="7">
        <v>420000</v>
      </c>
      <c r="E13" s="7">
        <v>4097.3100000000004</v>
      </c>
      <c r="F13" s="7">
        <f t="shared" si="0"/>
        <v>4.5410057791874205</v>
      </c>
    </row>
    <row r="14" spans="1:6" x14ac:dyDescent="0.2">
      <c r="A14" s="7" t="s">
        <v>108</v>
      </c>
      <c r="B14" s="7" t="s">
        <v>109</v>
      </c>
      <c r="C14" s="7" t="s">
        <v>11</v>
      </c>
      <c r="D14" s="7">
        <v>5170225</v>
      </c>
      <c r="E14" s="7">
        <v>3660.5192999999999</v>
      </c>
      <c r="F14" s="7">
        <f t="shared" si="0"/>
        <v>4.0569152190405635</v>
      </c>
    </row>
    <row r="15" spans="1:6" x14ac:dyDescent="0.2">
      <c r="A15" s="7" t="s">
        <v>387</v>
      </c>
      <c r="B15" s="7" t="s">
        <v>388</v>
      </c>
      <c r="C15" s="7" t="s">
        <v>48</v>
      </c>
      <c r="D15" s="7">
        <v>479975</v>
      </c>
      <c r="E15" s="7">
        <v>3490.1382130000002</v>
      </c>
      <c r="F15" s="7">
        <f t="shared" si="0"/>
        <v>3.8680836439995647</v>
      </c>
    </row>
    <row r="16" spans="1:6" x14ac:dyDescent="0.2">
      <c r="A16" s="7" t="s">
        <v>251</v>
      </c>
      <c r="B16" s="7" t="s">
        <v>252</v>
      </c>
      <c r="C16" s="7" t="s">
        <v>36</v>
      </c>
      <c r="D16" s="7">
        <v>326400</v>
      </c>
      <c r="E16" s="7">
        <v>3231.5232000000001</v>
      </c>
      <c r="F16" s="7">
        <f t="shared" si="0"/>
        <v>3.5814633324737999</v>
      </c>
    </row>
    <row r="17" spans="1:6" x14ac:dyDescent="0.2">
      <c r="A17" s="7" t="s">
        <v>85</v>
      </c>
      <c r="B17" s="7" t="s">
        <v>86</v>
      </c>
      <c r="C17" s="7" t="s">
        <v>87</v>
      </c>
      <c r="D17" s="7">
        <v>1427100</v>
      </c>
      <c r="E17" s="7">
        <v>2724.3339000000001</v>
      </c>
      <c r="F17" s="7">
        <f t="shared" si="0"/>
        <v>3.0193507409339797</v>
      </c>
    </row>
    <row r="18" spans="1:6" x14ac:dyDescent="0.2">
      <c r="A18" s="7" t="s">
        <v>389</v>
      </c>
      <c r="B18" s="7" t="s">
        <v>390</v>
      </c>
      <c r="C18" s="7" t="s">
        <v>120</v>
      </c>
      <c r="D18" s="7">
        <v>442302</v>
      </c>
      <c r="E18" s="7">
        <v>2535.0539130000002</v>
      </c>
      <c r="F18" s="7">
        <f t="shared" si="0"/>
        <v>2.8095737128712948</v>
      </c>
    </row>
    <row r="19" spans="1:6" x14ac:dyDescent="0.2">
      <c r="A19" s="7" t="s">
        <v>391</v>
      </c>
      <c r="B19" s="7" t="s">
        <v>392</v>
      </c>
      <c r="C19" s="7" t="s">
        <v>41</v>
      </c>
      <c r="D19" s="7">
        <v>217500</v>
      </c>
      <c r="E19" s="7">
        <v>1994.04</v>
      </c>
      <c r="F19" s="7">
        <f t="shared" si="0"/>
        <v>2.2099736568458046</v>
      </c>
    </row>
    <row r="20" spans="1:6" x14ac:dyDescent="0.2">
      <c r="A20" s="7" t="s">
        <v>134</v>
      </c>
      <c r="B20" s="7" t="s">
        <v>135</v>
      </c>
      <c r="C20" s="7" t="s">
        <v>120</v>
      </c>
      <c r="D20" s="7">
        <v>1180201</v>
      </c>
      <c r="E20" s="7">
        <v>1895.9929070000001</v>
      </c>
      <c r="F20" s="7">
        <f t="shared" si="0"/>
        <v>2.101309090106767</v>
      </c>
    </row>
    <row r="21" spans="1:6" x14ac:dyDescent="0.2">
      <c r="A21" s="7" t="s">
        <v>393</v>
      </c>
      <c r="B21" s="7" t="s">
        <v>394</v>
      </c>
      <c r="C21" s="7" t="s">
        <v>78</v>
      </c>
      <c r="D21" s="7">
        <v>230483</v>
      </c>
      <c r="E21" s="7">
        <v>1772.7599949999999</v>
      </c>
      <c r="F21" s="7">
        <f t="shared" si="0"/>
        <v>1.9647313438346772</v>
      </c>
    </row>
    <row r="22" spans="1:6" x14ac:dyDescent="0.2">
      <c r="A22" s="7" t="s">
        <v>82</v>
      </c>
      <c r="B22" s="7" t="s">
        <v>83</v>
      </c>
      <c r="C22" s="7" t="s">
        <v>84</v>
      </c>
      <c r="D22" s="7">
        <v>572000</v>
      </c>
      <c r="E22" s="7">
        <v>1765.192</v>
      </c>
      <c r="F22" s="7">
        <f t="shared" si="0"/>
        <v>1.9563438142038072</v>
      </c>
    </row>
    <row r="23" spans="1:6" x14ac:dyDescent="0.2">
      <c r="A23" s="7" t="s">
        <v>253</v>
      </c>
      <c r="B23" s="7" t="s">
        <v>254</v>
      </c>
      <c r="C23" s="7" t="s">
        <v>255</v>
      </c>
      <c r="D23" s="7">
        <v>510700</v>
      </c>
      <c r="E23" s="7">
        <v>1475.4123</v>
      </c>
      <c r="F23" s="7">
        <f t="shared" si="0"/>
        <v>1.6351840063320089</v>
      </c>
    </row>
    <row r="24" spans="1:6" x14ac:dyDescent="0.2">
      <c r="A24" s="7" t="s">
        <v>395</v>
      </c>
      <c r="B24" s="7" t="s">
        <v>396</v>
      </c>
      <c r="C24" s="7" t="s">
        <v>53</v>
      </c>
      <c r="D24" s="7">
        <v>586400</v>
      </c>
      <c r="E24" s="7">
        <v>1270.7288000000001</v>
      </c>
      <c r="F24" s="7">
        <f t="shared" si="0"/>
        <v>1.4083354260673211</v>
      </c>
    </row>
    <row r="25" spans="1:6" x14ac:dyDescent="0.2">
      <c r="A25" s="7" t="s">
        <v>397</v>
      </c>
      <c r="B25" s="7" t="s">
        <v>398</v>
      </c>
      <c r="C25" s="7" t="s">
        <v>399</v>
      </c>
      <c r="D25" s="7">
        <v>114750</v>
      </c>
      <c r="E25" s="7">
        <v>1266.208875</v>
      </c>
      <c r="F25" s="7">
        <f t="shared" si="0"/>
        <v>1.4033260405078947</v>
      </c>
    </row>
    <row r="26" spans="1:6" x14ac:dyDescent="0.2">
      <c r="A26" s="7" t="s">
        <v>400</v>
      </c>
      <c r="B26" s="7" t="s">
        <v>401</v>
      </c>
      <c r="C26" s="7" t="s">
        <v>402</v>
      </c>
      <c r="D26" s="7">
        <v>1155420</v>
      </c>
      <c r="E26" s="7">
        <v>1131.1561799999999</v>
      </c>
      <c r="F26" s="7">
        <f t="shared" si="0"/>
        <v>1.2536485524755427</v>
      </c>
    </row>
    <row r="27" spans="1:6" x14ac:dyDescent="0.2">
      <c r="A27" s="7" t="s">
        <v>42</v>
      </c>
      <c r="B27" s="7" t="s">
        <v>43</v>
      </c>
      <c r="C27" s="7" t="s">
        <v>41</v>
      </c>
      <c r="D27" s="7">
        <v>28700</v>
      </c>
      <c r="E27" s="7">
        <v>917.51030000000003</v>
      </c>
      <c r="F27" s="7">
        <f t="shared" si="0"/>
        <v>1.016867060281986</v>
      </c>
    </row>
    <row r="28" spans="1:6" x14ac:dyDescent="0.2">
      <c r="A28" s="7" t="s">
        <v>403</v>
      </c>
      <c r="B28" s="7" t="s">
        <v>404</v>
      </c>
      <c r="C28" s="7" t="s">
        <v>255</v>
      </c>
      <c r="D28" s="7">
        <v>338718</v>
      </c>
      <c r="E28" s="7">
        <v>852.21448799999996</v>
      </c>
      <c r="F28" s="7">
        <f t="shared" si="0"/>
        <v>0.94450039540948783</v>
      </c>
    </row>
    <row r="29" spans="1:6" x14ac:dyDescent="0.2">
      <c r="A29" s="7" t="s">
        <v>405</v>
      </c>
      <c r="B29" s="7" t="s">
        <v>406</v>
      </c>
      <c r="C29" s="7" t="s">
        <v>96</v>
      </c>
      <c r="D29" s="7">
        <v>192709</v>
      </c>
      <c r="E29" s="7">
        <v>699.82273350000003</v>
      </c>
      <c r="F29" s="7">
        <f t="shared" si="0"/>
        <v>0.77560620925198198</v>
      </c>
    </row>
    <row r="30" spans="1:6" x14ac:dyDescent="0.2">
      <c r="A30" s="7" t="s">
        <v>100</v>
      </c>
      <c r="B30" s="7" t="s">
        <v>101</v>
      </c>
      <c r="C30" s="7" t="s">
        <v>87</v>
      </c>
      <c r="D30" s="7">
        <v>53700</v>
      </c>
      <c r="E30" s="7">
        <v>533.10675000000003</v>
      </c>
      <c r="F30" s="7">
        <f t="shared" si="0"/>
        <v>0.59083663005089271</v>
      </c>
    </row>
    <row r="31" spans="1:6" x14ac:dyDescent="0.2">
      <c r="A31" s="7" t="s">
        <v>407</v>
      </c>
      <c r="B31" s="7" t="s">
        <v>408</v>
      </c>
      <c r="C31" s="7" t="s">
        <v>41</v>
      </c>
      <c r="D31" s="7">
        <v>26048</v>
      </c>
      <c r="E31" s="7">
        <v>442.776928</v>
      </c>
      <c r="F31" s="7">
        <f t="shared" si="0"/>
        <v>0.4907250339707887</v>
      </c>
    </row>
    <row r="32" spans="1:6" x14ac:dyDescent="0.2">
      <c r="A32" s="6" t="s">
        <v>149</v>
      </c>
      <c r="B32" s="7"/>
      <c r="C32" s="7"/>
      <c r="D32" s="7"/>
      <c r="E32" s="6">
        <f xml:space="preserve"> SUM(E8:E31)</f>
        <v>64598.706606499996</v>
      </c>
      <c r="F32" s="6">
        <f>SUM(F8:F31)</f>
        <v>71.594070262720905</v>
      </c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6" t="s">
        <v>157</v>
      </c>
      <c r="B34" s="7"/>
      <c r="C34" s="7"/>
      <c r="D34" s="7"/>
      <c r="E34" s="7"/>
      <c r="F34" s="7"/>
    </row>
    <row r="35" spans="1:6" x14ac:dyDescent="0.2">
      <c r="A35" s="18" t="s">
        <v>413</v>
      </c>
      <c r="B35" s="18" t="s">
        <v>414</v>
      </c>
      <c r="C35" s="18" t="s">
        <v>19</v>
      </c>
      <c r="D35" s="18">
        <v>1754000</v>
      </c>
      <c r="E35" s="18">
        <v>2518.7507839999998</v>
      </c>
      <c r="F35" s="18">
        <f t="shared" ref="F35:F49" si="1">E35/$E$56*100</f>
        <v>2.7915051256743681</v>
      </c>
    </row>
    <row r="36" spans="1:6" x14ac:dyDescent="0.2">
      <c r="A36" s="18" t="s">
        <v>565</v>
      </c>
      <c r="B36" s="18" t="s">
        <v>566</v>
      </c>
      <c r="C36" s="18" t="s">
        <v>576</v>
      </c>
      <c r="D36" s="18">
        <v>590000</v>
      </c>
      <c r="E36" s="18">
        <v>2441.3697672000003</v>
      </c>
      <c r="F36" s="18">
        <f t="shared" si="1"/>
        <v>2.7057445548393089</v>
      </c>
    </row>
    <row r="37" spans="1:6" x14ac:dyDescent="0.2">
      <c r="A37" s="18" t="s">
        <v>567</v>
      </c>
      <c r="B37" s="18" t="s">
        <v>568</v>
      </c>
      <c r="C37" s="18" t="s">
        <v>577</v>
      </c>
      <c r="D37" s="18">
        <v>11570</v>
      </c>
      <c r="E37" s="18">
        <v>2219.8027023</v>
      </c>
      <c r="F37" s="18">
        <f t="shared" si="1"/>
        <v>2.4601840963461763</v>
      </c>
    </row>
    <row r="38" spans="1:6" x14ac:dyDescent="0.2">
      <c r="A38" s="18" t="s">
        <v>569</v>
      </c>
      <c r="B38" s="18" t="s">
        <v>570</v>
      </c>
      <c r="C38" s="18" t="s">
        <v>578</v>
      </c>
      <c r="D38" s="18">
        <v>1450000</v>
      </c>
      <c r="E38" s="18">
        <v>2103.0322271999999</v>
      </c>
      <c r="F38" s="18">
        <f t="shared" si="1"/>
        <v>2.3307686012365649</v>
      </c>
    </row>
    <row r="39" spans="1:6" x14ac:dyDescent="0.2">
      <c r="A39" s="18" t="s">
        <v>409</v>
      </c>
      <c r="B39" s="18" t="s">
        <v>410</v>
      </c>
      <c r="C39" s="18" t="s">
        <v>96</v>
      </c>
      <c r="D39" s="18">
        <v>2607173</v>
      </c>
      <c r="E39" s="18">
        <v>1869.652728</v>
      </c>
      <c r="F39" s="18">
        <f t="shared" si="1"/>
        <v>2.0721165454704491</v>
      </c>
    </row>
    <row r="40" spans="1:6" x14ac:dyDescent="0.2">
      <c r="A40" s="18" t="s">
        <v>423</v>
      </c>
      <c r="B40" s="18" t="s">
        <v>424</v>
      </c>
      <c r="C40" s="18" t="s">
        <v>425</v>
      </c>
      <c r="D40" s="18">
        <v>677438</v>
      </c>
      <c r="E40" s="18">
        <v>1544.3484860000001</v>
      </c>
      <c r="F40" s="18">
        <f t="shared" si="1"/>
        <v>1.7115852595984544</v>
      </c>
    </row>
    <row r="41" spans="1:6" x14ac:dyDescent="0.2">
      <c r="A41" s="18" t="s">
        <v>561</v>
      </c>
      <c r="B41" s="18" t="s">
        <v>562</v>
      </c>
      <c r="C41" s="18" t="s">
        <v>574</v>
      </c>
      <c r="D41" s="18">
        <v>15000</v>
      </c>
      <c r="E41" s="18">
        <v>1508.2111462</v>
      </c>
      <c r="F41" s="18">
        <f t="shared" si="1"/>
        <v>1.6715346242117592</v>
      </c>
    </row>
    <row r="42" spans="1:6" x14ac:dyDescent="0.2">
      <c r="A42" s="18" t="s">
        <v>419</v>
      </c>
      <c r="B42" s="18" t="s">
        <v>420</v>
      </c>
      <c r="C42" s="18" t="s">
        <v>378</v>
      </c>
      <c r="D42" s="18">
        <v>5842000</v>
      </c>
      <c r="E42" s="18">
        <v>1367.2328829999999</v>
      </c>
      <c r="F42" s="18">
        <f t="shared" si="1"/>
        <v>1.5152898909767818</v>
      </c>
    </row>
    <row r="43" spans="1:6" x14ac:dyDescent="0.2">
      <c r="A43" s="18" t="s">
        <v>417</v>
      </c>
      <c r="B43" s="18" t="s">
        <v>418</v>
      </c>
      <c r="C43" s="18" t="s">
        <v>53</v>
      </c>
      <c r="D43" s="18">
        <v>600000</v>
      </c>
      <c r="E43" s="18">
        <v>1343.272991</v>
      </c>
      <c r="F43" s="18">
        <f t="shared" si="1"/>
        <v>1.4887353935038774</v>
      </c>
    </row>
    <row r="44" spans="1:6" x14ac:dyDescent="0.2">
      <c r="A44" s="18" t="s">
        <v>415</v>
      </c>
      <c r="B44" s="18" t="s">
        <v>416</v>
      </c>
      <c r="C44" s="18" t="s">
        <v>378</v>
      </c>
      <c r="D44" s="18">
        <v>13780000</v>
      </c>
      <c r="E44" s="18">
        <v>1143.963426</v>
      </c>
      <c r="F44" s="18">
        <f t="shared" si="1"/>
        <v>1.2678426891411783</v>
      </c>
    </row>
    <row r="45" spans="1:6" x14ac:dyDescent="0.2">
      <c r="A45" s="18" t="s">
        <v>571</v>
      </c>
      <c r="B45" s="18" t="s">
        <v>572</v>
      </c>
      <c r="C45" s="18" t="s">
        <v>579</v>
      </c>
      <c r="D45" s="18">
        <v>1392798</v>
      </c>
      <c r="E45" s="18">
        <v>1064.8737196000002</v>
      </c>
      <c r="F45" s="18">
        <f t="shared" si="1"/>
        <v>1.1801883955103238</v>
      </c>
    </row>
    <row r="46" spans="1:6" x14ac:dyDescent="0.2">
      <c r="A46" s="18" t="s">
        <v>426</v>
      </c>
      <c r="B46" s="18" t="s">
        <v>427</v>
      </c>
      <c r="C46" s="18" t="s">
        <v>41</v>
      </c>
      <c r="D46" s="18">
        <v>500000</v>
      </c>
      <c r="E46" s="18">
        <v>909.72526170000003</v>
      </c>
      <c r="F46" s="18">
        <f t="shared" si="1"/>
        <v>1.008238983833903</v>
      </c>
    </row>
    <row r="47" spans="1:6" x14ac:dyDescent="0.2">
      <c r="A47" s="18" t="s">
        <v>421</v>
      </c>
      <c r="B47" s="18" t="s">
        <v>422</v>
      </c>
      <c r="C47" s="18" t="s">
        <v>53</v>
      </c>
      <c r="D47" s="18">
        <v>706969</v>
      </c>
      <c r="E47" s="18">
        <v>828.6416534</v>
      </c>
      <c r="F47" s="18">
        <f t="shared" si="1"/>
        <v>0.9183748696009868</v>
      </c>
    </row>
    <row r="48" spans="1:6" x14ac:dyDescent="0.2">
      <c r="A48" s="18" t="s">
        <v>563</v>
      </c>
      <c r="B48" s="18" t="s">
        <v>564</v>
      </c>
      <c r="C48" s="18" t="s">
        <v>575</v>
      </c>
      <c r="D48" s="18">
        <v>50000</v>
      </c>
      <c r="E48" s="18">
        <v>645.95864979999999</v>
      </c>
      <c r="F48" s="18">
        <f t="shared" si="1"/>
        <v>0.71590920917819323</v>
      </c>
    </row>
    <row r="49" spans="1:6" x14ac:dyDescent="0.2">
      <c r="A49" s="18" t="s">
        <v>411</v>
      </c>
      <c r="B49" s="18" t="s">
        <v>412</v>
      </c>
      <c r="C49" s="18" t="s">
        <v>53</v>
      </c>
      <c r="D49" s="18">
        <v>200000</v>
      </c>
      <c r="E49" s="18">
        <v>467.7786686</v>
      </c>
      <c r="F49" s="18">
        <f t="shared" si="1"/>
        <v>0.51843420134019569</v>
      </c>
    </row>
    <row r="50" spans="1:6" x14ac:dyDescent="0.2">
      <c r="A50" s="6" t="s">
        <v>149</v>
      </c>
      <c r="B50" s="7"/>
      <c r="C50" s="7"/>
      <c r="D50" s="7"/>
      <c r="E50" s="6">
        <f>SUM(E35:E49)</f>
        <v>21976.615093999997</v>
      </c>
      <c r="F50" s="6">
        <f>SUM(F35:F49)</f>
        <v>24.356452440462522</v>
      </c>
    </row>
    <row r="51" spans="1:6" x14ac:dyDescent="0.2">
      <c r="A51" s="7"/>
      <c r="B51" s="7"/>
      <c r="C51" s="7"/>
      <c r="D51" s="7"/>
      <c r="E51" s="7"/>
      <c r="F51" s="7"/>
    </row>
    <row r="52" spans="1:6" x14ac:dyDescent="0.2">
      <c r="A52" s="6" t="s">
        <v>149</v>
      </c>
      <c r="B52" s="7"/>
      <c r="C52" s="7"/>
      <c r="D52" s="7"/>
      <c r="E52" s="19">
        <f>SUM(E32,E50)</f>
        <v>86575.32170049999</v>
      </c>
      <c r="F52" s="19">
        <v>95.95</v>
      </c>
    </row>
    <row r="53" spans="1:6" x14ac:dyDescent="0.2">
      <c r="A53" s="7"/>
      <c r="B53" s="7"/>
      <c r="C53" s="7"/>
      <c r="D53" s="7"/>
      <c r="E53" s="20"/>
      <c r="F53" s="20"/>
    </row>
    <row r="54" spans="1:6" x14ac:dyDescent="0.2">
      <c r="A54" s="6" t="s">
        <v>160</v>
      </c>
      <c r="B54" s="7"/>
      <c r="C54" s="7"/>
      <c r="D54" s="7"/>
      <c r="E54" s="19">
        <v>3653.8081304000002</v>
      </c>
      <c r="F54" s="19">
        <f>E54/E56*100</f>
        <v>4.0494773000306017</v>
      </c>
    </row>
    <row r="55" spans="1:6" x14ac:dyDescent="0.2">
      <c r="A55" s="7"/>
      <c r="B55" s="7"/>
      <c r="C55" s="7"/>
      <c r="D55" s="7"/>
      <c r="E55" s="20"/>
      <c r="F55" s="20"/>
    </row>
    <row r="56" spans="1:6" x14ac:dyDescent="0.2">
      <c r="A56" s="8" t="s">
        <v>161</v>
      </c>
      <c r="B56" s="5"/>
      <c r="C56" s="5"/>
      <c r="D56" s="5"/>
      <c r="E56" s="21">
        <v>90229.12982799999</v>
      </c>
      <c r="F56" s="21">
        <f xml:space="preserve"> ROUND(SUM(F52:F55),2)</f>
        <v>100</v>
      </c>
    </row>
    <row r="58" spans="1:6" x14ac:dyDescent="0.2">
      <c r="A58" s="9" t="s">
        <v>162</v>
      </c>
    </row>
    <row r="59" spans="1:6" x14ac:dyDescent="0.2">
      <c r="A59" s="9" t="s">
        <v>163</v>
      </c>
    </row>
    <row r="60" spans="1:6" x14ac:dyDescent="0.2">
      <c r="A60" s="9" t="s">
        <v>164</v>
      </c>
    </row>
    <row r="61" spans="1:6" x14ac:dyDescent="0.2">
      <c r="A61" s="1" t="s">
        <v>165</v>
      </c>
      <c r="B61" s="10">
        <v>14.3954527</v>
      </c>
    </row>
    <row r="62" spans="1:6" x14ac:dyDescent="0.2">
      <c r="A62" s="1" t="s">
        <v>166</v>
      </c>
      <c r="B62" s="10">
        <v>34.028984899999998</v>
      </c>
    </row>
    <row r="63" spans="1:6" x14ac:dyDescent="0.2">
      <c r="A63" s="1" t="s">
        <v>167</v>
      </c>
      <c r="B63" s="10">
        <v>14.084581500000001</v>
      </c>
    </row>
    <row r="64" spans="1:6" x14ac:dyDescent="0.2">
      <c r="A64" s="1" t="s">
        <v>168</v>
      </c>
      <c r="B64" s="10">
        <v>33.390360100000002</v>
      </c>
    </row>
    <row r="66" spans="1:2" x14ac:dyDescent="0.2">
      <c r="A66" s="9" t="s">
        <v>169</v>
      </c>
    </row>
    <row r="67" spans="1:2" x14ac:dyDescent="0.2">
      <c r="A67" s="1" t="s">
        <v>165</v>
      </c>
      <c r="B67" s="10">
        <v>15.0958071</v>
      </c>
    </row>
    <row r="68" spans="1:2" x14ac:dyDescent="0.2">
      <c r="A68" s="1" t="s">
        <v>166</v>
      </c>
      <c r="B68" s="10">
        <v>37.321166099999999</v>
      </c>
    </row>
    <row r="69" spans="1:2" x14ac:dyDescent="0.2">
      <c r="A69" s="1" t="s">
        <v>167</v>
      </c>
      <c r="B69" s="10">
        <v>14.708475999999999</v>
      </c>
    </row>
    <row r="70" spans="1:2" x14ac:dyDescent="0.2">
      <c r="A70" s="1" t="s">
        <v>168</v>
      </c>
      <c r="B70" s="10">
        <v>36.497990100000003</v>
      </c>
    </row>
    <row r="72" spans="1:2" x14ac:dyDescent="0.2">
      <c r="A72" s="9" t="s">
        <v>170</v>
      </c>
      <c r="B72" s="11"/>
    </row>
    <row r="73" spans="1:2" x14ac:dyDescent="0.2">
      <c r="A73" s="14" t="s">
        <v>604</v>
      </c>
      <c r="B73" s="15" t="s">
        <v>605</v>
      </c>
    </row>
    <row r="74" spans="1:2" x14ac:dyDescent="0.2">
      <c r="A74" s="16" t="s">
        <v>606</v>
      </c>
      <c r="B74" s="17">
        <v>0.7</v>
      </c>
    </row>
    <row r="75" spans="1:2" x14ac:dyDescent="0.2">
      <c r="A75" s="16" t="s">
        <v>607</v>
      </c>
      <c r="B75" s="17">
        <v>0.7</v>
      </c>
    </row>
    <row r="77" spans="1:2" x14ac:dyDescent="0.2">
      <c r="A77" s="9" t="s">
        <v>172</v>
      </c>
      <c r="B77" s="12">
        <v>0.21531637148443344</v>
      </c>
    </row>
  </sheetData>
  <sortState ref="A35:F49">
    <sortCondition descending="1" ref="F35:F49"/>
  </sortState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4" style="1" bestFit="1" customWidth="1"/>
    <col min="3" max="3" width="32.7109375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382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49</v>
      </c>
      <c r="B8" s="7" t="s">
        <v>50</v>
      </c>
      <c r="C8" s="7" t="s">
        <v>11</v>
      </c>
      <c r="D8" s="7">
        <v>18000000</v>
      </c>
      <c r="E8" s="7">
        <v>46503</v>
      </c>
      <c r="F8" s="7">
        <v>9.0657489880220261</v>
      </c>
    </row>
    <row r="9" spans="1:6" x14ac:dyDescent="0.2">
      <c r="A9" s="7" t="s">
        <v>12</v>
      </c>
      <c r="B9" s="7" t="s">
        <v>13</v>
      </c>
      <c r="C9" s="7" t="s">
        <v>11</v>
      </c>
      <c r="D9" s="7">
        <v>16000000</v>
      </c>
      <c r="E9" s="7">
        <v>42488</v>
      </c>
      <c r="F9" s="7">
        <v>8.2830256758290819</v>
      </c>
    </row>
    <row r="10" spans="1:6" x14ac:dyDescent="0.2">
      <c r="A10" s="7" t="s">
        <v>9</v>
      </c>
      <c r="B10" s="7" t="s">
        <v>10</v>
      </c>
      <c r="C10" s="7" t="s">
        <v>11</v>
      </c>
      <c r="D10" s="7">
        <v>3300000</v>
      </c>
      <c r="E10" s="7">
        <v>39586.800000000003</v>
      </c>
      <c r="F10" s="7">
        <v>7.7174374134793524</v>
      </c>
    </row>
    <row r="11" spans="1:6" x14ac:dyDescent="0.2">
      <c r="A11" s="7" t="s">
        <v>14</v>
      </c>
      <c r="B11" s="7" t="s">
        <v>15</v>
      </c>
      <c r="C11" s="7" t="s">
        <v>16</v>
      </c>
      <c r="D11" s="7">
        <v>10500000</v>
      </c>
      <c r="E11" s="7">
        <v>34083</v>
      </c>
      <c r="F11" s="7">
        <v>6.6444728890341418</v>
      </c>
    </row>
    <row r="12" spans="1:6" x14ac:dyDescent="0.2">
      <c r="A12" s="7" t="s">
        <v>70</v>
      </c>
      <c r="B12" s="7" t="s">
        <v>71</v>
      </c>
      <c r="C12" s="7" t="s">
        <v>11</v>
      </c>
      <c r="D12" s="7">
        <v>6800000</v>
      </c>
      <c r="E12" s="7">
        <v>31949.8</v>
      </c>
      <c r="F12" s="7">
        <v>6.2286060472981557</v>
      </c>
    </row>
    <row r="13" spans="1:6" x14ac:dyDescent="0.2">
      <c r="A13" s="7" t="s">
        <v>263</v>
      </c>
      <c r="B13" s="7" t="s">
        <v>264</v>
      </c>
      <c r="C13" s="7" t="s">
        <v>31</v>
      </c>
      <c r="D13" s="7">
        <v>9000000</v>
      </c>
      <c r="E13" s="7">
        <v>26811</v>
      </c>
      <c r="F13" s="7">
        <v>5.2267981875977583</v>
      </c>
    </row>
    <row r="14" spans="1:6" x14ac:dyDescent="0.2">
      <c r="A14" s="7" t="s">
        <v>90</v>
      </c>
      <c r="B14" s="7" t="s">
        <v>91</v>
      </c>
      <c r="C14" s="7" t="s">
        <v>31</v>
      </c>
      <c r="D14" s="7">
        <v>6000000</v>
      </c>
      <c r="E14" s="7">
        <v>22446</v>
      </c>
      <c r="F14" s="7">
        <v>4.3758424571563639</v>
      </c>
    </row>
    <row r="15" spans="1:6" x14ac:dyDescent="0.2">
      <c r="A15" s="7" t="s">
        <v>273</v>
      </c>
      <c r="B15" s="7" t="s">
        <v>274</v>
      </c>
      <c r="C15" s="7" t="s">
        <v>81</v>
      </c>
      <c r="D15" s="7">
        <v>2150080</v>
      </c>
      <c r="E15" s="7">
        <v>21629.804800000002</v>
      </c>
      <c r="F15" s="7">
        <v>4.2167253935598561</v>
      </c>
    </row>
    <row r="16" spans="1:6" x14ac:dyDescent="0.2">
      <c r="A16" s="7" t="s">
        <v>275</v>
      </c>
      <c r="B16" s="7" t="s">
        <v>276</v>
      </c>
      <c r="C16" s="7" t="s">
        <v>36</v>
      </c>
      <c r="D16" s="7">
        <v>5800000</v>
      </c>
      <c r="E16" s="7">
        <v>17788.599999999999</v>
      </c>
      <c r="F16" s="7">
        <v>3.4678834150125493</v>
      </c>
    </row>
    <row r="17" spans="1:6" x14ac:dyDescent="0.2">
      <c r="A17" s="7" t="s">
        <v>88</v>
      </c>
      <c r="B17" s="7" t="s">
        <v>89</v>
      </c>
      <c r="C17" s="7" t="s">
        <v>19</v>
      </c>
      <c r="D17" s="7">
        <v>3625000</v>
      </c>
      <c r="E17" s="7">
        <v>17588.5</v>
      </c>
      <c r="F17" s="7">
        <v>3.4288739667510781</v>
      </c>
    </row>
    <row r="18" spans="1:6" x14ac:dyDescent="0.2">
      <c r="A18" s="7" t="s">
        <v>132</v>
      </c>
      <c r="B18" s="7" t="s">
        <v>133</v>
      </c>
      <c r="C18" s="7" t="s">
        <v>16</v>
      </c>
      <c r="D18" s="7">
        <v>20000000</v>
      </c>
      <c r="E18" s="7">
        <v>15490</v>
      </c>
      <c r="F18" s="7">
        <v>3.0197718819100099</v>
      </c>
    </row>
    <row r="19" spans="1:6" x14ac:dyDescent="0.2">
      <c r="A19" s="7" t="s">
        <v>97</v>
      </c>
      <c r="B19" s="7" t="s">
        <v>98</v>
      </c>
      <c r="C19" s="7" t="s">
        <v>99</v>
      </c>
      <c r="D19" s="7">
        <v>11000000</v>
      </c>
      <c r="E19" s="7">
        <v>15350.5</v>
      </c>
      <c r="F19" s="7">
        <v>2.9925763894938417</v>
      </c>
    </row>
    <row r="20" spans="1:6" x14ac:dyDescent="0.2">
      <c r="A20" s="7" t="s">
        <v>298</v>
      </c>
      <c r="B20" s="7" t="s">
        <v>299</v>
      </c>
      <c r="C20" s="7" t="s">
        <v>120</v>
      </c>
      <c r="D20" s="7">
        <v>750000</v>
      </c>
      <c r="E20" s="7">
        <v>9473.25</v>
      </c>
      <c r="F20" s="7">
        <v>1.8468078747775336</v>
      </c>
    </row>
    <row r="21" spans="1:6" x14ac:dyDescent="0.2">
      <c r="A21" s="7" t="s">
        <v>269</v>
      </c>
      <c r="B21" s="7" t="s">
        <v>270</v>
      </c>
      <c r="C21" s="7" t="s">
        <v>11</v>
      </c>
      <c r="D21" s="7">
        <v>6500000</v>
      </c>
      <c r="E21" s="7">
        <v>8979.75</v>
      </c>
      <c r="F21" s="7">
        <v>1.7506001650472183</v>
      </c>
    </row>
    <row r="22" spans="1:6" x14ac:dyDescent="0.2">
      <c r="A22" s="7" t="s">
        <v>281</v>
      </c>
      <c r="B22" s="7" t="s">
        <v>282</v>
      </c>
      <c r="C22" s="7" t="s">
        <v>41</v>
      </c>
      <c r="D22" s="7">
        <v>200000</v>
      </c>
      <c r="E22" s="7">
        <v>8924</v>
      </c>
      <c r="F22" s="7">
        <v>1.7397317155690719</v>
      </c>
    </row>
    <row r="23" spans="1:6" x14ac:dyDescent="0.2">
      <c r="A23" s="7" t="s">
        <v>256</v>
      </c>
      <c r="B23" s="7" t="s">
        <v>257</v>
      </c>
      <c r="C23" s="7" t="s">
        <v>31</v>
      </c>
      <c r="D23" s="7">
        <v>325000</v>
      </c>
      <c r="E23" s="7">
        <v>8726.7374999999993</v>
      </c>
      <c r="F23" s="7">
        <v>1.7012754372698291</v>
      </c>
    </row>
    <row r="24" spans="1:6" x14ac:dyDescent="0.2">
      <c r="A24" s="7" t="s">
        <v>85</v>
      </c>
      <c r="B24" s="7" t="s">
        <v>86</v>
      </c>
      <c r="C24" s="7" t="s">
        <v>87</v>
      </c>
      <c r="D24" s="7">
        <v>4544435</v>
      </c>
      <c r="E24" s="7">
        <v>8675.3264149999995</v>
      </c>
      <c r="F24" s="7">
        <v>1.6912528582574673</v>
      </c>
    </row>
    <row r="25" spans="1:6" x14ac:dyDescent="0.2">
      <c r="A25" s="7" t="s">
        <v>380</v>
      </c>
      <c r="B25" s="7" t="s">
        <v>381</v>
      </c>
      <c r="C25" s="7" t="s">
        <v>19</v>
      </c>
      <c r="D25" s="7">
        <v>4000000</v>
      </c>
      <c r="E25" s="7">
        <v>8236</v>
      </c>
      <c r="F25" s="7">
        <v>1.6056062762692602</v>
      </c>
    </row>
    <row r="26" spans="1:6" x14ac:dyDescent="0.2">
      <c r="A26" s="7" t="s">
        <v>267</v>
      </c>
      <c r="B26" s="7" t="s">
        <v>268</v>
      </c>
      <c r="C26" s="7" t="s">
        <v>11</v>
      </c>
      <c r="D26" s="7">
        <v>5000000</v>
      </c>
      <c r="E26" s="7">
        <v>8207.5</v>
      </c>
      <c r="F26" s="7">
        <v>1.6000502079261718</v>
      </c>
    </row>
    <row r="27" spans="1:6" x14ac:dyDescent="0.2">
      <c r="A27" s="7" t="s">
        <v>261</v>
      </c>
      <c r="B27" s="7" t="s">
        <v>262</v>
      </c>
      <c r="C27" s="7" t="s">
        <v>78</v>
      </c>
      <c r="D27" s="7">
        <v>1800000</v>
      </c>
      <c r="E27" s="7">
        <v>7645.5</v>
      </c>
      <c r="F27" s="7">
        <v>1.4904884391958024</v>
      </c>
    </row>
    <row r="28" spans="1:6" x14ac:dyDescent="0.2">
      <c r="A28" s="7" t="s">
        <v>46</v>
      </c>
      <c r="B28" s="7" t="s">
        <v>47</v>
      </c>
      <c r="C28" s="7" t="s">
        <v>48</v>
      </c>
      <c r="D28" s="7">
        <v>200000</v>
      </c>
      <c r="E28" s="7">
        <v>7206.9</v>
      </c>
      <c r="F28" s="7">
        <v>1.4049834716421723</v>
      </c>
    </row>
    <row r="29" spans="1:6" x14ac:dyDescent="0.2">
      <c r="A29" s="7" t="s">
        <v>108</v>
      </c>
      <c r="B29" s="7" t="s">
        <v>109</v>
      </c>
      <c r="C29" s="7" t="s">
        <v>11</v>
      </c>
      <c r="D29" s="7">
        <v>10000000</v>
      </c>
      <c r="E29" s="7">
        <v>7080</v>
      </c>
      <c r="F29" s="7">
        <v>1.3802443462829483</v>
      </c>
    </row>
    <row r="30" spans="1:6" x14ac:dyDescent="0.2">
      <c r="A30" s="7" t="s">
        <v>121</v>
      </c>
      <c r="B30" s="7" t="s">
        <v>122</v>
      </c>
      <c r="C30" s="7" t="s">
        <v>56</v>
      </c>
      <c r="D30" s="7">
        <v>575000</v>
      </c>
      <c r="E30" s="7">
        <v>6975.6125000000002</v>
      </c>
      <c r="F30" s="7">
        <v>1.3598940275403477</v>
      </c>
    </row>
    <row r="31" spans="1:6" x14ac:dyDescent="0.2">
      <c r="A31" s="7" t="s">
        <v>294</v>
      </c>
      <c r="B31" s="7" t="s">
        <v>295</v>
      </c>
      <c r="C31" s="7" t="s">
        <v>48</v>
      </c>
      <c r="D31" s="7">
        <v>5000000</v>
      </c>
      <c r="E31" s="7">
        <v>6792.5</v>
      </c>
      <c r="F31" s="7">
        <v>1.3241962884360066</v>
      </c>
    </row>
    <row r="32" spans="1:6" x14ac:dyDescent="0.2">
      <c r="A32" s="7" t="s">
        <v>290</v>
      </c>
      <c r="B32" s="7" t="s">
        <v>291</v>
      </c>
      <c r="C32" s="7" t="s">
        <v>48</v>
      </c>
      <c r="D32" s="7">
        <v>1500000</v>
      </c>
      <c r="E32" s="7">
        <v>6194.25</v>
      </c>
      <c r="F32" s="7">
        <v>1.2075675906727616</v>
      </c>
    </row>
    <row r="33" spans="1:6" x14ac:dyDescent="0.2">
      <c r="A33" s="7" t="s">
        <v>300</v>
      </c>
      <c r="B33" s="7" t="s">
        <v>301</v>
      </c>
      <c r="C33" s="7" t="s">
        <v>56</v>
      </c>
      <c r="D33" s="7">
        <v>150000</v>
      </c>
      <c r="E33" s="7">
        <v>6049.95</v>
      </c>
      <c r="F33" s="7">
        <v>1.1794363393777574</v>
      </c>
    </row>
    <row r="34" spans="1:6" x14ac:dyDescent="0.2">
      <c r="A34" s="7" t="s">
        <v>302</v>
      </c>
      <c r="B34" s="7" t="s">
        <v>303</v>
      </c>
      <c r="C34" s="7" t="s">
        <v>56</v>
      </c>
      <c r="D34" s="7">
        <v>4500000</v>
      </c>
      <c r="E34" s="7">
        <v>5715</v>
      </c>
      <c r="F34" s="7">
        <v>1.1141379151139901</v>
      </c>
    </row>
    <row r="35" spans="1:6" x14ac:dyDescent="0.2">
      <c r="A35" s="7" t="s">
        <v>34</v>
      </c>
      <c r="B35" s="7" t="s">
        <v>35</v>
      </c>
      <c r="C35" s="7" t="s">
        <v>36</v>
      </c>
      <c r="D35" s="7">
        <v>750000</v>
      </c>
      <c r="E35" s="7">
        <v>4829.625</v>
      </c>
      <c r="F35" s="7">
        <v>0.94153426566621246</v>
      </c>
    </row>
    <row r="36" spans="1:6" x14ac:dyDescent="0.2">
      <c r="A36" s="7" t="s">
        <v>292</v>
      </c>
      <c r="B36" s="7" t="s">
        <v>293</v>
      </c>
      <c r="C36" s="7" t="s">
        <v>184</v>
      </c>
      <c r="D36" s="7">
        <v>4600000</v>
      </c>
      <c r="E36" s="7">
        <v>4715</v>
      </c>
      <c r="F36" s="7">
        <v>0.91918814868984478</v>
      </c>
    </row>
    <row r="37" spans="1:6" x14ac:dyDescent="0.2">
      <c r="A37" s="7" t="s">
        <v>308</v>
      </c>
      <c r="B37" s="7" t="s">
        <v>309</v>
      </c>
      <c r="C37" s="7" t="s">
        <v>195</v>
      </c>
      <c r="D37" s="7">
        <v>2500000</v>
      </c>
      <c r="E37" s="7">
        <v>3616.25</v>
      </c>
      <c r="F37" s="7">
        <v>0.70498709283131522</v>
      </c>
    </row>
    <row r="38" spans="1:6" x14ac:dyDescent="0.2">
      <c r="A38" s="7" t="s">
        <v>310</v>
      </c>
      <c r="B38" s="7" t="s">
        <v>311</v>
      </c>
      <c r="C38" s="7" t="s">
        <v>56</v>
      </c>
      <c r="D38" s="7">
        <v>419727</v>
      </c>
      <c r="E38" s="7">
        <v>2348.1627020000001</v>
      </c>
      <c r="F38" s="7">
        <v>0.4577737702807898</v>
      </c>
    </row>
    <row r="39" spans="1:6" x14ac:dyDescent="0.2">
      <c r="A39" s="7" t="s">
        <v>134</v>
      </c>
      <c r="B39" s="7" t="s">
        <v>135</v>
      </c>
      <c r="C39" s="7" t="s">
        <v>120</v>
      </c>
      <c r="D39" s="7">
        <v>611586</v>
      </c>
      <c r="E39" s="7">
        <v>982.51290900000004</v>
      </c>
      <c r="F39" s="7">
        <v>0.19154066211825746</v>
      </c>
    </row>
    <row r="40" spans="1:6" x14ac:dyDescent="0.2">
      <c r="A40" s="7" t="s">
        <v>288</v>
      </c>
      <c r="B40" s="7" t="s">
        <v>289</v>
      </c>
      <c r="C40" s="7" t="s">
        <v>56</v>
      </c>
      <c r="D40" s="7">
        <v>106889</v>
      </c>
      <c r="E40" s="7">
        <v>452.24735900000002</v>
      </c>
      <c r="F40" s="7">
        <v>8.8165517002986554E-2</v>
      </c>
    </row>
    <row r="41" spans="1:6" x14ac:dyDescent="0.2">
      <c r="A41" s="6" t="s">
        <v>149</v>
      </c>
      <c r="B41" s="7"/>
      <c r="C41" s="7"/>
      <c r="D41" s="7"/>
      <c r="E41" s="6">
        <f xml:space="preserve"> SUM(E8:E40)</f>
        <v>463541.07918499992</v>
      </c>
      <c r="F41" s="6">
        <f>SUM(F8:F40)</f>
        <v>90.367225115111992</v>
      </c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6" t="s">
        <v>157</v>
      </c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 t="s">
        <v>158</v>
      </c>
      <c r="B46" s="7" t="s">
        <v>159</v>
      </c>
      <c r="C46" s="7" t="s">
        <v>19</v>
      </c>
      <c r="D46" s="7">
        <v>325000</v>
      </c>
      <c r="E46" s="7">
        <v>12383.724770000001</v>
      </c>
      <c r="F46" s="7">
        <v>2.4142042513724018</v>
      </c>
    </row>
    <row r="47" spans="1:6" x14ac:dyDescent="0.2">
      <c r="A47" s="6" t="s">
        <v>149</v>
      </c>
      <c r="B47" s="7"/>
      <c r="C47" s="7"/>
      <c r="D47" s="7"/>
      <c r="E47" s="6">
        <f>SUM(E46:E46)</f>
        <v>12383.724770000001</v>
      </c>
      <c r="F47" s="6">
        <f>SUM(F46:F46)</f>
        <v>2.4142042513724018</v>
      </c>
    </row>
    <row r="48" spans="1:6" x14ac:dyDescent="0.2">
      <c r="A48" s="7"/>
      <c r="B48" s="7"/>
      <c r="C48" s="7"/>
      <c r="D48" s="7"/>
      <c r="E48" s="7"/>
      <c r="F48" s="7"/>
    </row>
    <row r="49" spans="1:6" x14ac:dyDescent="0.2">
      <c r="A49" s="6" t="s">
        <v>149</v>
      </c>
      <c r="B49" s="7"/>
      <c r="C49" s="7"/>
      <c r="D49" s="7"/>
      <c r="E49" s="19">
        <v>475924.80395499989</v>
      </c>
      <c r="F49" s="19">
        <v>92.781429366484389</v>
      </c>
    </row>
    <row r="50" spans="1:6" x14ac:dyDescent="0.2">
      <c r="A50" s="7"/>
      <c r="B50" s="7"/>
      <c r="C50" s="7"/>
      <c r="D50" s="7"/>
      <c r="E50" s="20"/>
      <c r="F50" s="20"/>
    </row>
    <row r="51" spans="1:6" x14ac:dyDescent="0.2">
      <c r="A51" s="6" t="s">
        <v>160</v>
      </c>
      <c r="B51" s="7"/>
      <c r="C51" s="7"/>
      <c r="D51" s="7"/>
      <c r="E51" s="19">
        <v>37027.849614400002</v>
      </c>
      <c r="F51" s="19">
        <v>7.22</v>
      </c>
    </row>
    <row r="52" spans="1:6" x14ac:dyDescent="0.2">
      <c r="A52" s="7"/>
      <c r="B52" s="7"/>
      <c r="C52" s="7"/>
      <c r="D52" s="7"/>
      <c r="E52" s="20"/>
      <c r="F52" s="20"/>
    </row>
    <row r="53" spans="1:6" x14ac:dyDescent="0.2">
      <c r="A53" s="8" t="s">
        <v>161</v>
      </c>
      <c r="B53" s="5"/>
      <c r="C53" s="5"/>
      <c r="D53" s="5"/>
      <c r="E53" s="21">
        <v>512952.6535693999</v>
      </c>
      <c r="F53" s="21">
        <f xml:space="preserve"> ROUND(SUM(F49:F52),2)</f>
        <v>100</v>
      </c>
    </row>
    <row r="55" spans="1:6" x14ac:dyDescent="0.2">
      <c r="A55" s="9" t="s">
        <v>162</v>
      </c>
    </row>
    <row r="56" spans="1:6" x14ac:dyDescent="0.2">
      <c r="A56" s="9" t="s">
        <v>163</v>
      </c>
    </row>
    <row r="57" spans="1:6" x14ac:dyDescent="0.2">
      <c r="A57" s="9" t="s">
        <v>164</v>
      </c>
    </row>
    <row r="58" spans="1:6" x14ac:dyDescent="0.2">
      <c r="A58" s="1" t="s">
        <v>165</v>
      </c>
      <c r="B58" s="10">
        <v>22.9891006</v>
      </c>
    </row>
    <row r="59" spans="1:6" x14ac:dyDescent="0.2">
      <c r="A59" s="1" t="s">
        <v>166</v>
      </c>
      <c r="B59" s="10">
        <v>30.087342400000001</v>
      </c>
    </row>
    <row r="60" spans="1:6" x14ac:dyDescent="0.2">
      <c r="A60" s="1" t="s">
        <v>167</v>
      </c>
      <c r="B60" s="10">
        <v>22.140518400000001</v>
      </c>
    </row>
    <row r="61" spans="1:6" x14ac:dyDescent="0.2">
      <c r="A61" s="1" t="s">
        <v>168</v>
      </c>
      <c r="B61" s="10">
        <v>29.064024499999999</v>
      </c>
    </row>
    <row r="63" spans="1:6" x14ac:dyDescent="0.2">
      <c r="A63" s="9" t="s">
        <v>169</v>
      </c>
    </row>
    <row r="64" spans="1:6" x14ac:dyDescent="0.2">
      <c r="A64" s="1" t="s">
        <v>165</v>
      </c>
      <c r="B64" s="10">
        <v>22.888847899999998</v>
      </c>
    </row>
    <row r="65" spans="1:2" x14ac:dyDescent="0.2">
      <c r="A65" s="1" t="s">
        <v>166</v>
      </c>
      <c r="B65" s="10">
        <v>32.551308499999998</v>
      </c>
    </row>
    <row r="66" spans="1:2" x14ac:dyDescent="0.2">
      <c r="A66" s="1" t="s">
        <v>167</v>
      </c>
      <c r="B66" s="10">
        <v>21.828316999999998</v>
      </c>
    </row>
    <row r="67" spans="1:2" x14ac:dyDescent="0.2">
      <c r="A67" s="1" t="s">
        <v>168</v>
      </c>
      <c r="B67" s="10">
        <v>31.2487788</v>
      </c>
    </row>
    <row r="69" spans="1:2" x14ac:dyDescent="0.2">
      <c r="A69" s="9" t="s">
        <v>170</v>
      </c>
      <c r="B69" s="11"/>
    </row>
    <row r="70" spans="1:2" x14ac:dyDescent="0.2">
      <c r="A70" s="14" t="s">
        <v>604</v>
      </c>
      <c r="B70" s="15" t="s">
        <v>605</v>
      </c>
    </row>
    <row r="71" spans="1:2" x14ac:dyDescent="0.2">
      <c r="A71" s="16" t="s">
        <v>606</v>
      </c>
      <c r="B71" s="17">
        <v>2</v>
      </c>
    </row>
    <row r="72" spans="1:2" x14ac:dyDescent="0.2">
      <c r="A72" s="16" t="s">
        <v>607</v>
      </c>
      <c r="B72" s="17">
        <v>2</v>
      </c>
    </row>
    <row r="73" spans="1:2" x14ac:dyDescent="0.2">
      <c r="A73" s="9"/>
      <c r="B73" s="11"/>
    </row>
    <row r="75" spans="1:2" x14ac:dyDescent="0.2">
      <c r="A75" s="9" t="s">
        <v>172</v>
      </c>
      <c r="B75" s="12">
        <v>0.2203408746218998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6.5703125" style="1" bestFit="1" customWidth="1"/>
    <col min="3" max="3" width="29.8554687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379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141137</v>
      </c>
      <c r="E8" s="7">
        <v>1693.0794519999999</v>
      </c>
      <c r="F8" s="7">
        <v>7.8857627622693229</v>
      </c>
    </row>
    <row r="9" spans="1:6" x14ac:dyDescent="0.2">
      <c r="A9" s="7" t="s">
        <v>298</v>
      </c>
      <c r="B9" s="7" t="s">
        <v>299</v>
      </c>
      <c r="C9" s="7" t="s">
        <v>120</v>
      </c>
      <c r="D9" s="7">
        <v>111364</v>
      </c>
      <c r="E9" s="7">
        <v>1406.638684</v>
      </c>
      <c r="F9" s="7">
        <v>6.5516233990977089</v>
      </c>
    </row>
    <row r="10" spans="1:6" x14ac:dyDescent="0.2">
      <c r="A10" s="7" t="s">
        <v>265</v>
      </c>
      <c r="B10" s="7" t="s">
        <v>266</v>
      </c>
      <c r="C10" s="7" t="s">
        <v>53</v>
      </c>
      <c r="D10" s="7">
        <v>595979</v>
      </c>
      <c r="E10" s="7">
        <v>1385.651175</v>
      </c>
      <c r="F10" s="7">
        <v>6.4538710362363636</v>
      </c>
    </row>
    <row r="11" spans="1:6" x14ac:dyDescent="0.2">
      <c r="A11" s="7" t="s">
        <v>17</v>
      </c>
      <c r="B11" s="7" t="s">
        <v>18</v>
      </c>
      <c r="C11" s="7" t="s">
        <v>19</v>
      </c>
      <c r="D11" s="7">
        <v>140575</v>
      </c>
      <c r="E11" s="7">
        <v>1371.3794130000001</v>
      </c>
      <c r="F11" s="7">
        <v>6.3873982376924889</v>
      </c>
    </row>
    <row r="12" spans="1:6" x14ac:dyDescent="0.2">
      <c r="A12" s="7" t="s">
        <v>251</v>
      </c>
      <c r="B12" s="7" t="s">
        <v>252</v>
      </c>
      <c r="C12" s="7" t="s">
        <v>36</v>
      </c>
      <c r="D12" s="7">
        <v>116303</v>
      </c>
      <c r="E12" s="7">
        <v>1151.457852</v>
      </c>
      <c r="F12" s="7">
        <v>5.3630817153312318</v>
      </c>
    </row>
    <row r="13" spans="1:6" x14ac:dyDescent="0.2">
      <c r="A13" s="7" t="s">
        <v>12</v>
      </c>
      <c r="B13" s="7" t="s">
        <v>13</v>
      </c>
      <c r="C13" s="7" t="s">
        <v>11</v>
      </c>
      <c r="D13" s="7">
        <v>409507</v>
      </c>
      <c r="E13" s="7">
        <v>1087.445839</v>
      </c>
      <c r="F13" s="7">
        <v>5.0649364937014916</v>
      </c>
    </row>
    <row r="14" spans="1:6" x14ac:dyDescent="0.2">
      <c r="A14" s="7" t="s">
        <v>74</v>
      </c>
      <c r="B14" s="7" t="s">
        <v>75</v>
      </c>
      <c r="C14" s="7" t="s">
        <v>19</v>
      </c>
      <c r="D14" s="7">
        <v>37461</v>
      </c>
      <c r="E14" s="7">
        <v>852.63109050000003</v>
      </c>
      <c r="F14" s="7">
        <v>3.9712527935268955</v>
      </c>
    </row>
    <row r="15" spans="1:6" x14ac:dyDescent="0.2">
      <c r="A15" s="7" t="s">
        <v>24</v>
      </c>
      <c r="B15" s="7" t="s">
        <v>25</v>
      </c>
      <c r="C15" s="7" t="s">
        <v>26</v>
      </c>
      <c r="D15" s="7">
        <v>57758</v>
      </c>
      <c r="E15" s="7">
        <v>798.64874499999996</v>
      </c>
      <c r="F15" s="7">
        <v>3.7198222009099955</v>
      </c>
    </row>
    <row r="16" spans="1:6" x14ac:dyDescent="0.2">
      <c r="A16" s="7" t="s">
        <v>44</v>
      </c>
      <c r="B16" s="7" t="s">
        <v>45</v>
      </c>
      <c r="C16" s="7" t="s">
        <v>31</v>
      </c>
      <c r="D16" s="7">
        <v>136345</v>
      </c>
      <c r="E16" s="7">
        <v>626.23258499999997</v>
      </c>
      <c r="F16" s="7">
        <v>2.9167689640785142</v>
      </c>
    </row>
    <row r="17" spans="1:6" x14ac:dyDescent="0.2">
      <c r="A17" s="7" t="s">
        <v>27</v>
      </c>
      <c r="B17" s="7" t="s">
        <v>28</v>
      </c>
      <c r="C17" s="7" t="s">
        <v>11</v>
      </c>
      <c r="D17" s="7">
        <v>81533</v>
      </c>
      <c r="E17" s="7">
        <v>615.94104849999997</v>
      </c>
      <c r="F17" s="7">
        <v>2.8688346422707771</v>
      </c>
    </row>
    <row r="18" spans="1:6" x14ac:dyDescent="0.2">
      <c r="A18" s="7" t="s">
        <v>49</v>
      </c>
      <c r="B18" s="7" t="s">
        <v>50</v>
      </c>
      <c r="C18" s="7" t="s">
        <v>11</v>
      </c>
      <c r="D18" s="7">
        <v>218883</v>
      </c>
      <c r="E18" s="7">
        <v>565.48423049999997</v>
      </c>
      <c r="F18" s="7">
        <v>2.6338247045995233</v>
      </c>
    </row>
    <row r="19" spans="1:6" x14ac:dyDescent="0.2">
      <c r="A19" s="7" t="s">
        <v>70</v>
      </c>
      <c r="B19" s="7" t="s">
        <v>71</v>
      </c>
      <c r="C19" s="7" t="s">
        <v>11</v>
      </c>
      <c r="D19" s="7">
        <v>117698</v>
      </c>
      <c r="E19" s="7">
        <v>553.004053</v>
      </c>
      <c r="F19" s="7">
        <v>2.5756964703458061</v>
      </c>
    </row>
    <row r="20" spans="1:6" x14ac:dyDescent="0.2">
      <c r="A20" s="7" t="s">
        <v>72</v>
      </c>
      <c r="B20" s="7" t="s">
        <v>73</v>
      </c>
      <c r="C20" s="7" t="s">
        <v>41</v>
      </c>
      <c r="D20" s="7">
        <v>76350</v>
      </c>
      <c r="E20" s="7">
        <v>541.93230000000005</v>
      </c>
      <c r="F20" s="7">
        <v>2.5241281771878525</v>
      </c>
    </row>
    <row r="21" spans="1:6" x14ac:dyDescent="0.2">
      <c r="A21" s="7" t="s">
        <v>337</v>
      </c>
      <c r="B21" s="7" t="s">
        <v>338</v>
      </c>
      <c r="C21" s="7" t="s">
        <v>31</v>
      </c>
      <c r="D21" s="7">
        <v>9330</v>
      </c>
      <c r="E21" s="7">
        <v>491.31779999999998</v>
      </c>
      <c r="F21" s="7">
        <v>2.2883838127639669</v>
      </c>
    </row>
    <row r="22" spans="1:6" x14ac:dyDescent="0.2">
      <c r="A22" s="7" t="s">
        <v>102</v>
      </c>
      <c r="B22" s="7" t="s">
        <v>103</v>
      </c>
      <c r="C22" s="7" t="s">
        <v>53</v>
      </c>
      <c r="D22" s="7">
        <v>50428</v>
      </c>
      <c r="E22" s="7">
        <v>425.61232000000001</v>
      </c>
      <c r="F22" s="7">
        <v>1.9823510233110166</v>
      </c>
    </row>
    <row r="23" spans="1:6" x14ac:dyDescent="0.2">
      <c r="A23" s="7" t="s">
        <v>29</v>
      </c>
      <c r="B23" s="7" t="s">
        <v>30</v>
      </c>
      <c r="C23" s="7" t="s">
        <v>31</v>
      </c>
      <c r="D23" s="7">
        <v>32748</v>
      </c>
      <c r="E23" s="7">
        <v>388.09654799999998</v>
      </c>
      <c r="F23" s="7">
        <v>1.8076158816814163</v>
      </c>
    </row>
    <row r="24" spans="1:6" x14ac:dyDescent="0.2">
      <c r="A24" s="7" t="s">
        <v>20</v>
      </c>
      <c r="B24" s="7" t="s">
        <v>21</v>
      </c>
      <c r="C24" s="7" t="s">
        <v>11</v>
      </c>
      <c r="D24" s="7">
        <v>34964</v>
      </c>
      <c r="E24" s="7">
        <v>379.936306</v>
      </c>
      <c r="F24" s="7">
        <v>1.7696083726902161</v>
      </c>
    </row>
    <row r="25" spans="1:6" x14ac:dyDescent="0.2">
      <c r="A25" s="7" t="s">
        <v>253</v>
      </c>
      <c r="B25" s="7" t="s">
        <v>254</v>
      </c>
      <c r="C25" s="7" t="s">
        <v>255</v>
      </c>
      <c r="D25" s="7">
        <v>125996</v>
      </c>
      <c r="E25" s="7">
        <v>364.00244400000003</v>
      </c>
      <c r="F25" s="7">
        <v>1.6953941026686237</v>
      </c>
    </row>
    <row r="26" spans="1:6" x14ac:dyDescent="0.2">
      <c r="A26" s="7" t="s">
        <v>32</v>
      </c>
      <c r="B26" s="7" t="s">
        <v>33</v>
      </c>
      <c r="C26" s="7" t="s">
        <v>19</v>
      </c>
      <c r="D26" s="7">
        <v>39782</v>
      </c>
      <c r="E26" s="7">
        <v>319.76771600000001</v>
      </c>
      <c r="F26" s="7">
        <v>1.489364450339282</v>
      </c>
    </row>
    <row r="27" spans="1:6" x14ac:dyDescent="0.2">
      <c r="A27" s="7" t="s">
        <v>127</v>
      </c>
      <c r="B27" s="7" t="s">
        <v>128</v>
      </c>
      <c r="C27" s="7" t="s">
        <v>53</v>
      </c>
      <c r="D27" s="7">
        <v>31702</v>
      </c>
      <c r="E27" s="7">
        <v>307.47769799999998</v>
      </c>
      <c r="F27" s="7">
        <v>1.4321219114982755</v>
      </c>
    </row>
    <row r="28" spans="1:6" x14ac:dyDescent="0.2">
      <c r="A28" s="7" t="s">
        <v>14</v>
      </c>
      <c r="B28" s="7" t="s">
        <v>15</v>
      </c>
      <c r="C28" s="7" t="s">
        <v>16</v>
      </c>
      <c r="D28" s="7">
        <v>93021</v>
      </c>
      <c r="E28" s="7">
        <v>301.94616600000001</v>
      </c>
      <c r="F28" s="7">
        <v>1.4063580000572777</v>
      </c>
    </row>
    <row r="29" spans="1:6" x14ac:dyDescent="0.2">
      <c r="A29" s="7" t="s">
        <v>258</v>
      </c>
      <c r="B29" s="7" t="s">
        <v>259</v>
      </c>
      <c r="C29" s="7" t="s">
        <v>260</v>
      </c>
      <c r="D29" s="7">
        <v>154868</v>
      </c>
      <c r="E29" s="7">
        <v>297.19169199999999</v>
      </c>
      <c r="F29" s="7">
        <v>1.3842133487952899</v>
      </c>
    </row>
    <row r="30" spans="1:6" x14ac:dyDescent="0.2">
      <c r="A30" s="7" t="s">
        <v>42</v>
      </c>
      <c r="B30" s="7" t="s">
        <v>43</v>
      </c>
      <c r="C30" s="7" t="s">
        <v>41</v>
      </c>
      <c r="D30" s="7">
        <v>8911</v>
      </c>
      <c r="E30" s="7">
        <v>284.87575900000002</v>
      </c>
      <c r="F30" s="7">
        <v>1.326850107088424</v>
      </c>
    </row>
    <row r="31" spans="1:6" x14ac:dyDescent="0.2">
      <c r="A31" s="7" t="s">
        <v>37</v>
      </c>
      <c r="B31" s="7" t="s">
        <v>38</v>
      </c>
      <c r="C31" s="7" t="s">
        <v>31</v>
      </c>
      <c r="D31" s="7">
        <v>8990</v>
      </c>
      <c r="E31" s="7">
        <v>284.62789500000002</v>
      </c>
      <c r="F31" s="7">
        <v>1.3256956446094199</v>
      </c>
    </row>
    <row r="32" spans="1:6" x14ac:dyDescent="0.2">
      <c r="A32" s="7" t="s">
        <v>286</v>
      </c>
      <c r="B32" s="7" t="s">
        <v>287</v>
      </c>
      <c r="C32" s="7" t="s">
        <v>260</v>
      </c>
      <c r="D32" s="7">
        <v>173653</v>
      </c>
      <c r="E32" s="7">
        <v>283.31486949999999</v>
      </c>
      <c r="F32" s="7">
        <v>1.3195800381731246</v>
      </c>
    </row>
    <row r="33" spans="1:6" x14ac:dyDescent="0.2">
      <c r="A33" s="7" t="s">
        <v>82</v>
      </c>
      <c r="B33" s="7" t="s">
        <v>83</v>
      </c>
      <c r="C33" s="7" t="s">
        <v>84</v>
      </c>
      <c r="D33" s="7">
        <v>88497</v>
      </c>
      <c r="E33" s="7">
        <v>273.101742</v>
      </c>
      <c r="F33" s="7">
        <v>1.2720109176391352</v>
      </c>
    </row>
    <row r="34" spans="1:6" x14ac:dyDescent="0.2">
      <c r="A34" s="7" t="s">
        <v>22</v>
      </c>
      <c r="B34" s="7" t="s">
        <v>23</v>
      </c>
      <c r="C34" s="7" t="s">
        <v>11</v>
      </c>
      <c r="D34" s="7">
        <v>23148</v>
      </c>
      <c r="E34" s="7">
        <v>271.72279800000001</v>
      </c>
      <c r="F34" s="7">
        <v>1.2655882862418848</v>
      </c>
    </row>
    <row r="35" spans="1:6" x14ac:dyDescent="0.2">
      <c r="A35" s="7" t="s">
        <v>46</v>
      </c>
      <c r="B35" s="7" t="s">
        <v>47</v>
      </c>
      <c r="C35" s="7" t="s">
        <v>48</v>
      </c>
      <c r="D35" s="7">
        <v>7330</v>
      </c>
      <c r="E35" s="7">
        <v>264.13288499999999</v>
      </c>
      <c r="F35" s="7">
        <v>1.2302371671709154</v>
      </c>
    </row>
    <row r="36" spans="1:6" x14ac:dyDescent="0.2">
      <c r="A36" s="7" t="s">
        <v>256</v>
      </c>
      <c r="B36" s="7" t="s">
        <v>257</v>
      </c>
      <c r="C36" s="7" t="s">
        <v>31</v>
      </c>
      <c r="D36" s="7">
        <v>9601</v>
      </c>
      <c r="E36" s="7">
        <v>257.80125149999998</v>
      </c>
      <c r="F36" s="7">
        <v>1.2007466671121874</v>
      </c>
    </row>
    <row r="37" spans="1:6" x14ac:dyDescent="0.2">
      <c r="A37" s="7" t="s">
        <v>62</v>
      </c>
      <c r="B37" s="7" t="s">
        <v>63</v>
      </c>
      <c r="C37" s="7" t="s">
        <v>41</v>
      </c>
      <c r="D37" s="7">
        <v>16792</v>
      </c>
      <c r="E37" s="7">
        <v>252.694412</v>
      </c>
      <c r="F37" s="7">
        <v>1.1769608224996297</v>
      </c>
    </row>
    <row r="38" spans="1:6" x14ac:dyDescent="0.2">
      <c r="A38" s="7" t="s">
        <v>34</v>
      </c>
      <c r="B38" s="7" t="s">
        <v>35</v>
      </c>
      <c r="C38" s="7" t="s">
        <v>36</v>
      </c>
      <c r="D38" s="7">
        <v>36638</v>
      </c>
      <c r="E38" s="7">
        <v>235.93040099999999</v>
      </c>
      <c r="F38" s="7">
        <v>1.0988800132771732</v>
      </c>
    </row>
    <row r="39" spans="1:6" x14ac:dyDescent="0.2">
      <c r="A39" s="7" t="s">
        <v>112</v>
      </c>
      <c r="B39" s="7" t="s">
        <v>113</v>
      </c>
      <c r="C39" s="7" t="s">
        <v>19</v>
      </c>
      <c r="D39" s="7">
        <v>45519</v>
      </c>
      <c r="E39" s="7">
        <v>211.77714750000001</v>
      </c>
      <c r="F39" s="7">
        <v>0.98638273690130285</v>
      </c>
    </row>
    <row r="40" spans="1:6" x14ac:dyDescent="0.2">
      <c r="A40" s="7" t="s">
        <v>88</v>
      </c>
      <c r="B40" s="7" t="s">
        <v>89</v>
      </c>
      <c r="C40" s="7" t="s">
        <v>19</v>
      </c>
      <c r="D40" s="7">
        <v>43605</v>
      </c>
      <c r="E40" s="7">
        <v>211.57146</v>
      </c>
      <c r="F40" s="7">
        <v>0.98542471757961758</v>
      </c>
    </row>
    <row r="41" spans="1:6" x14ac:dyDescent="0.2">
      <c r="A41" s="7" t="s">
        <v>354</v>
      </c>
      <c r="B41" s="7" t="s">
        <v>355</v>
      </c>
      <c r="C41" s="7" t="s">
        <v>41</v>
      </c>
      <c r="D41" s="7">
        <v>35774</v>
      </c>
      <c r="E41" s="7">
        <v>202.69548399999999</v>
      </c>
      <c r="F41" s="7">
        <v>0.94408357382117558</v>
      </c>
    </row>
    <row r="42" spans="1:6" x14ac:dyDescent="0.2">
      <c r="A42" s="7" t="s">
        <v>356</v>
      </c>
      <c r="B42" s="7" t="s">
        <v>357</v>
      </c>
      <c r="C42" s="7" t="s">
        <v>31</v>
      </c>
      <c r="D42" s="7">
        <v>934</v>
      </c>
      <c r="E42" s="7">
        <v>201.928932</v>
      </c>
      <c r="F42" s="7">
        <v>0.94051324685878612</v>
      </c>
    </row>
    <row r="43" spans="1:6" x14ac:dyDescent="0.2">
      <c r="A43" s="7" t="s">
        <v>64</v>
      </c>
      <c r="B43" s="7" t="s">
        <v>65</v>
      </c>
      <c r="C43" s="7" t="s">
        <v>48</v>
      </c>
      <c r="D43" s="7">
        <v>22728</v>
      </c>
      <c r="E43" s="7">
        <v>197.801784</v>
      </c>
      <c r="F43" s="7">
        <v>0.92129045729960235</v>
      </c>
    </row>
    <row r="44" spans="1:6" x14ac:dyDescent="0.2">
      <c r="A44" s="7" t="s">
        <v>304</v>
      </c>
      <c r="B44" s="7" t="s">
        <v>305</v>
      </c>
      <c r="C44" s="7" t="s">
        <v>285</v>
      </c>
      <c r="D44" s="7">
        <v>46812</v>
      </c>
      <c r="E44" s="7">
        <v>194.293206</v>
      </c>
      <c r="F44" s="7">
        <v>0.90494874710506068</v>
      </c>
    </row>
    <row r="45" spans="1:6" x14ac:dyDescent="0.2">
      <c r="A45" s="7" t="s">
        <v>358</v>
      </c>
      <c r="B45" s="7" t="s">
        <v>359</v>
      </c>
      <c r="C45" s="7" t="s">
        <v>131</v>
      </c>
      <c r="D45" s="7">
        <v>38383</v>
      </c>
      <c r="E45" s="7">
        <v>174.89213950000001</v>
      </c>
      <c r="F45" s="7">
        <v>0.81458546995744407</v>
      </c>
    </row>
    <row r="46" spans="1:6" x14ac:dyDescent="0.2">
      <c r="A46" s="7" t="s">
        <v>360</v>
      </c>
      <c r="B46" s="7" t="s">
        <v>361</v>
      </c>
      <c r="C46" s="7" t="s">
        <v>96</v>
      </c>
      <c r="D46" s="7">
        <v>62762</v>
      </c>
      <c r="E46" s="7">
        <v>174.41559799999999</v>
      </c>
      <c r="F46" s="7">
        <v>0.81236590890203297</v>
      </c>
    </row>
    <row r="47" spans="1:6" x14ac:dyDescent="0.2">
      <c r="A47" s="7" t="s">
        <v>362</v>
      </c>
      <c r="B47" s="7" t="s">
        <v>363</v>
      </c>
      <c r="C47" s="7" t="s">
        <v>364</v>
      </c>
      <c r="D47" s="7">
        <v>90449</v>
      </c>
      <c r="E47" s="7">
        <v>158.96411749999999</v>
      </c>
      <c r="F47" s="7">
        <v>0.74039840058167883</v>
      </c>
    </row>
    <row r="48" spans="1:6" x14ac:dyDescent="0.2">
      <c r="A48" s="7" t="s">
        <v>261</v>
      </c>
      <c r="B48" s="7" t="s">
        <v>262</v>
      </c>
      <c r="C48" s="7" t="s">
        <v>78</v>
      </c>
      <c r="D48" s="7">
        <v>33320</v>
      </c>
      <c r="E48" s="7">
        <v>141.52670000000001</v>
      </c>
      <c r="F48" s="7">
        <v>0.65918110305366928</v>
      </c>
    </row>
    <row r="49" spans="1:6" x14ac:dyDescent="0.2">
      <c r="A49" s="7" t="s">
        <v>365</v>
      </c>
      <c r="B49" s="7" t="s">
        <v>366</v>
      </c>
      <c r="C49" s="7" t="s">
        <v>367</v>
      </c>
      <c r="D49" s="7">
        <v>37322</v>
      </c>
      <c r="E49" s="7">
        <v>140.125449</v>
      </c>
      <c r="F49" s="7">
        <v>0.65265457357311862</v>
      </c>
    </row>
    <row r="50" spans="1:6" x14ac:dyDescent="0.2">
      <c r="A50" s="7" t="s">
        <v>368</v>
      </c>
      <c r="B50" s="7" t="s">
        <v>369</v>
      </c>
      <c r="C50" s="7" t="s">
        <v>41</v>
      </c>
      <c r="D50" s="7">
        <v>18836</v>
      </c>
      <c r="E50" s="7">
        <v>139.53708800000001</v>
      </c>
      <c r="F50" s="7">
        <v>0.64991419700125086</v>
      </c>
    </row>
    <row r="51" spans="1:6" x14ac:dyDescent="0.2">
      <c r="A51" s="7" t="s">
        <v>370</v>
      </c>
      <c r="B51" s="7" t="s">
        <v>371</v>
      </c>
      <c r="C51" s="7" t="s">
        <v>87</v>
      </c>
      <c r="D51" s="7">
        <v>635</v>
      </c>
      <c r="E51" s="7">
        <v>130.3359725</v>
      </c>
      <c r="F51" s="7">
        <v>0.60705866893047533</v>
      </c>
    </row>
    <row r="52" spans="1:6" x14ac:dyDescent="0.2">
      <c r="A52" s="7" t="s">
        <v>372</v>
      </c>
      <c r="B52" s="7" t="s">
        <v>373</v>
      </c>
      <c r="C52" s="7" t="s">
        <v>48</v>
      </c>
      <c r="D52" s="7">
        <v>54723</v>
      </c>
      <c r="E52" s="7">
        <v>115.356084</v>
      </c>
      <c r="F52" s="7">
        <v>0.53728766865242905</v>
      </c>
    </row>
    <row r="53" spans="1:6" x14ac:dyDescent="0.2">
      <c r="A53" s="7" t="s">
        <v>267</v>
      </c>
      <c r="B53" s="7" t="s">
        <v>268</v>
      </c>
      <c r="C53" s="7" t="s">
        <v>11</v>
      </c>
      <c r="D53" s="7">
        <v>66329</v>
      </c>
      <c r="E53" s="7">
        <v>108.8790535</v>
      </c>
      <c r="F53" s="7">
        <v>0.5071199610078484</v>
      </c>
    </row>
    <row r="54" spans="1:6" x14ac:dyDescent="0.2">
      <c r="A54" s="7" t="s">
        <v>263</v>
      </c>
      <c r="B54" s="7" t="s">
        <v>264</v>
      </c>
      <c r="C54" s="7" t="s">
        <v>31</v>
      </c>
      <c r="D54" s="7">
        <v>35427</v>
      </c>
      <c r="E54" s="7">
        <v>105.53703299999999</v>
      </c>
      <c r="F54" s="7">
        <v>0.49155401649265823</v>
      </c>
    </row>
    <row r="55" spans="1:6" x14ac:dyDescent="0.2">
      <c r="A55" s="7" t="s">
        <v>374</v>
      </c>
      <c r="B55" s="7" t="s">
        <v>375</v>
      </c>
      <c r="C55" s="7" t="s">
        <v>260</v>
      </c>
      <c r="D55" s="7">
        <v>128071</v>
      </c>
      <c r="E55" s="7">
        <v>94.836575499999995</v>
      </c>
      <c r="F55" s="7">
        <v>0.44171508590197173</v>
      </c>
    </row>
    <row r="56" spans="1:6" x14ac:dyDescent="0.2">
      <c r="A56" s="7" t="s">
        <v>104</v>
      </c>
      <c r="B56" s="7" t="s">
        <v>105</v>
      </c>
      <c r="C56" s="7" t="s">
        <v>48</v>
      </c>
      <c r="D56" s="7">
        <v>6628</v>
      </c>
      <c r="E56" s="7">
        <v>88.974271999999999</v>
      </c>
      <c r="F56" s="7">
        <v>0.41441055829293838</v>
      </c>
    </row>
    <row r="57" spans="1:6" x14ac:dyDescent="0.2">
      <c r="A57" s="7" t="s">
        <v>376</v>
      </c>
      <c r="B57" s="7" t="s">
        <v>377</v>
      </c>
      <c r="C57" s="7" t="s">
        <v>378</v>
      </c>
      <c r="D57" s="7">
        <v>64967</v>
      </c>
      <c r="E57" s="7">
        <v>84.554550500000005</v>
      </c>
      <c r="F57" s="7">
        <v>0.39382506528306799</v>
      </c>
    </row>
    <row r="58" spans="1:6" x14ac:dyDescent="0.2">
      <c r="A58" s="7" t="s">
        <v>132</v>
      </c>
      <c r="B58" s="7" t="s">
        <v>133</v>
      </c>
      <c r="C58" s="7" t="s">
        <v>16</v>
      </c>
      <c r="D58" s="7">
        <v>88518</v>
      </c>
      <c r="E58" s="7">
        <v>68.557191000000003</v>
      </c>
      <c r="F58" s="7">
        <v>0.31931504645866182</v>
      </c>
    </row>
    <row r="59" spans="1:6" x14ac:dyDescent="0.2">
      <c r="A59" s="6" t="s">
        <v>149</v>
      </c>
      <c r="B59" s="7"/>
      <c r="C59" s="7"/>
      <c r="D59" s="7"/>
      <c r="E59" s="6">
        <f xml:space="preserve"> SUM(E8:E58)</f>
        <v>21279.637008000002</v>
      </c>
      <c r="F59" s="6">
        <f>SUM(F8:F58)</f>
        <v>99.112991368520014</v>
      </c>
    </row>
    <row r="60" spans="1:6" x14ac:dyDescent="0.2">
      <c r="A60" s="7"/>
      <c r="B60" s="7"/>
      <c r="C60" s="7"/>
      <c r="D60" s="7"/>
      <c r="E60" s="7"/>
      <c r="F60" s="7"/>
    </row>
    <row r="61" spans="1:6" x14ac:dyDescent="0.2">
      <c r="A61" s="6" t="s">
        <v>149</v>
      </c>
      <c r="B61" s="7"/>
      <c r="C61" s="7"/>
      <c r="D61" s="7"/>
      <c r="E61" s="6">
        <v>21279.637008000002</v>
      </c>
      <c r="F61" s="6">
        <v>99.112991368520014</v>
      </c>
    </row>
    <row r="62" spans="1:6" x14ac:dyDescent="0.2">
      <c r="A62" s="7"/>
      <c r="B62" s="7"/>
      <c r="C62" s="7"/>
      <c r="D62" s="7"/>
      <c r="E62" s="7"/>
      <c r="F62" s="7"/>
    </row>
    <row r="63" spans="1:6" x14ac:dyDescent="0.2">
      <c r="A63" s="6" t="s">
        <v>160</v>
      </c>
      <c r="B63" s="7"/>
      <c r="C63" s="7"/>
      <c r="D63" s="7"/>
      <c r="E63" s="6">
        <v>190.4414491</v>
      </c>
      <c r="F63" s="6">
        <v>0.89</v>
      </c>
    </row>
    <row r="64" spans="1:6" x14ac:dyDescent="0.2">
      <c r="A64" s="7"/>
      <c r="B64" s="7"/>
      <c r="C64" s="7"/>
      <c r="D64" s="7"/>
      <c r="E64" s="7"/>
      <c r="F64" s="7"/>
    </row>
    <row r="65" spans="1:6" x14ac:dyDescent="0.2">
      <c r="A65" s="8" t="s">
        <v>161</v>
      </c>
      <c r="B65" s="5"/>
      <c r="C65" s="5"/>
      <c r="D65" s="5"/>
      <c r="E65" s="8">
        <v>21470.0784571</v>
      </c>
      <c r="F65" s="8">
        <f xml:space="preserve"> ROUND(SUM(F61:F64),2)</f>
        <v>100</v>
      </c>
    </row>
    <row r="67" spans="1:6" x14ac:dyDescent="0.2">
      <c r="A67" s="9" t="s">
        <v>162</v>
      </c>
    </row>
    <row r="68" spans="1:6" x14ac:dyDescent="0.2">
      <c r="A68" s="9" t="s">
        <v>163</v>
      </c>
    </row>
    <row r="69" spans="1:6" x14ac:dyDescent="0.2">
      <c r="A69" s="9" t="s">
        <v>164</v>
      </c>
    </row>
    <row r="70" spans="1:6" x14ac:dyDescent="0.2">
      <c r="A70" s="1" t="s">
        <v>165</v>
      </c>
      <c r="B70" s="10">
        <v>65.334450000000004</v>
      </c>
    </row>
    <row r="71" spans="1:6" x14ac:dyDescent="0.2">
      <c r="A71" s="1" t="s">
        <v>166</v>
      </c>
      <c r="B71" s="10">
        <v>65.334482199999997</v>
      </c>
    </row>
    <row r="72" spans="1:6" x14ac:dyDescent="0.2">
      <c r="A72" s="1" t="s">
        <v>167</v>
      </c>
      <c r="B72" s="10">
        <v>64.584845599999994</v>
      </c>
    </row>
    <row r="73" spans="1:6" x14ac:dyDescent="0.2">
      <c r="A73" s="1" t="s">
        <v>168</v>
      </c>
      <c r="B73" s="10">
        <v>64.584847800000006</v>
      </c>
    </row>
    <row r="75" spans="1:6" x14ac:dyDescent="0.2">
      <c r="A75" s="9" t="s">
        <v>169</v>
      </c>
    </row>
    <row r="76" spans="1:6" x14ac:dyDescent="0.2">
      <c r="A76" s="1" t="s">
        <v>165</v>
      </c>
      <c r="B76" s="10">
        <v>66.172750399999998</v>
      </c>
    </row>
    <row r="77" spans="1:6" x14ac:dyDescent="0.2">
      <c r="A77" s="1" t="s">
        <v>166</v>
      </c>
      <c r="B77" s="10">
        <v>66.172759400000004</v>
      </c>
    </row>
    <row r="78" spans="1:6" x14ac:dyDescent="0.2">
      <c r="A78" s="1" t="s">
        <v>167</v>
      </c>
      <c r="B78" s="10">
        <v>65.275622499999997</v>
      </c>
    </row>
    <row r="79" spans="1:6" x14ac:dyDescent="0.2">
      <c r="A79" s="1" t="s">
        <v>168</v>
      </c>
      <c r="B79" s="10">
        <v>65.275633299999996</v>
      </c>
    </row>
    <row r="81" spans="1:2" x14ac:dyDescent="0.2">
      <c r="A81" s="9" t="s">
        <v>170</v>
      </c>
      <c r="B81" s="11" t="s">
        <v>171</v>
      </c>
    </row>
    <row r="83" spans="1:2" x14ac:dyDescent="0.2">
      <c r="A83" s="9" t="s">
        <v>172</v>
      </c>
      <c r="B83" s="12">
        <v>3.5569215203242834E-2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7.85546875" style="1" bestFit="1" customWidth="1"/>
    <col min="3" max="3" width="28.7109375" style="1" bestFit="1" customWidth="1"/>
    <col min="4" max="4" width="10.5703125" style="1" bestFit="1" customWidth="1"/>
    <col min="5" max="5" width="24" style="1" bestFit="1" customWidth="1"/>
    <col min="6" max="16384" width="9.140625" style="2"/>
  </cols>
  <sheetData>
    <row r="1" spans="1:5" x14ac:dyDescent="0.2">
      <c r="A1" s="31" t="s">
        <v>353</v>
      </c>
      <c r="B1" s="31"/>
      <c r="C1" s="31"/>
      <c r="D1" s="31"/>
      <c r="E1" s="31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5" x14ac:dyDescent="0.2">
      <c r="A4" s="5"/>
      <c r="B4" s="5"/>
      <c r="C4" s="5"/>
      <c r="D4" s="5"/>
      <c r="E4" s="5"/>
    </row>
    <row r="5" spans="1:5" x14ac:dyDescent="0.2">
      <c r="A5" s="6" t="s">
        <v>581</v>
      </c>
      <c r="B5" s="7"/>
      <c r="C5" s="7"/>
      <c r="D5" s="7"/>
      <c r="E5" s="7"/>
    </row>
    <row r="6" spans="1:5" x14ac:dyDescent="0.2">
      <c r="A6" s="7" t="s">
        <v>351</v>
      </c>
      <c r="B6" s="7" t="s">
        <v>352</v>
      </c>
      <c r="C6" s="7">
        <v>3051282.4550000001</v>
      </c>
      <c r="D6" s="7">
        <v>62678.377809999998</v>
      </c>
      <c r="E6" s="7">
        <v>99.898932736078095</v>
      </c>
    </row>
    <row r="7" spans="1:5" x14ac:dyDescent="0.2">
      <c r="A7" s="6" t="s">
        <v>149</v>
      </c>
      <c r="B7" s="7"/>
      <c r="C7" s="7"/>
      <c r="D7" s="6">
        <f>SUM(D6:D6)</f>
        <v>62678.377809999998</v>
      </c>
      <c r="E7" s="6">
        <f>SUM(E6:E6)</f>
        <v>99.898932736078095</v>
      </c>
    </row>
    <row r="8" spans="1:5" x14ac:dyDescent="0.2">
      <c r="A8" s="7"/>
      <c r="B8" s="7"/>
      <c r="C8" s="7"/>
      <c r="D8" s="7"/>
      <c r="E8" s="7"/>
    </row>
    <row r="9" spans="1:5" x14ac:dyDescent="0.2">
      <c r="A9" s="6" t="s">
        <v>149</v>
      </c>
      <c r="B9" s="7"/>
      <c r="C9" s="7"/>
      <c r="D9" s="19">
        <v>62678.377809999998</v>
      </c>
      <c r="E9" s="19">
        <v>99.898932736078095</v>
      </c>
    </row>
    <row r="10" spans="1:5" x14ac:dyDescent="0.2">
      <c r="A10" s="7"/>
      <c r="B10" s="7"/>
      <c r="C10" s="7"/>
      <c r="D10" s="20"/>
      <c r="E10" s="20"/>
    </row>
    <row r="11" spans="1:5" x14ac:dyDescent="0.2">
      <c r="A11" s="6" t="s">
        <v>160</v>
      </c>
      <c r="B11" s="7"/>
      <c r="C11" s="7"/>
      <c r="D11" s="19">
        <v>63.4114097</v>
      </c>
      <c r="E11" s="19">
        <v>0.1</v>
      </c>
    </row>
    <row r="12" spans="1:5" x14ac:dyDescent="0.2">
      <c r="A12" s="7"/>
      <c r="B12" s="7"/>
      <c r="C12" s="7"/>
      <c r="D12" s="20"/>
      <c r="E12" s="20"/>
    </row>
    <row r="13" spans="1:5" x14ac:dyDescent="0.2">
      <c r="A13" s="8" t="s">
        <v>161</v>
      </c>
      <c r="B13" s="5"/>
      <c r="C13" s="5"/>
      <c r="D13" s="21">
        <v>62741.789219699996</v>
      </c>
      <c r="E13" s="21">
        <f xml:space="preserve"> ROUND(SUM(E9:E12),2)</f>
        <v>100</v>
      </c>
    </row>
    <row r="15" spans="1:5" x14ac:dyDescent="0.2">
      <c r="A15" s="9" t="s">
        <v>162</v>
      </c>
    </row>
    <row r="16" spans="1:5" x14ac:dyDescent="0.2">
      <c r="A16" s="9" t="s">
        <v>163</v>
      </c>
    </row>
    <row r="17" spans="1:2" x14ac:dyDescent="0.2">
      <c r="A17" s="9" t="s">
        <v>164</v>
      </c>
    </row>
    <row r="18" spans="1:2" x14ac:dyDescent="0.2">
      <c r="A18" s="1" t="s">
        <v>165</v>
      </c>
      <c r="B18" s="10">
        <v>20.752960699999999</v>
      </c>
    </row>
    <row r="19" spans="1:2" x14ac:dyDescent="0.2">
      <c r="A19" s="1" t="s">
        <v>166</v>
      </c>
      <c r="B19" s="10">
        <v>20.752960399999999</v>
      </c>
    </row>
    <row r="20" spans="1:2" x14ac:dyDescent="0.2">
      <c r="A20" s="1" t="s">
        <v>167</v>
      </c>
      <c r="B20" s="10">
        <v>20.015101999999999</v>
      </c>
    </row>
    <row r="21" spans="1:2" x14ac:dyDescent="0.2">
      <c r="A21" s="1" t="s">
        <v>168</v>
      </c>
      <c r="B21" s="10">
        <v>20.015101999999999</v>
      </c>
    </row>
    <row r="23" spans="1:2" x14ac:dyDescent="0.2">
      <c r="A23" s="9" t="s">
        <v>169</v>
      </c>
    </row>
    <row r="24" spans="1:2" x14ac:dyDescent="0.2">
      <c r="A24" s="1" t="s">
        <v>165</v>
      </c>
      <c r="B24" s="10">
        <v>21.455249999999999</v>
      </c>
    </row>
    <row r="25" spans="1:2" x14ac:dyDescent="0.2">
      <c r="A25" s="1" t="s">
        <v>166</v>
      </c>
      <c r="B25" s="10">
        <v>21.455257400000001</v>
      </c>
    </row>
    <row r="26" spans="1:2" x14ac:dyDescent="0.2">
      <c r="A26" s="1" t="s">
        <v>167</v>
      </c>
      <c r="B26" s="10">
        <v>20.608156099999999</v>
      </c>
    </row>
    <row r="27" spans="1:2" x14ac:dyDescent="0.2">
      <c r="A27" s="1" t="s">
        <v>168</v>
      </c>
      <c r="B27" s="10">
        <v>20.608161200000001</v>
      </c>
    </row>
    <row r="29" spans="1:2" x14ac:dyDescent="0.2">
      <c r="A29" s="9" t="s">
        <v>170</v>
      </c>
      <c r="B29" s="11" t="s">
        <v>171</v>
      </c>
    </row>
    <row r="30" spans="1:2" x14ac:dyDescent="0.2">
      <c r="A30" s="9"/>
      <c r="B30" s="11"/>
    </row>
    <row r="31" spans="1:2" x14ac:dyDescent="0.2">
      <c r="A31" s="9" t="s">
        <v>172</v>
      </c>
      <c r="B31" s="12">
        <v>3.8424521910986789E-2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46.28515625" style="1" bestFit="1" customWidth="1"/>
    <col min="3" max="3" width="9.570312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5" x14ac:dyDescent="0.2">
      <c r="A1" s="31" t="s">
        <v>350</v>
      </c>
      <c r="B1" s="31"/>
      <c r="C1" s="31"/>
      <c r="D1" s="31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5" x14ac:dyDescent="0.2">
      <c r="A4" s="5"/>
      <c r="B4" s="5"/>
      <c r="C4" s="5"/>
      <c r="D4" s="5"/>
      <c r="E4" s="5"/>
    </row>
    <row r="5" spans="1:5" x14ac:dyDescent="0.2">
      <c r="A5" s="6" t="s">
        <v>608</v>
      </c>
      <c r="B5" s="7"/>
      <c r="C5" s="7"/>
      <c r="D5" s="7"/>
      <c r="E5" s="7"/>
    </row>
    <row r="6" spans="1:5" x14ac:dyDescent="0.2">
      <c r="A6" s="7" t="s">
        <v>347</v>
      </c>
      <c r="B6" s="7" t="s">
        <v>348</v>
      </c>
      <c r="C6" s="7">
        <v>105711.952</v>
      </c>
      <c r="D6" s="7">
        <v>3602.2310680000001</v>
      </c>
      <c r="E6" s="7">
        <f>D6/$D$15*100</f>
        <v>48.650802325686968</v>
      </c>
    </row>
    <row r="7" spans="1:5" x14ac:dyDescent="0.2">
      <c r="A7" s="7" t="s">
        <v>312</v>
      </c>
      <c r="B7" s="7" t="s">
        <v>313</v>
      </c>
      <c r="C7" s="7">
        <v>560982.68299999996</v>
      </c>
      <c r="D7" s="7">
        <v>2159.3827879999999</v>
      </c>
      <c r="E7" s="7">
        <f t="shared" ref="E7:E8" si="0">D7/$D$15*100</f>
        <v>29.164066152704336</v>
      </c>
    </row>
    <row r="8" spans="1:5" s="24" customFormat="1" x14ac:dyDescent="0.2">
      <c r="A8" s="18" t="s">
        <v>609</v>
      </c>
      <c r="B8" s="18" t="s">
        <v>573</v>
      </c>
      <c r="C8" s="18">
        <v>60131</v>
      </c>
      <c r="D8" s="18">
        <v>1590.8558015000001</v>
      </c>
      <c r="E8" s="18">
        <f t="shared" si="0"/>
        <v>21.485687527096971</v>
      </c>
    </row>
    <row r="9" spans="1:5" x14ac:dyDescent="0.2">
      <c r="A9" s="6" t="s">
        <v>149</v>
      </c>
      <c r="B9" s="7"/>
      <c r="C9" s="7"/>
      <c r="D9" s="6">
        <f>SUM(D6:D8)</f>
        <v>7352.4696574999998</v>
      </c>
      <c r="E9" s="6">
        <f>SUM(E6:E8)</f>
        <v>99.300556005488275</v>
      </c>
    </row>
    <row r="10" spans="1:5" x14ac:dyDescent="0.2">
      <c r="A10" s="7"/>
      <c r="B10" s="7"/>
      <c r="C10" s="7"/>
      <c r="D10" s="7"/>
      <c r="E10" s="7"/>
    </row>
    <row r="11" spans="1:5" x14ac:dyDescent="0.2">
      <c r="A11" s="6" t="s">
        <v>149</v>
      </c>
      <c r="B11" s="7"/>
      <c r="C11" s="7"/>
      <c r="D11" s="19">
        <f>SUM(D9)</f>
        <v>7352.4696574999998</v>
      </c>
      <c r="E11" s="19">
        <v>99.3</v>
      </c>
    </row>
    <row r="12" spans="1:5" x14ac:dyDescent="0.2">
      <c r="A12" s="7"/>
      <c r="B12" s="7"/>
      <c r="C12" s="7"/>
      <c r="D12" s="20"/>
      <c r="E12" s="20"/>
    </row>
    <row r="13" spans="1:5" x14ac:dyDescent="0.2">
      <c r="A13" s="6" t="s">
        <v>160</v>
      </c>
      <c r="B13" s="7"/>
      <c r="C13" s="7"/>
      <c r="D13" s="19">
        <v>51.788640100000002</v>
      </c>
      <c r="E13" s="19">
        <f>D13/D15*100</f>
        <v>0.69944399586230133</v>
      </c>
    </row>
    <row r="14" spans="1:5" x14ac:dyDescent="0.2">
      <c r="A14" s="7"/>
      <c r="B14" s="7"/>
      <c r="C14" s="7"/>
      <c r="D14" s="20"/>
      <c r="E14" s="20"/>
    </row>
    <row r="15" spans="1:5" x14ac:dyDescent="0.2">
      <c r="A15" s="8" t="s">
        <v>161</v>
      </c>
      <c r="B15" s="5"/>
      <c r="C15" s="5"/>
      <c r="D15" s="21">
        <v>7404.2582974999996</v>
      </c>
      <c r="E15" s="21">
        <f xml:space="preserve"> ROUND(SUM(E11:E14),2)</f>
        <v>100</v>
      </c>
    </row>
    <row r="17" spans="1:2" x14ac:dyDescent="0.2">
      <c r="A17" s="9" t="s">
        <v>162</v>
      </c>
    </row>
    <row r="18" spans="1:2" x14ac:dyDescent="0.2">
      <c r="A18" s="9" t="s">
        <v>163</v>
      </c>
    </row>
    <row r="19" spans="1:2" x14ac:dyDescent="0.2">
      <c r="A19" s="9" t="s">
        <v>164</v>
      </c>
    </row>
    <row r="20" spans="1:2" x14ac:dyDescent="0.2">
      <c r="A20" s="1" t="s">
        <v>165</v>
      </c>
      <c r="B20" s="10">
        <v>10.960196</v>
      </c>
    </row>
    <row r="21" spans="1:2" x14ac:dyDescent="0.2">
      <c r="A21" s="1" t="s">
        <v>166</v>
      </c>
      <c r="B21" s="10">
        <v>10.9601966</v>
      </c>
    </row>
    <row r="22" spans="1:2" x14ac:dyDescent="0.2">
      <c r="A22" s="1" t="s">
        <v>167</v>
      </c>
      <c r="B22" s="10">
        <v>10.677716800000001</v>
      </c>
    </row>
    <row r="23" spans="1:2" x14ac:dyDescent="0.2">
      <c r="A23" s="1" t="s">
        <v>168</v>
      </c>
      <c r="B23" s="10">
        <v>10.6777145</v>
      </c>
    </row>
    <row r="25" spans="1:2" x14ac:dyDescent="0.2">
      <c r="A25" s="9" t="s">
        <v>169</v>
      </c>
    </row>
    <row r="26" spans="1:2" x14ac:dyDescent="0.2">
      <c r="A26" s="1" t="s">
        <v>165</v>
      </c>
      <c r="B26" s="10">
        <v>11.404412000000001</v>
      </c>
    </row>
    <row r="27" spans="1:2" x14ac:dyDescent="0.2">
      <c r="A27" s="1" t="s">
        <v>166</v>
      </c>
      <c r="B27" s="10">
        <v>11.4044147</v>
      </c>
    </row>
    <row r="28" spans="1:2" x14ac:dyDescent="0.2">
      <c r="A28" s="1" t="s">
        <v>167</v>
      </c>
      <c r="B28" s="10">
        <v>11.012495400000001</v>
      </c>
    </row>
    <row r="29" spans="1:2" x14ac:dyDescent="0.2">
      <c r="A29" s="1" t="s">
        <v>168</v>
      </c>
      <c r="B29" s="10">
        <v>11.012491900000001</v>
      </c>
    </row>
    <row r="31" spans="1:2" x14ac:dyDescent="0.2">
      <c r="A31" s="9" t="s">
        <v>170</v>
      </c>
      <c r="B31" s="11" t="s">
        <v>171</v>
      </c>
    </row>
    <row r="32" spans="1:2" x14ac:dyDescent="0.2">
      <c r="A32" s="9"/>
      <c r="B32" s="11"/>
    </row>
    <row r="33" spans="1:2" x14ac:dyDescent="0.2">
      <c r="A33" s="9" t="s">
        <v>172</v>
      </c>
      <c r="B33" s="12">
        <v>0.42602487077263124</v>
      </c>
    </row>
  </sheetData>
  <mergeCells count="1">
    <mergeCell ref="A1:D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30.85546875" style="1" bestFit="1" customWidth="1"/>
    <col min="3" max="3" width="11.710937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5" x14ac:dyDescent="0.2">
      <c r="A1" s="31" t="s">
        <v>349</v>
      </c>
      <c r="B1" s="31"/>
      <c r="C1" s="31"/>
      <c r="D1" s="31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5" x14ac:dyDescent="0.2">
      <c r="A4" s="5"/>
      <c r="B4" s="5"/>
      <c r="C4" s="5"/>
      <c r="D4" s="5"/>
      <c r="E4" s="5"/>
    </row>
    <row r="5" spans="1:5" x14ac:dyDescent="0.2">
      <c r="A5" s="6" t="s">
        <v>581</v>
      </c>
      <c r="B5" s="7"/>
      <c r="C5" s="7"/>
      <c r="D5" s="7"/>
      <c r="E5" s="7"/>
    </row>
    <row r="6" spans="1:5" x14ac:dyDescent="0.2">
      <c r="A6" s="7" t="s">
        <v>347</v>
      </c>
      <c r="B6" s="7" t="s">
        <v>348</v>
      </c>
      <c r="C6" s="7">
        <v>1337441.7579999999</v>
      </c>
      <c r="D6" s="20">
        <v>45574.546309999998</v>
      </c>
      <c r="E6" s="7">
        <v>60.662460199700654</v>
      </c>
    </row>
    <row r="7" spans="1:5" x14ac:dyDescent="0.2">
      <c r="A7" s="7" t="s">
        <v>312</v>
      </c>
      <c r="B7" s="7" t="s">
        <v>313</v>
      </c>
      <c r="C7" s="7">
        <v>7700000.4419999998</v>
      </c>
      <c r="D7" s="20">
        <v>29639.5039</v>
      </c>
      <c r="E7" s="7">
        <v>39.451961045152586</v>
      </c>
    </row>
    <row r="8" spans="1:5" x14ac:dyDescent="0.2">
      <c r="A8" s="6" t="s">
        <v>149</v>
      </c>
      <c r="B8" s="7"/>
      <c r="C8" s="7"/>
      <c r="D8" s="19">
        <f>SUM(D6:D7)</f>
        <v>75214.050210000001</v>
      </c>
      <c r="E8" s="6">
        <f>SUM(E6:E7)</f>
        <v>100.11442124485325</v>
      </c>
    </row>
    <row r="9" spans="1:5" x14ac:dyDescent="0.2">
      <c r="A9" s="7"/>
      <c r="B9" s="7"/>
      <c r="C9" s="7"/>
      <c r="D9" s="7"/>
      <c r="E9" s="7"/>
    </row>
    <row r="10" spans="1:5" x14ac:dyDescent="0.2">
      <c r="A10" s="6" t="s">
        <v>149</v>
      </c>
      <c r="B10" s="7"/>
      <c r="C10" s="7"/>
      <c r="D10" s="19">
        <v>75214.050210000001</v>
      </c>
      <c r="E10" s="19">
        <v>100.11442124485325</v>
      </c>
    </row>
    <row r="11" spans="1:5" x14ac:dyDescent="0.2">
      <c r="A11" s="7"/>
      <c r="B11" s="7"/>
      <c r="C11" s="7"/>
      <c r="D11" s="20"/>
      <c r="E11" s="20"/>
    </row>
    <row r="12" spans="1:5" x14ac:dyDescent="0.2">
      <c r="A12" s="6" t="s">
        <v>160</v>
      </c>
      <c r="B12" s="7"/>
      <c r="C12" s="7"/>
      <c r="D12" s="19">
        <v>-85.962493199999997</v>
      </c>
      <c r="E12" s="19">
        <v>-0.11</v>
      </c>
    </row>
    <row r="13" spans="1:5" x14ac:dyDescent="0.2">
      <c r="A13" s="7"/>
      <c r="B13" s="7"/>
      <c r="C13" s="7"/>
      <c r="D13" s="20"/>
      <c r="E13" s="20"/>
    </row>
    <row r="14" spans="1:5" x14ac:dyDescent="0.2">
      <c r="A14" s="8" t="s">
        <v>161</v>
      </c>
      <c r="B14" s="5"/>
      <c r="C14" s="5"/>
      <c r="D14" s="21">
        <v>75128.087716800001</v>
      </c>
      <c r="E14" s="21">
        <f xml:space="preserve"> ROUND(SUM(E10:E13),2)</f>
        <v>100</v>
      </c>
    </row>
    <row r="16" spans="1:5" x14ac:dyDescent="0.2">
      <c r="A16" s="9" t="s">
        <v>162</v>
      </c>
    </row>
    <row r="17" spans="1:4" x14ac:dyDescent="0.2">
      <c r="A17" s="9" t="s">
        <v>163</v>
      </c>
    </row>
    <row r="18" spans="1:4" x14ac:dyDescent="0.2">
      <c r="A18" s="9" t="s">
        <v>164</v>
      </c>
    </row>
    <row r="19" spans="1:4" x14ac:dyDescent="0.2">
      <c r="A19" s="1" t="s">
        <v>165</v>
      </c>
      <c r="B19" s="10">
        <v>38.444788600000003</v>
      </c>
    </row>
    <row r="20" spans="1:4" x14ac:dyDescent="0.2">
      <c r="A20" s="1" t="s">
        <v>166</v>
      </c>
      <c r="B20" s="10">
        <v>66.669508899999997</v>
      </c>
    </row>
    <row r="21" spans="1:4" x14ac:dyDescent="0.2">
      <c r="A21" s="1" t="s">
        <v>167</v>
      </c>
      <c r="B21" s="10">
        <v>37.128027600000003</v>
      </c>
    </row>
    <row r="22" spans="1:4" x14ac:dyDescent="0.2">
      <c r="A22" s="1" t="s">
        <v>168</v>
      </c>
      <c r="B22" s="10">
        <v>64.661173300000002</v>
      </c>
    </row>
    <row r="24" spans="1:4" x14ac:dyDescent="0.2">
      <c r="A24" s="9" t="s">
        <v>169</v>
      </c>
    </row>
    <row r="25" spans="1:4" x14ac:dyDescent="0.2">
      <c r="A25" s="1" t="s">
        <v>165</v>
      </c>
      <c r="B25" s="10">
        <v>38.760767999999999</v>
      </c>
    </row>
    <row r="26" spans="1:4" x14ac:dyDescent="0.2">
      <c r="A26" s="1" t="s">
        <v>166</v>
      </c>
      <c r="B26" s="10">
        <v>70.179976999999994</v>
      </c>
    </row>
    <row r="27" spans="1:4" x14ac:dyDescent="0.2">
      <c r="A27" s="1" t="s">
        <v>167</v>
      </c>
      <c r="B27" s="10">
        <v>37.171109899999998</v>
      </c>
    </row>
    <row r="28" spans="1:4" x14ac:dyDescent="0.2">
      <c r="A28" s="1" t="s">
        <v>168</v>
      </c>
      <c r="B28" s="10">
        <v>67.697522699999993</v>
      </c>
    </row>
    <row r="30" spans="1:4" x14ac:dyDescent="0.2">
      <c r="A30" s="9" t="s">
        <v>170</v>
      </c>
      <c r="B30" s="11"/>
    </row>
    <row r="31" spans="1:4" x14ac:dyDescent="0.2">
      <c r="A31" s="25" t="s">
        <v>604</v>
      </c>
      <c r="B31" s="26"/>
      <c r="C31" s="32" t="s">
        <v>610</v>
      </c>
      <c r="D31" s="33"/>
    </row>
    <row r="32" spans="1:4" x14ac:dyDescent="0.2">
      <c r="A32" s="34"/>
      <c r="B32" s="35"/>
      <c r="C32" s="27" t="s">
        <v>611</v>
      </c>
      <c r="D32" s="27" t="s">
        <v>612</v>
      </c>
    </row>
    <row r="33" spans="1:4" x14ac:dyDescent="0.2">
      <c r="A33" s="28" t="s">
        <v>606</v>
      </c>
      <c r="B33" s="29"/>
      <c r="C33" s="30">
        <v>1.2278505340000001</v>
      </c>
      <c r="D33" s="30">
        <v>1.1375802960000001</v>
      </c>
    </row>
    <row r="34" spans="1:4" x14ac:dyDescent="0.2">
      <c r="A34" s="28" t="s">
        <v>607</v>
      </c>
      <c r="B34" s="29"/>
      <c r="C34" s="30">
        <v>1.2278505340000001</v>
      </c>
      <c r="D34" s="30">
        <v>1.1375802960000001</v>
      </c>
    </row>
    <row r="35" spans="1:4" x14ac:dyDescent="0.2">
      <c r="A35" s="9"/>
      <c r="B35" s="11"/>
    </row>
    <row r="36" spans="1:4" x14ac:dyDescent="0.2">
      <c r="A36" s="9"/>
      <c r="B36" s="11"/>
    </row>
    <row r="37" spans="1:4" x14ac:dyDescent="0.2">
      <c r="A37" s="9"/>
      <c r="B37" s="11"/>
    </row>
    <row r="38" spans="1:4" x14ac:dyDescent="0.2">
      <c r="A38" s="9" t="s">
        <v>172</v>
      </c>
      <c r="B38" s="12">
        <v>0.18979679983764952</v>
      </c>
    </row>
  </sheetData>
  <mergeCells count="3">
    <mergeCell ref="A1:D1"/>
    <mergeCell ref="C31:D31"/>
    <mergeCell ref="A32:B3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workbookViewId="0">
      <selection sqref="A1:D1"/>
    </sheetView>
  </sheetViews>
  <sheetFormatPr defaultRowHeight="11.25" x14ac:dyDescent="0.2"/>
  <cols>
    <col min="1" max="1" width="59" style="1" bestFit="1" customWidth="1"/>
    <col min="2" max="2" width="37" style="1" bestFit="1" customWidth="1"/>
    <col min="3" max="3" width="9.5703125" style="1" bestFit="1" customWidth="1"/>
    <col min="4" max="4" width="24" style="1" bestFit="1" customWidth="1"/>
    <col min="5" max="5" width="14.140625" style="1" bestFit="1" customWidth="1"/>
    <col min="6" max="16384" width="9.140625" style="2"/>
  </cols>
  <sheetData>
    <row r="1" spans="1:5" x14ac:dyDescent="0.2">
      <c r="A1" s="31" t="s">
        <v>346</v>
      </c>
      <c r="B1" s="31"/>
      <c r="C1" s="31"/>
      <c r="D1" s="31"/>
    </row>
    <row r="3" spans="1:5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5" x14ac:dyDescent="0.2">
      <c r="A4" s="5"/>
      <c r="B4" s="5"/>
      <c r="C4" s="5"/>
      <c r="D4" s="5"/>
      <c r="E4" s="5"/>
    </row>
    <row r="5" spans="1:5" x14ac:dyDescent="0.2">
      <c r="A5" s="6" t="s">
        <v>581</v>
      </c>
      <c r="B5" s="7"/>
      <c r="C5" s="7"/>
      <c r="D5" s="7"/>
      <c r="E5" s="7"/>
    </row>
    <row r="6" spans="1:5" x14ac:dyDescent="0.2">
      <c r="A6" s="7" t="s">
        <v>344</v>
      </c>
      <c r="B6" s="7" t="s">
        <v>345</v>
      </c>
      <c r="C6" s="7">
        <v>116234.092</v>
      </c>
      <c r="D6" s="7">
        <v>2488.2798069999999</v>
      </c>
      <c r="E6" s="7">
        <v>99.108817141791732</v>
      </c>
    </row>
    <row r="7" spans="1:5" x14ac:dyDescent="0.2">
      <c r="A7" s="6" t="s">
        <v>149</v>
      </c>
      <c r="B7" s="7"/>
      <c r="C7" s="7"/>
      <c r="D7" s="6">
        <f>SUM(D6:D6)</f>
        <v>2488.2798069999999</v>
      </c>
      <c r="E7" s="6">
        <f>SUM(E6:E6)</f>
        <v>99.108817141791732</v>
      </c>
    </row>
    <row r="8" spans="1:5" x14ac:dyDescent="0.2">
      <c r="A8" s="7"/>
      <c r="B8" s="7"/>
      <c r="C8" s="7"/>
      <c r="D8" s="7"/>
      <c r="E8" s="7"/>
    </row>
    <row r="9" spans="1:5" x14ac:dyDescent="0.2">
      <c r="A9" s="6" t="s">
        <v>149</v>
      </c>
      <c r="B9" s="7"/>
      <c r="C9" s="7"/>
      <c r="D9" s="6">
        <v>2488.2798069999999</v>
      </c>
      <c r="E9" s="6">
        <v>99.108817141791732</v>
      </c>
    </row>
    <row r="10" spans="1:5" x14ac:dyDescent="0.2">
      <c r="A10" s="7"/>
      <c r="B10" s="7"/>
      <c r="C10" s="7"/>
      <c r="D10" s="7"/>
      <c r="E10" s="7"/>
    </row>
    <row r="11" spans="1:5" x14ac:dyDescent="0.2">
      <c r="A11" s="6" t="s">
        <v>160</v>
      </c>
      <c r="B11" s="7"/>
      <c r="C11" s="7"/>
      <c r="D11" s="6">
        <v>22.374521000000001</v>
      </c>
      <c r="E11" s="6">
        <v>0.89</v>
      </c>
    </row>
    <row r="12" spans="1:5" x14ac:dyDescent="0.2">
      <c r="A12" s="7"/>
      <c r="B12" s="7"/>
      <c r="C12" s="7"/>
      <c r="D12" s="7"/>
      <c r="E12" s="7"/>
    </row>
    <row r="13" spans="1:5" x14ac:dyDescent="0.2">
      <c r="A13" s="8" t="s">
        <v>161</v>
      </c>
      <c r="B13" s="5"/>
      <c r="C13" s="5"/>
      <c r="D13" s="8">
        <v>2510.6543280000001</v>
      </c>
      <c r="E13" s="8">
        <f xml:space="preserve"> ROUND(SUM(E9:E12),2)</f>
        <v>100</v>
      </c>
    </row>
    <row r="15" spans="1:5" x14ac:dyDescent="0.2">
      <c r="A15" s="9" t="s">
        <v>162</v>
      </c>
    </row>
    <row r="16" spans="1:5" x14ac:dyDescent="0.2">
      <c r="A16" s="9" t="s">
        <v>163</v>
      </c>
    </row>
    <row r="17" spans="1:2" x14ac:dyDescent="0.2">
      <c r="A17" s="9" t="s">
        <v>164</v>
      </c>
    </row>
    <row r="18" spans="1:2" x14ac:dyDescent="0.2">
      <c r="A18" s="1" t="s">
        <v>165</v>
      </c>
      <c r="B18" s="10">
        <v>9.1847767999999999</v>
      </c>
    </row>
    <row r="19" spans="1:2" x14ac:dyDescent="0.2">
      <c r="A19" s="1" t="s">
        <v>166</v>
      </c>
      <c r="B19" s="10">
        <v>9.1847761000000006</v>
      </c>
    </row>
    <row r="20" spans="1:2" x14ac:dyDescent="0.2">
      <c r="A20" s="1" t="s">
        <v>167</v>
      </c>
      <c r="B20" s="10">
        <v>8.9431692999999992</v>
      </c>
    </row>
    <row r="21" spans="1:2" x14ac:dyDescent="0.2">
      <c r="A21" s="1" t="s">
        <v>168</v>
      </c>
      <c r="B21" s="10">
        <v>8.9431692999999992</v>
      </c>
    </row>
    <row r="23" spans="1:2" x14ac:dyDescent="0.2">
      <c r="A23" s="9" t="s">
        <v>169</v>
      </c>
    </row>
    <row r="24" spans="1:2" x14ac:dyDescent="0.2">
      <c r="A24" s="1" t="s">
        <v>165</v>
      </c>
      <c r="B24" s="10">
        <v>8.9314532999999994</v>
      </c>
    </row>
    <row r="25" spans="1:2" x14ac:dyDescent="0.2">
      <c r="A25" s="1" t="s">
        <v>166</v>
      </c>
      <c r="B25" s="10">
        <v>8.9314655999999992</v>
      </c>
    </row>
    <row r="26" spans="1:2" x14ac:dyDescent="0.2">
      <c r="A26" s="1" t="s">
        <v>167</v>
      </c>
      <c r="B26" s="10">
        <v>8.6252306999999995</v>
      </c>
    </row>
    <row r="27" spans="1:2" x14ac:dyDescent="0.2">
      <c r="A27" s="1" t="s">
        <v>168</v>
      </c>
      <c r="B27" s="10">
        <v>8.6252232000000006</v>
      </c>
    </row>
    <row r="29" spans="1:2" x14ac:dyDescent="0.2">
      <c r="A29" s="9" t="s">
        <v>170</v>
      </c>
      <c r="B29" s="11" t="s">
        <v>171</v>
      </c>
    </row>
    <row r="30" spans="1:2" x14ac:dyDescent="0.2">
      <c r="A30" s="9" t="s">
        <v>172</v>
      </c>
      <c r="B30" s="12">
        <v>1.7507358553764403E-2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workbookViewId="0"/>
  </sheetViews>
  <sheetFormatPr defaultRowHeight="11.25" x14ac:dyDescent="0.2"/>
  <cols>
    <col min="1" max="1" width="38" style="2" customWidth="1"/>
    <col min="2" max="2" width="64" style="2" customWidth="1"/>
    <col min="3" max="3" width="11.710937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883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884</v>
      </c>
      <c r="B8" s="40" t="s">
        <v>885</v>
      </c>
      <c r="C8" s="40" t="s">
        <v>632</v>
      </c>
      <c r="D8" s="40">
        <v>480</v>
      </c>
      <c r="E8" s="7">
        <v>12133.835999999999</v>
      </c>
      <c r="F8" s="7">
        <v>4.0113363608535897</v>
      </c>
    </row>
    <row r="9" spans="1:6" x14ac:dyDescent="0.2">
      <c r="A9" s="40" t="s">
        <v>886</v>
      </c>
      <c r="B9" s="40" t="s">
        <v>887</v>
      </c>
      <c r="C9" s="40" t="s">
        <v>655</v>
      </c>
      <c r="D9" s="40">
        <v>950</v>
      </c>
      <c r="E9" s="7">
        <v>9717.5120000000006</v>
      </c>
      <c r="F9" s="7">
        <v>3.2125215160837102</v>
      </c>
    </row>
    <row r="10" spans="1:6" x14ac:dyDescent="0.2">
      <c r="A10" s="40" t="s">
        <v>656</v>
      </c>
      <c r="B10" s="40" t="s">
        <v>657</v>
      </c>
      <c r="C10" s="40" t="s">
        <v>641</v>
      </c>
      <c r="D10" s="40">
        <v>900</v>
      </c>
      <c r="E10" s="7">
        <v>9210.6990000000005</v>
      </c>
      <c r="F10" s="7">
        <v>3.0449737253394402</v>
      </c>
    </row>
    <row r="11" spans="1:6" x14ac:dyDescent="0.2">
      <c r="A11" s="40" t="s">
        <v>668</v>
      </c>
      <c r="B11" s="40" t="s">
        <v>669</v>
      </c>
      <c r="C11" s="40" t="s">
        <v>649</v>
      </c>
      <c r="D11" s="40">
        <v>900</v>
      </c>
      <c r="E11" s="7">
        <v>9137.4930000000004</v>
      </c>
      <c r="F11" s="7">
        <v>3.02077248431124</v>
      </c>
    </row>
    <row r="12" spans="1:6" x14ac:dyDescent="0.2">
      <c r="A12" s="40" t="s">
        <v>660</v>
      </c>
      <c r="B12" s="40" t="s">
        <v>661</v>
      </c>
      <c r="C12" s="40" t="s">
        <v>655</v>
      </c>
      <c r="D12" s="40">
        <v>800</v>
      </c>
      <c r="E12" s="7">
        <v>8229.6959999999999</v>
      </c>
      <c r="F12" s="7">
        <v>2.72066301238713</v>
      </c>
    </row>
    <row r="13" spans="1:6" x14ac:dyDescent="0.2">
      <c r="A13" s="40" t="s">
        <v>888</v>
      </c>
      <c r="B13" s="40" t="s">
        <v>889</v>
      </c>
      <c r="C13" s="40" t="s">
        <v>692</v>
      </c>
      <c r="D13" s="40">
        <v>799</v>
      </c>
      <c r="E13" s="7">
        <v>8052.6815500000002</v>
      </c>
      <c r="F13" s="7">
        <v>2.66214363733694</v>
      </c>
    </row>
    <row r="14" spans="1:6" x14ac:dyDescent="0.2">
      <c r="A14" s="40" t="s">
        <v>890</v>
      </c>
      <c r="B14" s="40" t="s">
        <v>891</v>
      </c>
      <c r="C14" s="40" t="s">
        <v>621</v>
      </c>
      <c r="D14" s="40">
        <v>15</v>
      </c>
      <c r="E14" s="7">
        <v>7712.28</v>
      </c>
      <c r="F14" s="7">
        <v>2.54960996580833</v>
      </c>
    </row>
    <row r="15" spans="1:6" x14ac:dyDescent="0.2">
      <c r="A15" s="40" t="s">
        <v>682</v>
      </c>
      <c r="B15" s="40" t="s">
        <v>683</v>
      </c>
      <c r="C15" s="40" t="s">
        <v>635</v>
      </c>
      <c r="D15" s="40">
        <v>750</v>
      </c>
      <c r="E15" s="7">
        <v>7541.2650000000003</v>
      </c>
      <c r="F15" s="7">
        <v>2.49307395462841</v>
      </c>
    </row>
    <row r="16" spans="1:6" x14ac:dyDescent="0.2">
      <c r="A16" s="40" t="s">
        <v>892</v>
      </c>
      <c r="B16" s="40" t="s">
        <v>893</v>
      </c>
      <c r="C16" s="40" t="s">
        <v>632</v>
      </c>
      <c r="D16" s="40">
        <v>700</v>
      </c>
      <c r="E16" s="7">
        <v>7404.0959999999995</v>
      </c>
      <c r="F16" s="7">
        <v>2.4477271247156001</v>
      </c>
    </row>
    <row r="17" spans="1:6" x14ac:dyDescent="0.2">
      <c r="A17" s="40" t="s">
        <v>894</v>
      </c>
      <c r="B17" s="40" t="s">
        <v>895</v>
      </c>
      <c r="C17" s="40" t="s">
        <v>655</v>
      </c>
      <c r="D17" s="40">
        <v>650</v>
      </c>
      <c r="E17" s="7">
        <v>6580.2034999999996</v>
      </c>
      <c r="F17" s="7">
        <v>2.17535572108986</v>
      </c>
    </row>
    <row r="18" spans="1:6" x14ac:dyDescent="0.2">
      <c r="A18" s="40" t="s">
        <v>896</v>
      </c>
      <c r="B18" s="40" t="s">
        <v>897</v>
      </c>
      <c r="C18" s="40" t="s">
        <v>672</v>
      </c>
      <c r="D18" s="40">
        <v>600</v>
      </c>
      <c r="E18" s="7">
        <v>6105.4740000000002</v>
      </c>
      <c r="F18" s="7">
        <v>2.0184144450647099</v>
      </c>
    </row>
    <row r="19" spans="1:6" x14ac:dyDescent="0.2">
      <c r="A19" s="40" t="s">
        <v>653</v>
      </c>
      <c r="B19" s="40" t="s">
        <v>654</v>
      </c>
      <c r="C19" s="40" t="s">
        <v>655</v>
      </c>
      <c r="D19" s="40">
        <v>550</v>
      </c>
      <c r="E19" s="7">
        <v>5674.3280000000004</v>
      </c>
      <c r="F19" s="7">
        <v>1.8758814796746599</v>
      </c>
    </row>
    <row r="20" spans="1:6" x14ac:dyDescent="0.2">
      <c r="A20" s="40" t="s">
        <v>898</v>
      </c>
      <c r="B20" s="40" t="s">
        <v>899</v>
      </c>
      <c r="C20" s="40" t="s">
        <v>703</v>
      </c>
      <c r="D20" s="40">
        <v>550</v>
      </c>
      <c r="E20" s="7">
        <v>5566.2475000000004</v>
      </c>
      <c r="F20" s="7">
        <v>1.84015104458808</v>
      </c>
    </row>
    <row r="21" spans="1:6" x14ac:dyDescent="0.2">
      <c r="A21" s="40" t="s">
        <v>900</v>
      </c>
      <c r="B21" s="40" t="s">
        <v>901</v>
      </c>
      <c r="C21" s="40" t="s">
        <v>644</v>
      </c>
      <c r="D21" s="40">
        <v>750</v>
      </c>
      <c r="E21" s="7">
        <v>4805.1374999999998</v>
      </c>
      <c r="F21" s="7">
        <v>1.5885349672314</v>
      </c>
    </row>
    <row r="22" spans="1:6" x14ac:dyDescent="0.2">
      <c r="A22" s="40" t="s">
        <v>642</v>
      </c>
      <c r="B22" s="40" t="s">
        <v>643</v>
      </c>
      <c r="C22" s="40" t="s">
        <v>644</v>
      </c>
      <c r="D22" s="40">
        <v>450</v>
      </c>
      <c r="E22" s="7">
        <v>4614.8175000000001</v>
      </c>
      <c r="F22" s="7">
        <v>1.52561689777688</v>
      </c>
    </row>
    <row r="23" spans="1:6" x14ac:dyDescent="0.2">
      <c r="A23" s="40" t="s">
        <v>686</v>
      </c>
      <c r="B23" s="40" t="s">
        <v>687</v>
      </c>
      <c r="C23" s="40" t="s">
        <v>635</v>
      </c>
      <c r="D23" s="40">
        <v>450000</v>
      </c>
      <c r="E23" s="7">
        <v>4496.9399999999996</v>
      </c>
      <c r="F23" s="7">
        <v>1.4866476631608501</v>
      </c>
    </row>
    <row r="24" spans="1:6" x14ac:dyDescent="0.2">
      <c r="A24" s="40" t="s">
        <v>902</v>
      </c>
      <c r="B24" s="40" t="s">
        <v>903</v>
      </c>
      <c r="C24" s="40" t="s">
        <v>632</v>
      </c>
      <c r="D24" s="40">
        <v>400</v>
      </c>
      <c r="E24" s="7">
        <v>4192.8519999999999</v>
      </c>
      <c r="F24" s="7">
        <v>1.3861189225960899</v>
      </c>
    </row>
    <row r="25" spans="1:6" x14ac:dyDescent="0.2">
      <c r="A25" s="40" t="s">
        <v>904</v>
      </c>
      <c r="B25" s="40" t="s">
        <v>905</v>
      </c>
      <c r="C25" s="40" t="s">
        <v>621</v>
      </c>
      <c r="D25" s="40">
        <v>8</v>
      </c>
      <c r="E25" s="7">
        <v>4113.2160000000003</v>
      </c>
      <c r="F25" s="7">
        <v>1.3597919817644499</v>
      </c>
    </row>
    <row r="26" spans="1:6" x14ac:dyDescent="0.2">
      <c r="A26" s="40" t="s">
        <v>906</v>
      </c>
      <c r="B26" s="40" t="s">
        <v>907</v>
      </c>
      <c r="C26" s="40" t="s">
        <v>621</v>
      </c>
      <c r="D26" s="40">
        <v>7</v>
      </c>
      <c r="E26" s="7">
        <v>3583.3175000000001</v>
      </c>
      <c r="F26" s="7">
        <v>1.18461233366208</v>
      </c>
    </row>
    <row r="27" spans="1:6" x14ac:dyDescent="0.2">
      <c r="A27" s="40" t="s">
        <v>908</v>
      </c>
      <c r="B27" s="40" t="s">
        <v>909</v>
      </c>
      <c r="C27" s="40" t="s">
        <v>692</v>
      </c>
      <c r="D27" s="40">
        <v>300</v>
      </c>
      <c r="E27" s="7">
        <v>3061.2959999999998</v>
      </c>
      <c r="F27" s="7">
        <v>1.0120367504666801</v>
      </c>
    </row>
    <row r="28" spans="1:6" x14ac:dyDescent="0.2">
      <c r="A28" s="40" t="s">
        <v>699</v>
      </c>
      <c r="B28" s="40" t="s">
        <v>700</v>
      </c>
      <c r="C28" s="40" t="s">
        <v>649</v>
      </c>
      <c r="D28" s="40">
        <v>300</v>
      </c>
      <c r="E28" s="7">
        <v>3057.009</v>
      </c>
      <c r="F28" s="7">
        <v>1.0106195070674</v>
      </c>
    </row>
    <row r="29" spans="1:6" x14ac:dyDescent="0.2">
      <c r="A29" s="40" t="s">
        <v>910</v>
      </c>
      <c r="B29" s="40" t="s">
        <v>911</v>
      </c>
      <c r="C29" s="40" t="s">
        <v>672</v>
      </c>
      <c r="D29" s="40">
        <v>250</v>
      </c>
      <c r="E29" s="7">
        <v>2559.2750000000001</v>
      </c>
      <c r="F29" s="7">
        <v>0.84607315155104901</v>
      </c>
    </row>
    <row r="30" spans="1:6" x14ac:dyDescent="0.2">
      <c r="A30" s="40" t="s">
        <v>912</v>
      </c>
      <c r="B30" s="40" t="s">
        <v>913</v>
      </c>
      <c r="C30" s="40" t="s">
        <v>734</v>
      </c>
      <c r="D30" s="40">
        <v>250</v>
      </c>
      <c r="E30" s="7">
        <v>2518.0300000000002</v>
      </c>
      <c r="F30" s="7">
        <v>0.83243792785069504</v>
      </c>
    </row>
    <row r="31" spans="1:6" x14ac:dyDescent="0.2">
      <c r="A31" s="40" t="s">
        <v>710</v>
      </c>
      <c r="B31" s="40" t="s">
        <v>711</v>
      </c>
      <c r="C31" s="40" t="s">
        <v>712</v>
      </c>
      <c r="D31" s="40">
        <v>230</v>
      </c>
      <c r="E31" s="7">
        <v>2363.4616000000001</v>
      </c>
      <c r="F31" s="7">
        <v>0.78133901377612203</v>
      </c>
    </row>
    <row r="32" spans="1:6" x14ac:dyDescent="0.2">
      <c r="A32" s="40" t="s">
        <v>914</v>
      </c>
      <c r="B32" s="40" t="s">
        <v>915</v>
      </c>
      <c r="C32" s="40" t="s">
        <v>644</v>
      </c>
      <c r="D32" s="40">
        <v>200</v>
      </c>
      <c r="E32" s="7">
        <v>2051.0300000000002</v>
      </c>
      <c r="F32" s="7">
        <v>0.678051954567504</v>
      </c>
    </row>
    <row r="33" spans="1:6" x14ac:dyDescent="0.2">
      <c r="A33" s="40" t="s">
        <v>622</v>
      </c>
      <c r="B33" s="40" t="s">
        <v>623</v>
      </c>
      <c r="C33" s="40" t="s">
        <v>624</v>
      </c>
      <c r="D33" s="40">
        <v>200</v>
      </c>
      <c r="E33" s="7">
        <v>2011.42</v>
      </c>
      <c r="F33" s="7">
        <v>0.66495724706911596</v>
      </c>
    </row>
    <row r="34" spans="1:6" x14ac:dyDescent="0.2">
      <c r="A34" s="40" t="s">
        <v>916</v>
      </c>
      <c r="B34" s="40" t="s">
        <v>917</v>
      </c>
      <c r="C34" s="40" t="s">
        <v>655</v>
      </c>
      <c r="D34" s="40">
        <v>250</v>
      </c>
      <c r="E34" s="7">
        <v>2009.76</v>
      </c>
      <c r="F34" s="7">
        <v>0.66440846609341997</v>
      </c>
    </row>
    <row r="35" spans="1:6" x14ac:dyDescent="0.2">
      <c r="A35" s="40" t="s">
        <v>918</v>
      </c>
      <c r="B35" s="40" t="s">
        <v>919</v>
      </c>
      <c r="C35" s="40" t="s">
        <v>717</v>
      </c>
      <c r="D35" s="40">
        <v>150</v>
      </c>
      <c r="E35" s="7">
        <v>1513.278</v>
      </c>
      <c r="F35" s="7">
        <v>0.50027601044548498</v>
      </c>
    </row>
    <row r="36" spans="1:6" x14ac:dyDescent="0.2">
      <c r="A36" s="40" t="s">
        <v>920</v>
      </c>
      <c r="B36" s="40" t="s">
        <v>921</v>
      </c>
      <c r="C36" s="40" t="s">
        <v>624</v>
      </c>
      <c r="D36" s="40">
        <v>130</v>
      </c>
      <c r="E36" s="7">
        <v>1360.7294999999999</v>
      </c>
      <c r="F36" s="7">
        <v>0.44984485702922999</v>
      </c>
    </row>
    <row r="37" spans="1:6" x14ac:dyDescent="0.2">
      <c r="A37" s="40" t="s">
        <v>922</v>
      </c>
      <c r="B37" s="40" t="s">
        <v>923</v>
      </c>
      <c r="C37" s="40" t="s">
        <v>624</v>
      </c>
      <c r="D37" s="40">
        <v>130</v>
      </c>
      <c r="E37" s="7">
        <v>1317.4525000000001</v>
      </c>
      <c r="F37" s="7">
        <v>0.43553787252007298</v>
      </c>
    </row>
    <row r="38" spans="1:6" x14ac:dyDescent="0.2">
      <c r="A38" s="40" t="s">
        <v>924</v>
      </c>
      <c r="B38" s="40" t="s">
        <v>925</v>
      </c>
      <c r="C38" s="40" t="s">
        <v>644</v>
      </c>
      <c r="D38" s="40">
        <v>100</v>
      </c>
      <c r="E38" s="7">
        <v>1014.003</v>
      </c>
      <c r="F38" s="7">
        <v>0.33522021427639398</v>
      </c>
    </row>
    <row r="39" spans="1:6" x14ac:dyDescent="0.2">
      <c r="A39" s="40" t="s">
        <v>926</v>
      </c>
      <c r="B39" s="40" t="s">
        <v>927</v>
      </c>
      <c r="C39" s="40" t="s">
        <v>928</v>
      </c>
      <c r="D39" s="40">
        <v>600</v>
      </c>
      <c r="E39" s="7">
        <v>605.3184</v>
      </c>
      <c r="F39" s="7">
        <v>0.20011278443302799</v>
      </c>
    </row>
    <row r="40" spans="1:6" x14ac:dyDescent="0.2">
      <c r="A40" s="40" t="s">
        <v>929</v>
      </c>
      <c r="B40" s="40" t="s">
        <v>930</v>
      </c>
      <c r="C40" s="40" t="s">
        <v>649</v>
      </c>
      <c r="D40" s="40">
        <v>50</v>
      </c>
      <c r="E40" s="7">
        <v>592.51949999999999</v>
      </c>
      <c r="F40" s="7">
        <v>0.19588158393312599</v>
      </c>
    </row>
    <row r="41" spans="1:6" x14ac:dyDescent="0.2">
      <c r="A41" s="39" t="s">
        <v>149</v>
      </c>
      <c r="B41" s="40"/>
      <c r="C41" s="40"/>
      <c r="D41" s="40"/>
      <c r="E41" s="6">
        <f>SUM(E8:E40)</f>
        <v>154906.67455</v>
      </c>
      <c r="F41" s="6">
        <f>SUM(F8:F40)</f>
        <v>51.210744579152781</v>
      </c>
    </row>
    <row r="42" spans="1:6" x14ac:dyDescent="0.2">
      <c r="A42" s="40"/>
      <c r="B42" s="40"/>
      <c r="C42" s="40"/>
      <c r="D42" s="40"/>
      <c r="E42" s="7"/>
      <c r="F42" s="7"/>
    </row>
    <row r="43" spans="1:6" x14ac:dyDescent="0.2">
      <c r="A43" s="39" t="s">
        <v>725</v>
      </c>
      <c r="B43" s="40"/>
      <c r="C43" s="40"/>
      <c r="D43" s="40"/>
      <c r="E43" s="7"/>
      <c r="F43" s="7"/>
    </row>
    <row r="44" spans="1:6" x14ac:dyDescent="0.2">
      <c r="A44" s="40" t="s">
        <v>931</v>
      </c>
      <c r="B44" s="40" t="s">
        <v>932</v>
      </c>
      <c r="C44" s="40" t="s">
        <v>933</v>
      </c>
      <c r="D44" s="40">
        <v>1650</v>
      </c>
      <c r="E44" s="7">
        <v>16038.3135</v>
      </c>
      <c r="F44" s="7">
        <v>5.3021212837654197</v>
      </c>
    </row>
    <row r="45" spans="1:6" x14ac:dyDescent="0.2">
      <c r="A45" s="40" t="s">
        <v>934</v>
      </c>
      <c r="B45" s="40" t="s">
        <v>935</v>
      </c>
      <c r="C45" s="40" t="s">
        <v>737</v>
      </c>
      <c r="D45" s="40">
        <v>1510</v>
      </c>
      <c r="E45" s="7">
        <v>15331.196099999999</v>
      </c>
      <c r="F45" s="7">
        <v>5.0683546712933003</v>
      </c>
    </row>
    <row r="46" spans="1:6" x14ac:dyDescent="0.2">
      <c r="A46" s="40" t="s">
        <v>936</v>
      </c>
      <c r="B46" s="40" t="s">
        <v>937</v>
      </c>
      <c r="C46" s="40" t="s">
        <v>938</v>
      </c>
      <c r="D46" s="40">
        <v>917</v>
      </c>
      <c r="E46" s="7">
        <v>11416.87925</v>
      </c>
      <c r="F46" s="7">
        <v>3.7743169483253198</v>
      </c>
    </row>
    <row r="47" spans="1:6" x14ac:dyDescent="0.2">
      <c r="A47" s="40" t="s">
        <v>939</v>
      </c>
      <c r="B47" s="40" t="s">
        <v>940</v>
      </c>
      <c r="C47" s="40" t="s">
        <v>941</v>
      </c>
      <c r="D47" s="40">
        <v>110</v>
      </c>
      <c r="E47" s="7">
        <v>11272.656999999999</v>
      </c>
      <c r="F47" s="7">
        <v>3.7266383777999601</v>
      </c>
    </row>
    <row r="48" spans="1:6" x14ac:dyDescent="0.2">
      <c r="A48" s="40" t="s">
        <v>942</v>
      </c>
      <c r="B48" s="40" t="s">
        <v>943</v>
      </c>
      <c r="C48" s="40" t="s">
        <v>747</v>
      </c>
      <c r="D48" s="40">
        <v>1000</v>
      </c>
      <c r="E48" s="7">
        <v>10657.76</v>
      </c>
      <c r="F48" s="7">
        <v>3.5233589949007902</v>
      </c>
    </row>
    <row r="49" spans="1:6" x14ac:dyDescent="0.2">
      <c r="A49" s="40" t="s">
        <v>944</v>
      </c>
      <c r="B49" s="40" t="s">
        <v>945</v>
      </c>
      <c r="C49" s="40" t="s">
        <v>737</v>
      </c>
      <c r="D49" s="40">
        <v>850</v>
      </c>
      <c r="E49" s="7">
        <v>8610.7124999999996</v>
      </c>
      <c r="F49" s="7">
        <v>2.8466236187885299</v>
      </c>
    </row>
    <row r="50" spans="1:6" x14ac:dyDescent="0.2">
      <c r="A50" s="40" t="s">
        <v>946</v>
      </c>
      <c r="B50" s="40" t="s">
        <v>947</v>
      </c>
      <c r="C50" s="40" t="s">
        <v>737</v>
      </c>
      <c r="D50" s="40">
        <v>700</v>
      </c>
      <c r="E50" s="7">
        <v>7104.6289999999999</v>
      </c>
      <c r="F50" s="7">
        <v>2.3487260449271701</v>
      </c>
    </row>
    <row r="51" spans="1:6" x14ac:dyDescent="0.2">
      <c r="A51" s="40" t="s">
        <v>948</v>
      </c>
      <c r="B51" s="40" t="s">
        <v>949</v>
      </c>
      <c r="C51" s="40" t="s">
        <v>747</v>
      </c>
      <c r="D51" s="40">
        <v>52</v>
      </c>
      <c r="E51" s="7">
        <v>6974.1567999999997</v>
      </c>
      <c r="F51" s="7">
        <v>2.3055931164830601</v>
      </c>
    </row>
    <row r="52" spans="1:6" x14ac:dyDescent="0.2">
      <c r="A52" s="40" t="s">
        <v>950</v>
      </c>
      <c r="B52" s="40" t="s">
        <v>951</v>
      </c>
      <c r="C52" s="40" t="s">
        <v>737</v>
      </c>
      <c r="D52" s="40">
        <v>600</v>
      </c>
      <c r="E52" s="7">
        <v>6171.15</v>
      </c>
      <c r="F52" s="7">
        <v>2.0401263362453301</v>
      </c>
    </row>
    <row r="53" spans="1:6" x14ac:dyDescent="0.2">
      <c r="A53" s="40" t="s">
        <v>952</v>
      </c>
      <c r="B53" s="40" t="s">
        <v>953</v>
      </c>
      <c r="C53" s="40" t="s">
        <v>750</v>
      </c>
      <c r="D53" s="40">
        <v>535</v>
      </c>
      <c r="E53" s="7">
        <v>5438.7618499999999</v>
      </c>
      <c r="F53" s="7">
        <v>1.79800544254334</v>
      </c>
    </row>
    <row r="54" spans="1:6" x14ac:dyDescent="0.2">
      <c r="A54" s="40" t="s">
        <v>954</v>
      </c>
      <c r="B54" s="40" t="s">
        <v>955</v>
      </c>
      <c r="C54" s="40" t="s">
        <v>747</v>
      </c>
      <c r="D54" s="40">
        <v>500</v>
      </c>
      <c r="E54" s="7">
        <v>5328.88</v>
      </c>
      <c r="F54" s="7">
        <v>1.76167949745039</v>
      </c>
    </row>
    <row r="55" spans="1:6" x14ac:dyDescent="0.2">
      <c r="A55" s="40" t="s">
        <v>956</v>
      </c>
      <c r="B55" s="40" t="s">
        <v>957</v>
      </c>
      <c r="C55" s="40" t="s">
        <v>737</v>
      </c>
      <c r="D55" s="40">
        <v>450</v>
      </c>
      <c r="E55" s="7">
        <v>4522.7745000000004</v>
      </c>
      <c r="F55" s="7">
        <v>1.4951883150383301</v>
      </c>
    </row>
    <row r="56" spans="1:6" x14ac:dyDescent="0.2">
      <c r="A56" s="40" t="s">
        <v>958</v>
      </c>
      <c r="B56" s="40" t="s">
        <v>959</v>
      </c>
      <c r="C56" s="40" t="s">
        <v>933</v>
      </c>
      <c r="D56" s="40">
        <v>350</v>
      </c>
      <c r="E56" s="7">
        <v>3345.51</v>
      </c>
      <c r="F56" s="7">
        <v>1.1059953265067499</v>
      </c>
    </row>
    <row r="57" spans="1:6" x14ac:dyDescent="0.2">
      <c r="A57" s="40" t="s">
        <v>960</v>
      </c>
      <c r="B57" s="40" t="s">
        <v>961</v>
      </c>
      <c r="C57" s="40" t="s">
        <v>737</v>
      </c>
      <c r="D57" s="40">
        <v>307</v>
      </c>
      <c r="E57" s="7">
        <v>3157.8326999999999</v>
      </c>
      <c r="F57" s="7">
        <v>1.0439509097537201</v>
      </c>
    </row>
    <row r="58" spans="1:6" x14ac:dyDescent="0.2">
      <c r="A58" s="40" t="s">
        <v>962</v>
      </c>
      <c r="B58" s="40" t="s">
        <v>963</v>
      </c>
      <c r="C58" s="40" t="s">
        <v>964</v>
      </c>
      <c r="D58" s="40">
        <v>260</v>
      </c>
      <c r="E58" s="7">
        <v>3134.4560000000001</v>
      </c>
      <c r="F58" s="7">
        <v>1.0362227843112199</v>
      </c>
    </row>
    <row r="59" spans="1:6" x14ac:dyDescent="0.2">
      <c r="A59" s="40" t="s">
        <v>965</v>
      </c>
      <c r="B59" s="40" t="s">
        <v>966</v>
      </c>
      <c r="C59" s="40" t="s">
        <v>964</v>
      </c>
      <c r="D59" s="40">
        <v>257</v>
      </c>
      <c r="E59" s="7">
        <v>3102.47316</v>
      </c>
      <c r="F59" s="7">
        <v>1.0256495468770399</v>
      </c>
    </row>
    <row r="60" spans="1:6" x14ac:dyDescent="0.2">
      <c r="A60" s="40" t="s">
        <v>967</v>
      </c>
      <c r="B60" s="40" t="s">
        <v>968</v>
      </c>
      <c r="C60" s="40" t="s">
        <v>750</v>
      </c>
      <c r="D60" s="40">
        <v>250</v>
      </c>
      <c r="E60" s="7">
        <v>2555.8024999999998</v>
      </c>
      <c r="F60" s="7">
        <v>0.84492517447990201</v>
      </c>
    </row>
    <row r="61" spans="1:6" x14ac:dyDescent="0.2">
      <c r="A61" s="40" t="s">
        <v>969</v>
      </c>
      <c r="B61" s="40" t="s">
        <v>970</v>
      </c>
      <c r="C61" s="40" t="s">
        <v>737</v>
      </c>
      <c r="D61" s="40">
        <v>240</v>
      </c>
      <c r="E61" s="7">
        <v>2124.5616</v>
      </c>
      <c r="F61" s="7">
        <v>0.70236083600876797</v>
      </c>
    </row>
    <row r="62" spans="1:6" x14ac:dyDescent="0.2">
      <c r="A62" s="40" t="s">
        <v>971</v>
      </c>
      <c r="B62" s="40" t="s">
        <v>972</v>
      </c>
      <c r="C62" s="40" t="s">
        <v>973</v>
      </c>
      <c r="D62" s="40">
        <v>200</v>
      </c>
      <c r="E62" s="7">
        <v>2038.942</v>
      </c>
      <c r="F62" s="7">
        <v>0.67405577117339799</v>
      </c>
    </row>
    <row r="63" spans="1:6" x14ac:dyDescent="0.2">
      <c r="A63" s="40" t="s">
        <v>974</v>
      </c>
      <c r="B63" s="40" t="s">
        <v>975</v>
      </c>
      <c r="C63" s="40" t="s">
        <v>976</v>
      </c>
      <c r="D63" s="40">
        <v>15</v>
      </c>
      <c r="E63" s="7">
        <v>1849.4295</v>
      </c>
      <c r="F63" s="7">
        <v>0.61140465391037702</v>
      </c>
    </row>
    <row r="64" spans="1:6" x14ac:dyDescent="0.2">
      <c r="A64" s="40" t="s">
        <v>977</v>
      </c>
      <c r="B64" s="40" t="s">
        <v>978</v>
      </c>
      <c r="C64" s="40" t="s">
        <v>979</v>
      </c>
      <c r="D64" s="40">
        <v>135</v>
      </c>
      <c r="E64" s="7">
        <v>1726.3813500000001</v>
      </c>
      <c r="F64" s="7">
        <v>0.57072604920278402</v>
      </c>
    </row>
    <row r="65" spans="1:6" x14ac:dyDescent="0.2">
      <c r="A65" s="40" t="s">
        <v>738</v>
      </c>
      <c r="B65" s="40" t="s">
        <v>739</v>
      </c>
      <c r="C65" s="40" t="s">
        <v>740</v>
      </c>
      <c r="D65" s="40">
        <v>150</v>
      </c>
      <c r="E65" s="7">
        <v>1534.8615</v>
      </c>
      <c r="F65" s="7">
        <v>0.50741132019785695</v>
      </c>
    </row>
    <row r="66" spans="1:6" x14ac:dyDescent="0.2">
      <c r="A66" s="40" t="s">
        <v>980</v>
      </c>
      <c r="B66" s="40" t="s">
        <v>981</v>
      </c>
      <c r="C66" s="40" t="s">
        <v>982</v>
      </c>
      <c r="D66" s="40">
        <v>100</v>
      </c>
      <c r="E66" s="7">
        <v>1358.9079999999999</v>
      </c>
      <c r="F66" s="7">
        <v>0.449242685615236</v>
      </c>
    </row>
    <row r="67" spans="1:6" x14ac:dyDescent="0.2">
      <c r="A67" s="40" t="s">
        <v>983</v>
      </c>
      <c r="B67" s="40" t="s">
        <v>984</v>
      </c>
      <c r="C67" s="40" t="s">
        <v>750</v>
      </c>
      <c r="D67" s="40">
        <v>100</v>
      </c>
      <c r="E67" s="7">
        <v>1012.81</v>
      </c>
      <c r="F67" s="7">
        <v>0.33482581927398097</v>
      </c>
    </row>
    <row r="68" spans="1:6" x14ac:dyDescent="0.2">
      <c r="A68" s="40" t="s">
        <v>726</v>
      </c>
      <c r="B68" s="40" t="s">
        <v>727</v>
      </c>
      <c r="C68" s="40" t="s">
        <v>728</v>
      </c>
      <c r="D68" s="40">
        <v>160</v>
      </c>
      <c r="E68" s="7">
        <v>809.49120000000005</v>
      </c>
      <c r="F68" s="7">
        <v>0.26761046418881901</v>
      </c>
    </row>
    <row r="69" spans="1:6" x14ac:dyDescent="0.2">
      <c r="A69" s="39" t="s">
        <v>149</v>
      </c>
      <c r="B69" s="40"/>
      <c r="C69" s="40"/>
      <c r="D69" s="40"/>
      <c r="E69" s="6">
        <f>SUM(E44:E68)</f>
        <v>136619.33000999998</v>
      </c>
      <c r="F69" s="6">
        <f>SUM(F44:F68)</f>
        <v>45.165113989060785</v>
      </c>
    </row>
    <row r="70" spans="1:6" x14ac:dyDescent="0.2">
      <c r="A70" s="40"/>
      <c r="B70" s="40"/>
      <c r="C70" s="40"/>
      <c r="D70" s="40"/>
      <c r="E70" s="7"/>
      <c r="F70" s="7"/>
    </row>
    <row r="71" spans="1:6" x14ac:dyDescent="0.2">
      <c r="A71" s="39" t="s">
        <v>149</v>
      </c>
      <c r="B71" s="40"/>
      <c r="C71" s="40"/>
      <c r="D71" s="40"/>
      <c r="E71" s="6">
        <v>291526.00455999997</v>
      </c>
      <c r="F71" s="6">
        <v>96.375858568213587</v>
      </c>
    </row>
    <row r="72" spans="1:6" x14ac:dyDescent="0.2">
      <c r="A72" s="40"/>
      <c r="B72" s="40"/>
      <c r="C72" s="40"/>
      <c r="D72" s="40"/>
      <c r="E72" s="7"/>
      <c r="F72" s="7"/>
    </row>
    <row r="73" spans="1:6" x14ac:dyDescent="0.2">
      <c r="A73" s="39" t="s">
        <v>160</v>
      </c>
      <c r="B73" s="40"/>
      <c r="C73" s="40"/>
      <c r="D73" s="40"/>
      <c r="E73" s="6">
        <v>10962.619962500001</v>
      </c>
      <c r="F73" s="6">
        <v>3.62</v>
      </c>
    </row>
    <row r="74" spans="1:6" x14ac:dyDescent="0.2">
      <c r="A74" s="40"/>
      <c r="B74" s="40"/>
      <c r="C74" s="40"/>
      <c r="D74" s="40"/>
      <c r="E74" s="7"/>
      <c r="F74" s="7"/>
    </row>
    <row r="75" spans="1:6" x14ac:dyDescent="0.2">
      <c r="A75" s="41" t="s">
        <v>161</v>
      </c>
      <c r="B75" s="38"/>
      <c r="C75" s="38"/>
      <c r="D75" s="38"/>
      <c r="E75" s="8">
        <v>302488.6199625</v>
      </c>
      <c r="F75" s="8">
        <f xml:space="preserve"> ROUND(SUM(F71:F74),2)</f>
        <v>100</v>
      </c>
    </row>
    <row r="76" spans="1:6" x14ac:dyDescent="0.2">
      <c r="A76" s="4" t="s">
        <v>806</v>
      </c>
      <c r="B76" s="44"/>
      <c r="C76" s="44"/>
      <c r="D76" s="44"/>
      <c r="E76" s="45"/>
      <c r="F76" s="45"/>
    </row>
    <row r="77" spans="1:6" x14ac:dyDescent="0.2">
      <c r="A77" s="4" t="s">
        <v>807</v>
      </c>
      <c r="B77" s="44"/>
      <c r="C77" s="44"/>
      <c r="D77" s="44"/>
      <c r="E77" s="45"/>
      <c r="F77" s="45"/>
    </row>
    <row r="78" spans="1:6" x14ac:dyDescent="0.2">
      <c r="A78" s="4" t="s">
        <v>808</v>
      </c>
      <c r="B78" s="44"/>
      <c r="C78" s="44"/>
      <c r="D78" s="44"/>
      <c r="E78" s="45"/>
      <c r="F78" s="45"/>
    </row>
    <row r="79" spans="1:6" x14ac:dyDescent="0.2">
      <c r="A79" s="4" t="s">
        <v>809</v>
      </c>
      <c r="B79" s="44"/>
      <c r="C79" s="44"/>
      <c r="D79" s="44"/>
      <c r="E79" s="45"/>
      <c r="F79" s="45"/>
    </row>
    <row r="81" spans="1:4" x14ac:dyDescent="0.2">
      <c r="A81" s="4" t="s">
        <v>162</v>
      </c>
    </row>
    <row r="82" spans="1:4" x14ac:dyDescent="0.2">
      <c r="A82" s="4" t="s">
        <v>163</v>
      </c>
    </row>
    <row r="83" spans="1:4" x14ac:dyDescent="0.2">
      <c r="A83" s="4" t="s">
        <v>811</v>
      </c>
    </row>
    <row r="84" spans="1:4" x14ac:dyDescent="0.2">
      <c r="A84" s="2" t="s">
        <v>607</v>
      </c>
      <c r="D84" s="10">
        <v>11.2338</v>
      </c>
    </row>
    <row r="85" spans="1:4" x14ac:dyDescent="0.2">
      <c r="A85" s="2" t="s">
        <v>985</v>
      </c>
      <c r="D85" s="10">
        <v>17.979299999999999</v>
      </c>
    </row>
    <row r="86" spans="1:4" x14ac:dyDescent="0.2">
      <c r="A86" s="2" t="s">
        <v>606</v>
      </c>
      <c r="D86" s="10">
        <v>10.932700000000001</v>
      </c>
    </row>
    <row r="87" spans="1:4" x14ac:dyDescent="0.2">
      <c r="A87" s="2" t="s">
        <v>986</v>
      </c>
      <c r="D87" s="10">
        <v>17.472799999999999</v>
      </c>
    </row>
    <row r="89" spans="1:4" x14ac:dyDescent="0.2">
      <c r="A89" s="4" t="s">
        <v>823</v>
      </c>
    </row>
    <row r="90" spans="1:4" x14ac:dyDescent="0.2">
      <c r="A90" s="2" t="s">
        <v>607</v>
      </c>
      <c r="D90" s="10">
        <v>11.530200000000001</v>
      </c>
    </row>
    <row r="91" spans="1:4" x14ac:dyDescent="0.2">
      <c r="A91" s="2" t="s">
        <v>985</v>
      </c>
      <c r="D91" s="10">
        <v>19.186900000000001</v>
      </c>
    </row>
    <row r="92" spans="1:4" x14ac:dyDescent="0.2">
      <c r="A92" s="2" t="s">
        <v>606</v>
      </c>
      <c r="D92" s="10">
        <v>11.1694</v>
      </c>
    </row>
    <row r="93" spans="1:4" x14ac:dyDescent="0.2">
      <c r="A93" s="2" t="s">
        <v>986</v>
      </c>
      <c r="D93" s="10">
        <v>18.5839</v>
      </c>
    </row>
    <row r="95" spans="1:4" x14ac:dyDescent="0.2">
      <c r="A95" s="4" t="s">
        <v>170</v>
      </c>
      <c r="D95" s="42"/>
    </row>
    <row r="96" spans="1:4" x14ac:dyDescent="0.2">
      <c r="A96" s="25" t="s">
        <v>604</v>
      </c>
      <c r="B96" s="26"/>
      <c r="C96" s="32" t="s">
        <v>824</v>
      </c>
      <c r="D96" s="33"/>
    </row>
    <row r="97" spans="1:5" x14ac:dyDescent="0.2">
      <c r="A97" s="34"/>
      <c r="B97" s="35"/>
      <c r="C97" s="27" t="s">
        <v>611</v>
      </c>
      <c r="D97" s="27" t="s">
        <v>612</v>
      </c>
    </row>
    <row r="98" spans="1:5" x14ac:dyDescent="0.2">
      <c r="A98" s="28" t="s">
        <v>606</v>
      </c>
      <c r="B98" s="29"/>
      <c r="C98" s="30">
        <v>0.31779660879999999</v>
      </c>
      <c r="D98" s="30">
        <v>0.29443254720000001</v>
      </c>
    </row>
    <row r="99" spans="1:5" x14ac:dyDescent="0.2">
      <c r="A99" s="28" t="s">
        <v>607</v>
      </c>
      <c r="B99" s="29"/>
      <c r="C99" s="30">
        <v>0.31779660879999999</v>
      </c>
      <c r="D99" s="30">
        <v>0.29443254720000001</v>
      </c>
    </row>
    <row r="100" spans="1:5" ht="12.75" x14ac:dyDescent="0.2">
      <c r="A100" s="46"/>
      <c r="B100" s="46"/>
      <c r="C100" s="47"/>
      <c r="D100" s="47"/>
    </row>
    <row r="101" spans="1:5" ht="12.75" x14ac:dyDescent="0.2">
      <c r="A101" s="46"/>
      <c r="B101" s="46"/>
      <c r="C101" s="47"/>
      <c r="D101" s="47"/>
    </row>
    <row r="102" spans="1:5" ht="12" customHeight="1" x14ac:dyDescent="0.2">
      <c r="A102" s="4" t="s">
        <v>825</v>
      </c>
      <c r="D102" s="43">
        <v>1.7504067327183745</v>
      </c>
      <c r="E102" s="1" t="s">
        <v>826</v>
      </c>
    </row>
  </sheetData>
  <mergeCells count="3">
    <mergeCell ref="B1:E1"/>
    <mergeCell ref="C96:D96"/>
    <mergeCell ref="A97:B9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4.5703125" style="1" bestFit="1" customWidth="1"/>
    <col min="3" max="3" width="2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343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7" t="s">
        <v>9</v>
      </c>
      <c r="B7" s="7" t="s">
        <v>10</v>
      </c>
      <c r="C7" s="7" t="s">
        <v>11</v>
      </c>
      <c r="D7" s="7">
        <v>2225250</v>
      </c>
      <c r="E7" s="7">
        <v>26694.098999999998</v>
      </c>
      <c r="F7" s="7">
        <v>9.2900435710023981</v>
      </c>
    </row>
    <row r="8" spans="1:6" x14ac:dyDescent="0.2">
      <c r="A8" s="7" t="s">
        <v>70</v>
      </c>
      <c r="B8" s="7" t="s">
        <v>71</v>
      </c>
      <c r="C8" s="7" t="s">
        <v>11</v>
      </c>
      <c r="D8" s="7">
        <v>3817131</v>
      </c>
      <c r="E8" s="7">
        <v>17934.79</v>
      </c>
      <c r="F8" s="7">
        <v>6.2416409160982784</v>
      </c>
    </row>
    <row r="9" spans="1:6" x14ac:dyDescent="0.2">
      <c r="A9" s="7" t="s">
        <v>49</v>
      </c>
      <c r="B9" s="7" t="s">
        <v>50</v>
      </c>
      <c r="C9" s="7" t="s">
        <v>11</v>
      </c>
      <c r="D9" s="7">
        <v>4863705</v>
      </c>
      <c r="E9" s="7">
        <v>12565.381869999999</v>
      </c>
      <c r="F9" s="7">
        <v>4.3729868934172904</v>
      </c>
    </row>
    <row r="10" spans="1:6" x14ac:dyDescent="0.2">
      <c r="A10" s="7" t="s">
        <v>29</v>
      </c>
      <c r="B10" s="7" t="s">
        <v>30</v>
      </c>
      <c r="C10" s="7" t="s">
        <v>31</v>
      </c>
      <c r="D10" s="7">
        <v>1024098</v>
      </c>
      <c r="E10" s="7">
        <v>12136.5854</v>
      </c>
      <c r="F10" s="7">
        <v>4.2237577364642123</v>
      </c>
    </row>
    <row r="11" spans="1:6" x14ac:dyDescent="0.2">
      <c r="A11" s="7" t="s">
        <v>20</v>
      </c>
      <c r="B11" s="7" t="s">
        <v>21</v>
      </c>
      <c r="C11" s="7" t="s">
        <v>11</v>
      </c>
      <c r="D11" s="7">
        <v>1071625</v>
      </c>
      <c r="E11" s="7">
        <v>11644.81306</v>
      </c>
      <c r="F11" s="7">
        <v>4.0526118039637824</v>
      </c>
    </row>
    <row r="12" spans="1:6" x14ac:dyDescent="0.2">
      <c r="A12" s="7" t="s">
        <v>17</v>
      </c>
      <c r="B12" s="7" t="s">
        <v>18</v>
      </c>
      <c r="C12" s="7" t="s">
        <v>19</v>
      </c>
      <c r="D12" s="7">
        <v>971188</v>
      </c>
      <c r="E12" s="7">
        <v>9474.4245339999998</v>
      </c>
      <c r="F12" s="7">
        <v>3.2972761781933193</v>
      </c>
    </row>
    <row r="13" spans="1:6" x14ac:dyDescent="0.2">
      <c r="A13" s="7" t="s">
        <v>64</v>
      </c>
      <c r="B13" s="7" t="s">
        <v>65</v>
      </c>
      <c r="C13" s="7" t="s">
        <v>48</v>
      </c>
      <c r="D13" s="7">
        <v>1055000</v>
      </c>
      <c r="E13" s="7">
        <v>9181.6650000000009</v>
      </c>
      <c r="F13" s="7">
        <v>3.195390408357583</v>
      </c>
    </row>
    <row r="14" spans="1:6" x14ac:dyDescent="0.2">
      <c r="A14" s="7" t="s">
        <v>42</v>
      </c>
      <c r="B14" s="7" t="s">
        <v>43</v>
      </c>
      <c r="C14" s="7" t="s">
        <v>41</v>
      </c>
      <c r="D14" s="7">
        <v>271771</v>
      </c>
      <c r="E14" s="7">
        <v>8688.2470990000002</v>
      </c>
      <c r="F14" s="7">
        <v>3.0236717899841907</v>
      </c>
    </row>
    <row r="15" spans="1:6" x14ac:dyDescent="0.2">
      <c r="A15" s="7" t="s">
        <v>263</v>
      </c>
      <c r="B15" s="7" t="s">
        <v>264</v>
      </c>
      <c r="C15" s="7" t="s">
        <v>31</v>
      </c>
      <c r="D15" s="7">
        <v>2728069</v>
      </c>
      <c r="E15" s="7">
        <v>8126.9175509999995</v>
      </c>
      <c r="F15" s="7">
        <v>2.828318653749434</v>
      </c>
    </row>
    <row r="16" spans="1:6" x14ac:dyDescent="0.2">
      <c r="A16" s="7" t="s">
        <v>22</v>
      </c>
      <c r="B16" s="7" t="s">
        <v>23</v>
      </c>
      <c r="C16" s="7" t="s">
        <v>11</v>
      </c>
      <c r="D16" s="7">
        <v>603066</v>
      </c>
      <c r="E16" s="7">
        <v>7079.0902409999999</v>
      </c>
      <c r="F16" s="7">
        <v>2.463655236385685</v>
      </c>
    </row>
    <row r="17" spans="1:6" x14ac:dyDescent="0.2">
      <c r="A17" s="7" t="s">
        <v>76</v>
      </c>
      <c r="B17" s="7" t="s">
        <v>77</v>
      </c>
      <c r="C17" s="7" t="s">
        <v>78</v>
      </c>
      <c r="D17" s="7">
        <v>4427845</v>
      </c>
      <c r="E17" s="7">
        <v>6947.2888050000001</v>
      </c>
      <c r="F17" s="7">
        <v>2.4177858821452336</v>
      </c>
    </row>
    <row r="18" spans="1:6" x14ac:dyDescent="0.2">
      <c r="A18" s="7" t="s">
        <v>102</v>
      </c>
      <c r="B18" s="7" t="s">
        <v>103</v>
      </c>
      <c r="C18" s="7" t="s">
        <v>53</v>
      </c>
      <c r="D18" s="7">
        <v>749273</v>
      </c>
      <c r="E18" s="7">
        <v>6323.8641200000002</v>
      </c>
      <c r="F18" s="7">
        <v>2.2008224818488444</v>
      </c>
    </row>
    <row r="19" spans="1:6" x14ac:dyDescent="0.2">
      <c r="A19" s="7" t="s">
        <v>329</v>
      </c>
      <c r="B19" s="7" t="s">
        <v>330</v>
      </c>
      <c r="C19" s="7" t="s">
        <v>78</v>
      </c>
      <c r="D19" s="7">
        <v>1614696</v>
      </c>
      <c r="E19" s="7">
        <v>6276.3233520000003</v>
      </c>
      <c r="F19" s="7">
        <v>2.1842774092423887</v>
      </c>
    </row>
    <row r="20" spans="1:6" x14ac:dyDescent="0.2">
      <c r="A20" s="7" t="s">
        <v>14</v>
      </c>
      <c r="B20" s="7" t="s">
        <v>15</v>
      </c>
      <c r="C20" s="7" t="s">
        <v>16</v>
      </c>
      <c r="D20" s="7">
        <v>1910371</v>
      </c>
      <c r="E20" s="7">
        <v>6201.0642660000003</v>
      </c>
      <c r="F20" s="7">
        <v>2.1580858457790999</v>
      </c>
    </row>
    <row r="21" spans="1:6" x14ac:dyDescent="0.2">
      <c r="A21" s="7" t="s">
        <v>34</v>
      </c>
      <c r="B21" s="7" t="s">
        <v>35</v>
      </c>
      <c r="C21" s="7" t="s">
        <v>36</v>
      </c>
      <c r="D21" s="7">
        <v>962670</v>
      </c>
      <c r="E21" s="7">
        <v>6199.1134650000004</v>
      </c>
      <c r="F21" s="7">
        <v>2.157406930701713</v>
      </c>
    </row>
    <row r="22" spans="1:6" x14ac:dyDescent="0.2">
      <c r="A22" s="7" t="s">
        <v>32</v>
      </c>
      <c r="B22" s="7" t="s">
        <v>33</v>
      </c>
      <c r="C22" s="7" t="s">
        <v>19</v>
      </c>
      <c r="D22" s="7">
        <v>760000</v>
      </c>
      <c r="E22" s="7">
        <v>6108.88</v>
      </c>
      <c r="F22" s="7">
        <v>2.1260040044814827</v>
      </c>
    </row>
    <row r="23" spans="1:6" x14ac:dyDescent="0.2">
      <c r="A23" s="7" t="s">
        <v>39</v>
      </c>
      <c r="B23" s="7" t="s">
        <v>40</v>
      </c>
      <c r="C23" s="7" t="s">
        <v>41</v>
      </c>
      <c r="D23" s="7">
        <v>1434655</v>
      </c>
      <c r="E23" s="7">
        <v>5763.0091350000002</v>
      </c>
      <c r="F23" s="7">
        <v>2.005634502375782</v>
      </c>
    </row>
    <row r="24" spans="1:6" x14ac:dyDescent="0.2">
      <c r="A24" s="7" t="s">
        <v>27</v>
      </c>
      <c r="B24" s="7" t="s">
        <v>28</v>
      </c>
      <c r="C24" s="7" t="s">
        <v>11</v>
      </c>
      <c r="D24" s="7">
        <v>742793</v>
      </c>
      <c r="E24" s="7">
        <v>5611.4297189999997</v>
      </c>
      <c r="F24" s="7">
        <v>1.9528820427738636</v>
      </c>
    </row>
    <row r="25" spans="1:6" x14ac:dyDescent="0.2">
      <c r="A25" s="7" t="s">
        <v>88</v>
      </c>
      <c r="B25" s="7" t="s">
        <v>89</v>
      </c>
      <c r="C25" s="7" t="s">
        <v>19</v>
      </c>
      <c r="D25" s="7">
        <v>1100000</v>
      </c>
      <c r="E25" s="7">
        <v>5337.2</v>
      </c>
      <c r="F25" s="7">
        <v>1.8574449936352604</v>
      </c>
    </row>
    <row r="26" spans="1:6" x14ac:dyDescent="0.2">
      <c r="A26" s="7" t="s">
        <v>100</v>
      </c>
      <c r="B26" s="7" t="s">
        <v>101</v>
      </c>
      <c r="C26" s="7" t="s">
        <v>87</v>
      </c>
      <c r="D26" s="7">
        <v>508921</v>
      </c>
      <c r="E26" s="7">
        <v>5052.313228</v>
      </c>
      <c r="F26" s="7">
        <v>1.758299091588436</v>
      </c>
    </row>
    <row r="27" spans="1:6" x14ac:dyDescent="0.2">
      <c r="A27" s="7" t="s">
        <v>258</v>
      </c>
      <c r="B27" s="7" t="s">
        <v>259</v>
      </c>
      <c r="C27" s="7" t="s">
        <v>260</v>
      </c>
      <c r="D27" s="7">
        <v>2580083</v>
      </c>
      <c r="E27" s="7">
        <v>4951.1792770000002</v>
      </c>
      <c r="F27" s="7">
        <v>1.7231025932425801</v>
      </c>
    </row>
    <row r="28" spans="1:6" x14ac:dyDescent="0.2">
      <c r="A28" s="7" t="s">
        <v>37</v>
      </c>
      <c r="B28" s="7" t="s">
        <v>38</v>
      </c>
      <c r="C28" s="7" t="s">
        <v>31</v>
      </c>
      <c r="D28" s="7">
        <v>149454</v>
      </c>
      <c r="E28" s="7">
        <v>4731.7883670000001</v>
      </c>
      <c r="F28" s="7">
        <v>1.6467504708884271</v>
      </c>
    </row>
    <row r="29" spans="1:6" x14ac:dyDescent="0.2">
      <c r="A29" s="7" t="s">
        <v>12</v>
      </c>
      <c r="B29" s="7" t="s">
        <v>13</v>
      </c>
      <c r="C29" s="7" t="s">
        <v>11</v>
      </c>
      <c r="D29" s="7">
        <v>1730929</v>
      </c>
      <c r="E29" s="7">
        <v>4596.4819600000001</v>
      </c>
      <c r="F29" s="7">
        <v>1.5996613214675839</v>
      </c>
    </row>
    <row r="30" spans="1:6" x14ac:dyDescent="0.2">
      <c r="A30" s="7" t="s">
        <v>331</v>
      </c>
      <c r="B30" s="7" t="s">
        <v>332</v>
      </c>
      <c r="C30" s="7" t="s">
        <v>53</v>
      </c>
      <c r="D30" s="7">
        <v>1259938</v>
      </c>
      <c r="E30" s="7">
        <v>4372.6148290000001</v>
      </c>
      <c r="F30" s="7">
        <v>1.5217513908456402</v>
      </c>
    </row>
    <row r="31" spans="1:6" x14ac:dyDescent="0.2">
      <c r="A31" s="7" t="s">
        <v>90</v>
      </c>
      <c r="B31" s="7" t="s">
        <v>91</v>
      </c>
      <c r="C31" s="7" t="s">
        <v>31</v>
      </c>
      <c r="D31" s="7">
        <v>1016582</v>
      </c>
      <c r="E31" s="7">
        <v>3803.0332619999999</v>
      </c>
      <c r="F31" s="7">
        <v>1.3235263983231418</v>
      </c>
    </row>
    <row r="32" spans="1:6" x14ac:dyDescent="0.2">
      <c r="A32" s="7" t="s">
        <v>94</v>
      </c>
      <c r="B32" s="7" t="s">
        <v>95</v>
      </c>
      <c r="C32" s="7" t="s">
        <v>96</v>
      </c>
      <c r="D32" s="7">
        <v>2586095</v>
      </c>
      <c r="E32" s="7">
        <v>3610.1886199999999</v>
      </c>
      <c r="F32" s="7">
        <v>1.2564128715989638</v>
      </c>
    </row>
    <row r="33" spans="1:6" x14ac:dyDescent="0.2">
      <c r="A33" s="7" t="s">
        <v>125</v>
      </c>
      <c r="B33" s="7" t="s">
        <v>126</v>
      </c>
      <c r="C33" s="7" t="s">
        <v>81</v>
      </c>
      <c r="D33" s="7">
        <v>1097009</v>
      </c>
      <c r="E33" s="7">
        <v>3548.8241149999999</v>
      </c>
      <c r="F33" s="7">
        <v>1.2350568810797484</v>
      </c>
    </row>
    <row r="34" spans="1:6" x14ac:dyDescent="0.2">
      <c r="A34" s="7" t="s">
        <v>72</v>
      </c>
      <c r="B34" s="7" t="s">
        <v>73</v>
      </c>
      <c r="C34" s="7" t="s">
        <v>41</v>
      </c>
      <c r="D34" s="7">
        <v>498662</v>
      </c>
      <c r="E34" s="7">
        <v>3539.502876</v>
      </c>
      <c r="F34" s="7">
        <v>1.2318129163201315</v>
      </c>
    </row>
    <row r="35" spans="1:6" x14ac:dyDescent="0.2">
      <c r="A35" s="7" t="s">
        <v>118</v>
      </c>
      <c r="B35" s="7" t="s">
        <v>119</v>
      </c>
      <c r="C35" s="7" t="s">
        <v>120</v>
      </c>
      <c r="D35" s="7">
        <v>250000</v>
      </c>
      <c r="E35" s="7">
        <v>3453.25</v>
      </c>
      <c r="F35" s="7">
        <v>1.2017953092016345</v>
      </c>
    </row>
    <row r="36" spans="1:6" x14ac:dyDescent="0.2">
      <c r="A36" s="7" t="s">
        <v>286</v>
      </c>
      <c r="B36" s="7" t="s">
        <v>287</v>
      </c>
      <c r="C36" s="7" t="s">
        <v>260</v>
      </c>
      <c r="D36" s="7">
        <v>2050120</v>
      </c>
      <c r="E36" s="7">
        <v>3344.7707799999998</v>
      </c>
      <c r="F36" s="7">
        <v>1.164042520454265</v>
      </c>
    </row>
    <row r="37" spans="1:6" x14ac:dyDescent="0.2">
      <c r="A37" s="7" t="s">
        <v>256</v>
      </c>
      <c r="B37" s="7" t="s">
        <v>257</v>
      </c>
      <c r="C37" s="7" t="s">
        <v>31</v>
      </c>
      <c r="D37" s="7">
        <v>120264</v>
      </c>
      <c r="E37" s="7">
        <v>3229.2687959999998</v>
      </c>
      <c r="F37" s="7">
        <v>1.1238456790513311</v>
      </c>
    </row>
    <row r="38" spans="1:6" x14ac:dyDescent="0.2">
      <c r="A38" s="7" t="s">
        <v>121</v>
      </c>
      <c r="B38" s="7" t="s">
        <v>122</v>
      </c>
      <c r="C38" s="7" t="s">
        <v>56</v>
      </c>
      <c r="D38" s="7">
        <v>251012</v>
      </c>
      <c r="E38" s="7">
        <v>3045.1520780000001</v>
      </c>
      <c r="F38" s="7">
        <v>1.0597696324175803</v>
      </c>
    </row>
    <row r="39" spans="1:6" x14ac:dyDescent="0.2">
      <c r="A39" s="7" t="s">
        <v>333</v>
      </c>
      <c r="B39" s="7" t="s">
        <v>334</v>
      </c>
      <c r="C39" s="7" t="s">
        <v>120</v>
      </c>
      <c r="D39" s="7">
        <v>505000</v>
      </c>
      <c r="E39" s="7">
        <v>3030.7575000000002</v>
      </c>
      <c r="F39" s="7">
        <v>1.0547600512061601</v>
      </c>
    </row>
    <row r="40" spans="1:6" x14ac:dyDescent="0.2">
      <c r="A40" s="7" t="s">
        <v>97</v>
      </c>
      <c r="B40" s="7" t="s">
        <v>98</v>
      </c>
      <c r="C40" s="7" t="s">
        <v>99</v>
      </c>
      <c r="D40" s="7">
        <v>2129734</v>
      </c>
      <c r="E40" s="7">
        <v>2972.0437969999998</v>
      </c>
      <c r="F40" s="7">
        <v>1.0343265891483135</v>
      </c>
    </row>
    <row r="41" spans="1:6" x14ac:dyDescent="0.2">
      <c r="A41" s="7" t="s">
        <v>132</v>
      </c>
      <c r="B41" s="7" t="s">
        <v>133</v>
      </c>
      <c r="C41" s="7" t="s">
        <v>16</v>
      </c>
      <c r="D41" s="7">
        <v>3787819</v>
      </c>
      <c r="E41" s="7">
        <v>2933.6658160000002</v>
      </c>
      <c r="F41" s="7">
        <v>1.0209703370546543</v>
      </c>
    </row>
    <row r="42" spans="1:6" x14ac:dyDescent="0.2">
      <c r="A42" s="7" t="s">
        <v>60</v>
      </c>
      <c r="B42" s="7" t="s">
        <v>61</v>
      </c>
      <c r="C42" s="7" t="s">
        <v>41</v>
      </c>
      <c r="D42" s="7">
        <v>202381</v>
      </c>
      <c r="E42" s="7">
        <v>2787.0899420000001</v>
      </c>
      <c r="F42" s="7">
        <v>0.96995920324872364</v>
      </c>
    </row>
    <row r="43" spans="1:6" x14ac:dyDescent="0.2">
      <c r="A43" s="7" t="s">
        <v>114</v>
      </c>
      <c r="B43" s="7" t="s">
        <v>115</v>
      </c>
      <c r="C43" s="7" t="s">
        <v>87</v>
      </c>
      <c r="D43" s="7">
        <v>296671</v>
      </c>
      <c r="E43" s="7">
        <v>2785.8890259999998</v>
      </c>
      <c r="F43" s="7">
        <v>0.96954126211629899</v>
      </c>
    </row>
    <row r="44" spans="1:6" x14ac:dyDescent="0.2">
      <c r="A44" s="7" t="s">
        <v>335</v>
      </c>
      <c r="B44" s="7" t="s">
        <v>336</v>
      </c>
      <c r="C44" s="7" t="s">
        <v>53</v>
      </c>
      <c r="D44" s="7">
        <v>54351</v>
      </c>
      <c r="E44" s="7">
        <v>2718.8544240000001</v>
      </c>
      <c r="F44" s="7">
        <v>0.94621197224797271</v>
      </c>
    </row>
    <row r="45" spans="1:6" x14ac:dyDescent="0.2">
      <c r="A45" s="7" t="s">
        <v>62</v>
      </c>
      <c r="B45" s="7" t="s">
        <v>63</v>
      </c>
      <c r="C45" s="7" t="s">
        <v>41</v>
      </c>
      <c r="D45" s="7">
        <v>167169</v>
      </c>
      <c r="E45" s="7">
        <v>2515.6426970000002</v>
      </c>
      <c r="F45" s="7">
        <v>0.87549050687959118</v>
      </c>
    </row>
    <row r="46" spans="1:6" x14ac:dyDescent="0.2">
      <c r="A46" s="7" t="s">
        <v>57</v>
      </c>
      <c r="B46" s="7" t="s">
        <v>58</v>
      </c>
      <c r="C46" s="7" t="s">
        <v>59</v>
      </c>
      <c r="D46" s="7">
        <v>648442</v>
      </c>
      <c r="E46" s="7">
        <v>2357.410891</v>
      </c>
      <c r="F46" s="7">
        <v>0.82042289167151095</v>
      </c>
    </row>
    <row r="47" spans="1:6" x14ac:dyDescent="0.2">
      <c r="A47" s="7" t="s">
        <v>337</v>
      </c>
      <c r="B47" s="7" t="s">
        <v>338</v>
      </c>
      <c r="C47" s="7" t="s">
        <v>31</v>
      </c>
      <c r="D47" s="7">
        <v>43456</v>
      </c>
      <c r="E47" s="7">
        <v>2288.3929600000001</v>
      </c>
      <c r="F47" s="7">
        <v>0.79640336637603515</v>
      </c>
    </row>
    <row r="48" spans="1:6" x14ac:dyDescent="0.2">
      <c r="A48" s="7" t="s">
        <v>339</v>
      </c>
      <c r="B48" s="7" t="s">
        <v>340</v>
      </c>
      <c r="C48" s="7" t="s">
        <v>19</v>
      </c>
      <c r="D48" s="7">
        <v>468333</v>
      </c>
      <c r="E48" s="7">
        <v>2235.5875759999999</v>
      </c>
      <c r="F48" s="7">
        <v>0.77802610935966177</v>
      </c>
    </row>
    <row r="49" spans="1:6" x14ac:dyDescent="0.2">
      <c r="A49" s="7" t="s">
        <v>341</v>
      </c>
      <c r="B49" s="7" t="s">
        <v>342</v>
      </c>
      <c r="C49" s="7" t="s">
        <v>53</v>
      </c>
      <c r="D49" s="7">
        <v>110000</v>
      </c>
      <c r="E49" s="7">
        <v>2110.2950000000001</v>
      </c>
      <c r="F49" s="7">
        <v>0.73442195961244128</v>
      </c>
    </row>
    <row r="50" spans="1:6" x14ac:dyDescent="0.2">
      <c r="A50" s="7" t="s">
        <v>68</v>
      </c>
      <c r="B50" s="7" t="s">
        <v>69</v>
      </c>
      <c r="C50" s="7" t="s">
        <v>26</v>
      </c>
      <c r="D50" s="7">
        <v>533182</v>
      </c>
      <c r="E50" s="7">
        <v>1684.055347</v>
      </c>
      <c r="F50" s="7">
        <v>0.58608262259046717</v>
      </c>
    </row>
    <row r="51" spans="1:6" x14ac:dyDescent="0.2">
      <c r="A51" s="7" t="s">
        <v>138</v>
      </c>
      <c r="B51" s="7" t="s">
        <v>139</v>
      </c>
      <c r="C51" s="7" t="s">
        <v>56</v>
      </c>
      <c r="D51" s="7">
        <v>1115786</v>
      </c>
      <c r="E51" s="7">
        <v>1405.8903600000001</v>
      </c>
      <c r="F51" s="7">
        <v>0.48927602690213479</v>
      </c>
    </row>
    <row r="52" spans="1:6" x14ac:dyDescent="0.2">
      <c r="A52" s="7" t="s">
        <v>46</v>
      </c>
      <c r="B52" s="7" t="s">
        <v>47</v>
      </c>
      <c r="C52" s="7" t="s">
        <v>48</v>
      </c>
      <c r="D52" s="7">
        <v>16571</v>
      </c>
      <c r="E52" s="7">
        <v>597.12769949999995</v>
      </c>
      <c r="F52" s="7">
        <v>0.20781155961875422</v>
      </c>
    </row>
    <row r="53" spans="1:6" x14ac:dyDescent="0.2">
      <c r="A53" s="7" t="s">
        <v>92</v>
      </c>
      <c r="B53" s="7" t="s">
        <v>93</v>
      </c>
      <c r="C53" s="7" t="s">
        <v>87</v>
      </c>
      <c r="D53" s="7">
        <v>42110</v>
      </c>
      <c r="E53" s="7">
        <v>76.282264999999995</v>
      </c>
      <c r="F53" s="7">
        <v>2.654764880975197E-2</v>
      </c>
    </row>
    <row r="54" spans="1:6" x14ac:dyDescent="0.2">
      <c r="A54" s="6" t="s">
        <v>149</v>
      </c>
      <c r="B54" s="7"/>
      <c r="C54" s="7"/>
      <c r="D54" s="7"/>
      <c r="E54" s="6">
        <f xml:space="preserve"> SUM(E7:E53)</f>
        <v>262071.54010550003</v>
      </c>
      <c r="F54" s="6">
        <f>SUM(F7:F53)</f>
        <v>91.205776463921737</v>
      </c>
    </row>
    <row r="55" spans="1:6" x14ac:dyDescent="0.2">
      <c r="A55" s="7"/>
      <c r="B55" s="7"/>
      <c r="C55" s="7"/>
      <c r="D55" s="7"/>
      <c r="E55" s="7"/>
      <c r="F55" s="7"/>
    </row>
    <row r="56" spans="1:6" x14ac:dyDescent="0.2">
      <c r="A56" s="6" t="s">
        <v>157</v>
      </c>
      <c r="B56" s="7"/>
      <c r="C56" s="7"/>
      <c r="D56" s="7"/>
      <c r="E56" s="7"/>
      <c r="F56" s="7"/>
    </row>
    <row r="57" spans="1:6" x14ac:dyDescent="0.2">
      <c r="A57" s="7"/>
      <c r="B57" s="7"/>
      <c r="C57" s="7"/>
      <c r="D57" s="7"/>
      <c r="E57" s="7"/>
      <c r="F57" s="7"/>
    </row>
    <row r="58" spans="1:6" x14ac:dyDescent="0.2">
      <c r="A58" s="7"/>
      <c r="B58" s="7"/>
      <c r="C58" s="7"/>
      <c r="D58" s="7"/>
      <c r="E58" s="7"/>
      <c r="F58" s="7"/>
    </row>
    <row r="59" spans="1:6" x14ac:dyDescent="0.2">
      <c r="A59" s="7" t="s">
        <v>158</v>
      </c>
      <c r="B59" s="7" t="s">
        <v>159</v>
      </c>
      <c r="C59" s="7" t="s">
        <v>19</v>
      </c>
      <c r="D59" s="7">
        <v>340000</v>
      </c>
      <c r="E59" s="7">
        <v>12955.281300000001</v>
      </c>
      <c r="F59" s="7">
        <v>4.5086791560783759</v>
      </c>
    </row>
    <row r="60" spans="1:6" x14ac:dyDescent="0.2">
      <c r="A60" s="6" t="s">
        <v>149</v>
      </c>
      <c r="B60" s="7"/>
      <c r="C60" s="7"/>
      <c r="D60" s="7"/>
      <c r="E60" s="6">
        <f>SUM(E59:E59)</f>
        <v>12955.281300000001</v>
      </c>
      <c r="F60" s="6">
        <f>SUM(F59:F59)</f>
        <v>4.5086791560783759</v>
      </c>
    </row>
    <row r="61" spans="1:6" x14ac:dyDescent="0.2">
      <c r="A61" s="7"/>
      <c r="B61" s="7"/>
      <c r="C61" s="7"/>
      <c r="D61" s="7"/>
      <c r="E61" s="7"/>
      <c r="F61" s="7"/>
    </row>
    <row r="62" spans="1:6" x14ac:dyDescent="0.2">
      <c r="A62" s="6" t="s">
        <v>149</v>
      </c>
      <c r="B62" s="7"/>
      <c r="C62" s="7"/>
      <c r="D62" s="7"/>
      <c r="E62" s="6">
        <v>275026.8214055</v>
      </c>
      <c r="F62" s="6">
        <v>95.714455620000109</v>
      </c>
    </row>
    <row r="63" spans="1:6" x14ac:dyDescent="0.2">
      <c r="A63" s="7"/>
      <c r="B63" s="7"/>
      <c r="C63" s="7"/>
      <c r="D63" s="7"/>
      <c r="E63" s="7"/>
      <c r="F63" s="7"/>
    </row>
    <row r="64" spans="1:6" x14ac:dyDescent="0.2">
      <c r="A64" s="6" t="s">
        <v>160</v>
      </c>
      <c r="B64" s="7"/>
      <c r="C64" s="7"/>
      <c r="D64" s="7"/>
      <c r="E64" s="6">
        <v>12314.1237255</v>
      </c>
      <c r="F64" s="6">
        <v>4.29</v>
      </c>
    </row>
    <row r="65" spans="1:6" x14ac:dyDescent="0.2">
      <c r="A65" s="7"/>
      <c r="B65" s="7"/>
      <c r="C65" s="7"/>
      <c r="D65" s="7"/>
      <c r="E65" s="7"/>
      <c r="F65" s="7"/>
    </row>
    <row r="66" spans="1:6" x14ac:dyDescent="0.2">
      <c r="A66" s="8" t="s">
        <v>161</v>
      </c>
      <c r="B66" s="5"/>
      <c r="C66" s="5"/>
      <c r="D66" s="5"/>
      <c r="E66" s="8">
        <v>287340.94513100001</v>
      </c>
      <c r="F66" s="8">
        <f xml:space="preserve"> ROUND(SUM(F62:F65),2)</f>
        <v>100</v>
      </c>
    </row>
    <row r="68" spans="1:6" x14ac:dyDescent="0.2">
      <c r="A68" s="9" t="s">
        <v>162</v>
      </c>
    </row>
    <row r="69" spans="1:6" x14ac:dyDescent="0.2">
      <c r="A69" s="9" t="s">
        <v>163</v>
      </c>
    </row>
    <row r="70" spans="1:6" x14ac:dyDescent="0.2">
      <c r="A70" s="9" t="s">
        <v>164</v>
      </c>
    </row>
    <row r="71" spans="1:6" x14ac:dyDescent="0.2">
      <c r="A71" s="1" t="s">
        <v>165</v>
      </c>
      <c r="B71" s="10">
        <v>16.498141100000002</v>
      </c>
    </row>
    <row r="72" spans="1:6" x14ac:dyDescent="0.2">
      <c r="A72" s="1" t="s">
        <v>166</v>
      </c>
      <c r="B72" s="10">
        <v>63.9346234</v>
      </c>
    </row>
    <row r="73" spans="1:6" x14ac:dyDescent="0.2">
      <c r="A73" s="1" t="s">
        <v>167</v>
      </c>
      <c r="B73" s="10">
        <v>16.0445128</v>
      </c>
    </row>
    <row r="74" spans="1:6" x14ac:dyDescent="0.2">
      <c r="A74" s="1" t="s">
        <v>168</v>
      </c>
      <c r="B74" s="10">
        <v>62.464135599999999</v>
      </c>
    </row>
    <row r="76" spans="1:6" x14ac:dyDescent="0.2">
      <c r="A76" s="9" t="s">
        <v>169</v>
      </c>
    </row>
    <row r="77" spans="1:6" x14ac:dyDescent="0.2">
      <c r="A77" s="1" t="s">
        <v>165</v>
      </c>
      <c r="B77" s="10">
        <v>16.9589125</v>
      </c>
    </row>
    <row r="78" spans="1:6" x14ac:dyDescent="0.2">
      <c r="A78" s="1" t="s">
        <v>166</v>
      </c>
      <c r="B78" s="10">
        <v>65.720647099999994</v>
      </c>
    </row>
    <row r="79" spans="1:6" x14ac:dyDescent="0.2">
      <c r="A79" s="1" t="s">
        <v>167</v>
      </c>
      <c r="B79" s="10">
        <v>16.4274752</v>
      </c>
    </row>
    <row r="80" spans="1:6" x14ac:dyDescent="0.2">
      <c r="A80" s="1" t="s">
        <v>168</v>
      </c>
      <c r="B80" s="10">
        <v>63.954940200000003</v>
      </c>
    </row>
    <row r="82" spans="1:2" x14ac:dyDescent="0.2">
      <c r="A82" s="9" t="s">
        <v>170</v>
      </c>
      <c r="B82" s="11" t="s">
        <v>171</v>
      </c>
    </row>
    <row r="84" spans="1:2" x14ac:dyDescent="0.2">
      <c r="A84" s="9" t="s">
        <v>172</v>
      </c>
      <c r="B84" s="12">
        <v>0.19021929942779628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26.85546875" style="1" bestFit="1" customWidth="1"/>
    <col min="3" max="3" width="19.14062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328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581</v>
      </c>
      <c r="B5" s="7"/>
      <c r="C5" s="7"/>
      <c r="D5" s="7"/>
      <c r="E5" s="7"/>
      <c r="F5" s="2"/>
    </row>
    <row r="6" spans="1:6" x14ac:dyDescent="0.2">
      <c r="A6" s="7" t="s">
        <v>326</v>
      </c>
      <c r="B6" s="7" t="s">
        <v>327</v>
      </c>
      <c r="C6" s="20">
        <v>8948639.5309999995</v>
      </c>
      <c r="D6" s="20">
        <v>2646.918087</v>
      </c>
      <c r="E6" s="20">
        <v>80.357654631792101</v>
      </c>
      <c r="F6" s="2"/>
    </row>
    <row r="7" spans="1:6" x14ac:dyDescent="0.2">
      <c r="A7" s="7" t="s">
        <v>312</v>
      </c>
      <c r="B7" s="7" t="s">
        <v>313</v>
      </c>
      <c r="C7" s="20">
        <v>126468.963</v>
      </c>
      <c r="D7" s="20">
        <v>486.81520870000003</v>
      </c>
      <c r="E7" s="20">
        <v>14.779198722600439</v>
      </c>
      <c r="F7" s="2"/>
    </row>
    <row r="8" spans="1:6" x14ac:dyDescent="0.2">
      <c r="A8" s="7" t="s">
        <v>314</v>
      </c>
      <c r="B8" s="7" t="s">
        <v>315</v>
      </c>
      <c r="C8" s="20">
        <v>75570.365000000005</v>
      </c>
      <c r="D8" s="20">
        <v>159.25570250000001</v>
      </c>
      <c r="E8" s="20">
        <v>4.834835956009103</v>
      </c>
      <c r="F8" s="2"/>
    </row>
    <row r="9" spans="1:6" x14ac:dyDescent="0.2">
      <c r="A9" s="6" t="s">
        <v>149</v>
      </c>
      <c r="B9" s="7"/>
      <c r="C9" s="20"/>
      <c r="D9" s="19">
        <f>SUM(D6:D8)</f>
        <v>3292.9889982</v>
      </c>
      <c r="E9" s="19">
        <f>SUM(E6:E8)</f>
        <v>99.971689310401644</v>
      </c>
      <c r="F9" s="2"/>
    </row>
    <row r="10" spans="1:6" x14ac:dyDescent="0.2">
      <c r="A10" s="7"/>
      <c r="B10" s="7"/>
      <c r="C10" s="7"/>
      <c r="D10" s="7"/>
      <c r="E10" s="7"/>
      <c r="F10" s="2"/>
    </row>
    <row r="11" spans="1:6" x14ac:dyDescent="0.2">
      <c r="A11" s="6" t="s">
        <v>149</v>
      </c>
      <c r="B11" s="7"/>
      <c r="C11" s="7"/>
      <c r="D11" s="19">
        <v>3292.9889982</v>
      </c>
      <c r="E11" s="19">
        <v>99.971689310401644</v>
      </c>
      <c r="F11" s="2"/>
    </row>
    <row r="12" spans="1:6" x14ac:dyDescent="0.2">
      <c r="A12" s="7"/>
      <c r="B12" s="7"/>
      <c r="C12" s="7"/>
      <c r="D12" s="20"/>
      <c r="E12" s="20"/>
      <c r="F12" s="2"/>
    </row>
    <row r="13" spans="1:6" x14ac:dyDescent="0.2">
      <c r="A13" s="6" t="s">
        <v>160</v>
      </c>
      <c r="B13" s="7"/>
      <c r="C13" s="7"/>
      <c r="D13" s="19">
        <v>0.93253189999999997</v>
      </c>
      <c r="E13" s="19">
        <v>0.03</v>
      </c>
      <c r="F13" s="2"/>
    </row>
    <row r="14" spans="1:6" x14ac:dyDescent="0.2">
      <c r="A14" s="7"/>
      <c r="B14" s="7"/>
      <c r="C14" s="7"/>
      <c r="D14" s="20"/>
      <c r="E14" s="20"/>
      <c r="F14" s="2"/>
    </row>
    <row r="15" spans="1:6" x14ac:dyDescent="0.2">
      <c r="A15" s="8" t="s">
        <v>161</v>
      </c>
      <c r="B15" s="5"/>
      <c r="C15" s="5"/>
      <c r="D15" s="21">
        <v>3293.9215300999999</v>
      </c>
      <c r="E15" s="21">
        <f xml:space="preserve"> ROUND(SUM(E11:E14),2)</f>
        <v>100</v>
      </c>
      <c r="F15" s="2"/>
    </row>
    <row r="17" spans="1:4" x14ac:dyDescent="0.2">
      <c r="A17" s="9" t="s">
        <v>162</v>
      </c>
    </row>
    <row r="18" spans="1:4" x14ac:dyDescent="0.2">
      <c r="A18" s="9" t="s">
        <v>163</v>
      </c>
    </row>
    <row r="19" spans="1:4" x14ac:dyDescent="0.2">
      <c r="A19" s="9" t="s">
        <v>164</v>
      </c>
    </row>
    <row r="20" spans="1:4" x14ac:dyDescent="0.2">
      <c r="A20" s="1" t="s">
        <v>165</v>
      </c>
      <c r="B20" s="10">
        <v>14.6716506</v>
      </c>
    </row>
    <row r="21" spans="1:4" x14ac:dyDescent="0.2">
      <c r="A21" s="1" t="s">
        <v>166</v>
      </c>
      <c r="B21" s="10">
        <v>30.952082900000001</v>
      </c>
    </row>
    <row r="22" spans="1:4" x14ac:dyDescent="0.2">
      <c r="A22" s="1" t="s">
        <v>167</v>
      </c>
      <c r="B22" s="10">
        <v>14.4776907</v>
      </c>
    </row>
    <row r="23" spans="1:4" x14ac:dyDescent="0.2">
      <c r="A23" s="1" t="s">
        <v>168</v>
      </c>
      <c r="B23" s="10">
        <v>30.501041399999998</v>
      </c>
    </row>
    <row r="25" spans="1:4" x14ac:dyDescent="0.2">
      <c r="A25" s="9" t="s">
        <v>169</v>
      </c>
    </row>
    <row r="26" spans="1:4" x14ac:dyDescent="0.2">
      <c r="A26" s="1" t="s">
        <v>165</v>
      </c>
      <c r="B26" s="10">
        <v>14.7134804</v>
      </c>
    </row>
    <row r="27" spans="1:4" x14ac:dyDescent="0.2">
      <c r="A27" s="1" t="s">
        <v>166</v>
      </c>
      <c r="B27" s="10">
        <v>32.2529416</v>
      </c>
    </row>
    <row r="28" spans="1:4" x14ac:dyDescent="0.2">
      <c r="A28" s="1" t="s">
        <v>167</v>
      </c>
      <c r="B28" s="10">
        <v>14.5007927</v>
      </c>
    </row>
    <row r="29" spans="1:4" x14ac:dyDescent="0.2">
      <c r="A29" s="1" t="s">
        <v>168</v>
      </c>
      <c r="B29" s="10">
        <v>31.7308071</v>
      </c>
    </row>
    <row r="31" spans="1:4" x14ac:dyDescent="0.2">
      <c r="A31" s="9" t="s">
        <v>170</v>
      </c>
      <c r="B31" s="11"/>
    </row>
    <row r="32" spans="1:4" x14ac:dyDescent="0.2">
      <c r="A32" s="25" t="s">
        <v>604</v>
      </c>
      <c r="B32" s="26"/>
      <c r="C32" s="32" t="s">
        <v>610</v>
      </c>
      <c r="D32" s="33"/>
    </row>
    <row r="33" spans="1:4" x14ac:dyDescent="0.2">
      <c r="A33" s="34"/>
      <c r="B33" s="35"/>
      <c r="C33" s="27" t="s">
        <v>611</v>
      </c>
      <c r="D33" s="27" t="s">
        <v>612</v>
      </c>
    </row>
    <row r="34" spans="1:4" x14ac:dyDescent="0.2">
      <c r="A34" s="28" t="s">
        <v>606</v>
      </c>
      <c r="B34" s="29"/>
      <c r="C34" s="30">
        <v>0.39724576100000003</v>
      </c>
      <c r="D34" s="30">
        <v>0.36804068400000001</v>
      </c>
    </row>
    <row r="35" spans="1:4" x14ac:dyDescent="0.2">
      <c r="A35" s="28" t="s">
        <v>607</v>
      </c>
      <c r="B35" s="29"/>
      <c r="C35" s="30">
        <v>0.39724576100000003</v>
      </c>
      <c r="D35" s="30">
        <v>0.36804068400000001</v>
      </c>
    </row>
    <row r="36" spans="1:4" x14ac:dyDescent="0.2">
      <c r="A36" s="9"/>
      <c r="B36" s="11"/>
    </row>
    <row r="37" spans="1:4" x14ac:dyDescent="0.2">
      <c r="A37" s="9" t="s">
        <v>172</v>
      </c>
      <c r="B37" s="12">
        <v>4.0040261774328109E-2</v>
      </c>
    </row>
  </sheetData>
  <mergeCells count="3">
    <mergeCell ref="A1:E1"/>
    <mergeCell ref="C32:D32"/>
    <mergeCell ref="A33:B3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1.28515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325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581</v>
      </c>
      <c r="B5" s="7"/>
      <c r="C5" s="7"/>
      <c r="D5" s="7"/>
      <c r="E5" s="7"/>
      <c r="F5" s="2"/>
    </row>
    <row r="6" spans="1:6" x14ac:dyDescent="0.2">
      <c r="A6" s="7" t="s">
        <v>320</v>
      </c>
      <c r="B6" s="7" t="s">
        <v>321</v>
      </c>
      <c r="C6" s="7">
        <v>947594.32700000005</v>
      </c>
      <c r="D6" s="7">
        <v>539.61517030000005</v>
      </c>
      <c r="E6" s="7">
        <v>50.263780972613873</v>
      </c>
      <c r="F6" s="2"/>
    </row>
    <row r="7" spans="1:6" x14ac:dyDescent="0.2">
      <c r="A7" s="7" t="s">
        <v>318</v>
      </c>
      <c r="B7" s="7" t="s">
        <v>319</v>
      </c>
      <c r="C7" s="7">
        <v>564124.96</v>
      </c>
      <c r="D7" s="7">
        <v>324.21728180000002</v>
      </c>
      <c r="E7" s="7">
        <v>30.200015375534058</v>
      </c>
      <c r="F7" s="2"/>
    </row>
    <row r="8" spans="1:6" x14ac:dyDescent="0.2">
      <c r="A8" s="7" t="s">
        <v>312</v>
      </c>
      <c r="B8" s="7" t="s">
        <v>313</v>
      </c>
      <c r="C8" s="7">
        <v>27316.088</v>
      </c>
      <c r="D8" s="7">
        <v>105.1474351</v>
      </c>
      <c r="E8" s="7">
        <v>9.7942162092297469</v>
      </c>
      <c r="F8" s="2"/>
    </row>
    <row r="9" spans="1:6" x14ac:dyDescent="0.2">
      <c r="A9" s="7" t="s">
        <v>314</v>
      </c>
      <c r="B9" s="7" t="s">
        <v>315</v>
      </c>
      <c r="C9" s="7">
        <v>48815.286999999997</v>
      </c>
      <c r="D9" s="7">
        <v>102.872506</v>
      </c>
      <c r="E9" s="7">
        <v>9.5823123482855603</v>
      </c>
      <c r="F9" s="2"/>
    </row>
    <row r="10" spans="1:6" x14ac:dyDescent="0.2">
      <c r="A10" s="6" t="s">
        <v>149</v>
      </c>
      <c r="B10" s="7"/>
      <c r="C10" s="7"/>
      <c r="D10" s="6">
        <f>SUM(D6:D9)</f>
        <v>1071.8523932000001</v>
      </c>
      <c r="E10" s="6">
        <f>SUM(E6:E9)</f>
        <v>99.840324905663223</v>
      </c>
      <c r="F10" s="2"/>
    </row>
    <row r="11" spans="1:6" x14ac:dyDescent="0.2">
      <c r="A11" s="7"/>
      <c r="B11" s="7"/>
      <c r="C11" s="7"/>
      <c r="D11" s="7"/>
      <c r="E11" s="7"/>
      <c r="F11" s="2"/>
    </row>
    <row r="12" spans="1:6" x14ac:dyDescent="0.2">
      <c r="A12" s="6" t="s">
        <v>149</v>
      </c>
      <c r="B12" s="7"/>
      <c r="C12" s="7"/>
      <c r="D12" s="6">
        <v>1071.8523932000001</v>
      </c>
      <c r="E12" s="6">
        <v>99.840324905663223</v>
      </c>
      <c r="F12" s="2"/>
    </row>
    <row r="13" spans="1:6" x14ac:dyDescent="0.2">
      <c r="A13" s="7"/>
      <c r="B13" s="7"/>
      <c r="C13" s="7"/>
      <c r="D13" s="7"/>
      <c r="E13" s="7"/>
      <c r="F13" s="2"/>
    </row>
    <row r="14" spans="1:6" x14ac:dyDescent="0.2">
      <c r="A14" s="6" t="s">
        <v>160</v>
      </c>
      <c r="B14" s="7"/>
      <c r="C14" s="7"/>
      <c r="D14" s="6">
        <v>1.7142185000000001</v>
      </c>
      <c r="E14" s="6">
        <v>0.16</v>
      </c>
      <c r="F14" s="2"/>
    </row>
    <row r="15" spans="1:6" x14ac:dyDescent="0.2">
      <c r="A15" s="7"/>
      <c r="B15" s="7"/>
      <c r="C15" s="7"/>
      <c r="D15" s="7"/>
      <c r="E15" s="7"/>
      <c r="F15" s="2"/>
    </row>
    <row r="16" spans="1:6" x14ac:dyDescent="0.2">
      <c r="A16" s="8" t="s">
        <v>161</v>
      </c>
      <c r="B16" s="5"/>
      <c r="C16" s="5"/>
      <c r="D16" s="8">
        <v>1073.56</v>
      </c>
      <c r="E16" s="8">
        <f xml:space="preserve"> ROUND(SUM(E12:E15),2)</f>
        <v>100</v>
      </c>
      <c r="F16" s="2"/>
    </row>
    <row r="18" spans="1:2" x14ac:dyDescent="0.2">
      <c r="A18" s="9" t="s">
        <v>162</v>
      </c>
    </row>
    <row r="19" spans="1:2" x14ac:dyDescent="0.2">
      <c r="A19" s="9" t="s">
        <v>163</v>
      </c>
    </row>
    <row r="20" spans="1:2" x14ac:dyDescent="0.2">
      <c r="A20" s="9" t="s">
        <v>164</v>
      </c>
    </row>
    <row r="21" spans="1:2" x14ac:dyDescent="0.2">
      <c r="A21" s="1" t="s">
        <v>165</v>
      </c>
      <c r="B21" s="10">
        <v>13.7181725</v>
      </c>
    </row>
    <row r="22" spans="1:2" x14ac:dyDescent="0.2">
      <c r="A22" s="1" t="s">
        <v>166</v>
      </c>
      <c r="B22" s="10">
        <v>29.1784873</v>
      </c>
    </row>
    <row r="23" spans="1:2" x14ac:dyDescent="0.2">
      <c r="A23" s="1" t="s">
        <v>167</v>
      </c>
      <c r="B23" s="10">
        <v>13.4658885</v>
      </c>
    </row>
    <row r="24" spans="1:2" x14ac:dyDescent="0.2">
      <c r="A24" s="1" t="s">
        <v>168</v>
      </c>
      <c r="B24" s="10">
        <v>28.586918499999999</v>
      </c>
    </row>
    <row r="26" spans="1:2" x14ac:dyDescent="0.2">
      <c r="A26" s="9" t="s">
        <v>169</v>
      </c>
    </row>
    <row r="27" spans="1:2" x14ac:dyDescent="0.2">
      <c r="A27" s="1" t="s">
        <v>165</v>
      </c>
      <c r="B27" s="10">
        <v>14.093610200000001</v>
      </c>
    </row>
    <row r="28" spans="1:2" x14ac:dyDescent="0.2">
      <c r="A28" s="1" t="s">
        <v>166</v>
      </c>
      <c r="B28" s="10">
        <v>31.100459099999998</v>
      </c>
    </row>
    <row r="29" spans="1:2" x14ac:dyDescent="0.2">
      <c r="A29" s="1" t="s">
        <v>167</v>
      </c>
      <c r="B29" s="10">
        <v>13.7849854</v>
      </c>
    </row>
    <row r="30" spans="1:2" x14ac:dyDescent="0.2">
      <c r="A30" s="1" t="s">
        <v>168</v>
      </c>
      <c r="B30" s="10">
        <v>30.361925100000001</v>
      </c>
    </row>
    <row r="32" spans="1:2" x14ac:dyDescent="0.2">
      <c r="A32" s="9" t="s">
        <v>170</v>
      </c>
      <c r="B32" s="11"/>
    </row>
    <row r="33" spans="1:4" x14ac:dyDescent="0.2">
      <c r="A33" s="25" t="s">
        <v>604</v>
      </c>
      <c r="B33" s="26"/>
      <c r="C33" s="32" t="s">
        <v>610</v>
      </c>
      <c r="D33" s="33"/>
    </row>
    <row r="34" spans="1:4" x14ac:dyDescent="0.2">
      <c r="A34" s="34"/>
      <c r="B34" s="35"/>
      <c r="C34" s="27" t="s">
        <v>611</v>
      </c>
      <c r="D34" s="27" t="s">
        <v>612</v>
      </c>
    </row>
    <row r="35" spans="1:4" x14ac:dyDescent="0.2">
      <c r="A35" s="28" t="s">
        <v>606</v>
      </c>
      <c r="B35" s="29"/>
      <c r="C35" s="30">
        <v>0.36113251000000002</v>
      </c>
      <c r="D35" s="30">
        <v>0.33458244000000004</v>
      </c>
    </row>
    <row r="36" spans="1:4" x14ac:dyDescent="0.2">
      <c r="A36" s="28" t="s">
        <v>607</v>
      </c>
      <c r="B36" s="29"/>
      <c r="C36" s="30">
        <v>0.36113251000000002</v>
      </c>
      <c r="D36" s="30">
        <v>0.33458244000000004</v>
      </c>
    </row>
    <row r="37" spans="1:4" x14ac:dyDescent="0.2">
      <c r="A37" s="9"/>
      <c r="B37" s="11"/>
    </row>
    <row r="38" spans="1:4" x14ac:dyDescent="0.2">
      <c r="A38" s="9" t="s">
        <v>172</v>
      </c>
      <c r="B38" s="12">
        <v>5.3452623080626642E-2</v>
      </c>
    </row>
  </sheetData>
  <mergeCells count="3">
    <mergeCell ref="A1:E1"/>
    <mergeCell ref="C33:D33"/>
    <mergeCell ref="A34:B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1.28515625" style="1" bestFit="1" customWidth="1"/>
    <col min="3" max="3" width="19.140625" style="1" bestFit="1" customWidth="1"/>
    <col min="4" max="4" width="23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324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581</v>
      </c>
      <c r="B5" s="7"/>
      <c r="C5" s="7"/>
      <c r="D5" s="7"/>
      <c r="E5" s="7"/>
      <c r="F5" s="2"/>
    </row>
    <row r="6" spans="1:6" x14ac:dyDescent="0.2">
      <c r="A6" s="7" t="s">
        <v>320</v>
      </c>
      <c r="B6" s="7" t="s">
        <v>321</v>
      </c>
      <c r="C6" s="7">
        <v>837456.97</v>
      </c>
      <c r="D6" s="7">
        <v>476.89657119999998</v>
      </c>
      <c r="E6" s="7">
        <v>35.385078528436757</v>
      </c>
      <c r="F6" s="2"/>
    </row>
    <row r="7" spans="1:6" x14ac:dyDescent="0.2">
      <c r="A7" s="7" t="s">
        <v>318</v>
      </c>
      <c r="B7" s="7" t="s">
        <v>319</v>
      </c>
      <c r="C7" s="7">
        <v>712184.03</v>
      </c>
      <c r="D7" s="7">
        <v>409.31067880000001</v>
      </c>
      <c r="E7" s="7">
        <v>30.370297013084823</v>
      </c>
      <c r="F7" s="2"/>
    </row>
    <row r="8" spans="1:6" x14ac:dyDescent="0.2">
      <c r="A8" s="7" t="s">
        <v>312</v>
      </c>
      <c r="B8" s="7" t="s">
        <v>313</v>
      </c>
      <c r="C8" s="7">
        <v>68988.679999999993</v>
      </c>
      <c r="D8" s="7">
        <v>265.55716009999998</v>
      </c>
      <c r="E8" s="7">
        <v>19.703980970721542</v>
      </c>
      <c r="F8" s="2"/>
    </row>
    <row r="9" spans="1:6" x14ac:dyDescent="0.2">
      <c r="A9" s="7" t="s">
        <v>316</v>
      </c>
      <c r="B9" s="7" t="s">
        <v>317</v>
      </c>
      <c r="C9" s="7">
        <v>16612.849999999999</v>
      </c>
      <c r="D9" s="7">
        <v>129.43496719999999</v>
      </c>
      <c r="E9" s="7">
        <v>9.6038989485140505</v>
      </c>
      <c r="F9" s="2"/>
    </row>
    <row r="10" spans="1:6" x14ac:dyDescent="0.2">
      <c r="A10" s="7" t="s">
        <v>314</v>
      </c>
      <c r="B10" s="7" t="s">
        <v>315</v>
      </c>
      <c r="C10" s="7">
        <v>30822.400000000001</v>
      </c>
      <c r="D10" s="7">
        <v>64.954601800000006</v>
      </c>
      <c r="E10" s="7">
        <v>4.819543322974388</v>
      </c>
      <c r="F10" s="2"/>
    </row>
    <row r="11" spans="1:6" x14ac:dyDescent="0.2">
      <c r="A11" s="6" t="s">
        <v>149</v>
      </c>
      <c r="B11" s="7"/>
      <c r="C11" s="7"/>
      <c r="D11" s="6">
        <f>SUM(D6:D10)</f>
        <v>1346.1539791</v>
      </c>
      <c r="E11" s="6">
        <f>SUM(E6:E10)</f>
        <v>99.882798783731559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149</v>
      </c>
      <c r="B13" s="7"/>
      <c r="C13" s="7"/>
      <c r="D13" s="6">
        <v>1346.1539791</v>
      </c>
      <c r="E13" s="6">
        <v>99.882798783731559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160</v>
      </c>
      <c r="B15" s="7"/>
      <c r="C15" s="7"/>
      <c r="D15" s="6">
        <v>1.5795600999999999</v>
      </c>
      <c r="E15" s="6">
        <v>0.12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161</v>
      </c>
      <c r="B17" s="5"/>
      <c r="C17" s="5"/>
      <c r="D17" s="8">
        <v>1347.7335392</v>
      </c>
      <c r="E17" s="8">
        <f xml:space="preserve"> ROUND(SUM(E13:E16),2)</f>
        <v>100</v>
      </c>
      <c r="F17" s="2"/>
    </row>
    <row r="19" spans="1:6" x14ac:dyDescent="0.2">
      <c r="A19" s="9" t="s">
        <v>162</v>
      </c>
    </row>
    <row r="20" spans="1:6" x14ac:dyDescent="0.2">
      <c r="A20" s="9" t="s">
        <v>163</v>
      </c>
    </row>
    <row r="21" spans="1:6" x14ac:dyDescent="0.2">
      <c r="A21" s="9" t="s">
        <v>164</v>
      </c>
    </row>
    <row r="22" spans="1:6" x14ac:dyDescent="0.2">
      <c r="A22" s="1" t="s">
        <v>165</v>
      </c>
      <c r="B22" s="10">
        <v>15.5347548</v>
      </c>
    </row>
    <row r="23" spans="1:6" x14ac:dyDescent="0.2">
      <c r="A23" s="1" t="s">
        <v>166</v>
      </c>
      <c r="B23" s="10">
        <v>38.821765999999997</v>
      </c>
    </row>
    <row r="24" spans="1:6" x14ac:dyDescent="0.2">
      <c r="A24" s="1" t="s">
        <v>167</v>
      </c>
      <c r="B24" s="10">
        <v>15.3010286</v>
      </c>
    </row>
    <row r="25" spans="1:6" x14ac:dyDescent="0.2">
      <c r="A25" s="1" t="s">
        <v>168</v>
      </c>
      <c r="B25" s="10">
        <v>38.081093000000003</v>
      </c>
    </row>
    <row r="27" spans="1:6" x14ac:dyDescent="0.2">
      <c r="A27" s="9" t="s">
        <v>169</v>
      </c>
    </row>
    <row r="28" spans="1:6" x14ac:dyDescent="0.2">
      <c r="A28" s="1" t="s">
        <v>165</v>
      </c>
      <c r="B28" s="10">
        <v>15.1109581</v>
      </c>
    </row>
    <row r="29" spans="1:6" x14ac:dyDescent="0.2">
      <c r="A29" s="1" t="s">
        <v>166</v>
      </c>
      <c r="B29" s="10">
        <v>41.195782299999998</v>
      </c>
    </row>
    <row r="30" spans="1:6" x14ac:dyDescent="0.2">
      <c r="A30" s="1" t="s">
        <v>167</v>
      </c>
      <c r="B30" s="10">
        <v>14.8270766</v>
      </c>
    </row>
    <row r="31" spans="1:6" x14ac:dyDescent="0.2">
      <c r="A31" s="1" t="s">
        <v>168</v>
      </c>
      <c r="B31" s="10">
        <v>40.2270854</v>
      </c>
    </row>
    <row r="33" spans="1:4" x14ac:dyDescent="0.2">
      <c r="A33" s="9" t="s">
        <v>170</v>
      </c>
      <c r="B33" s="11"/>
    </row>
    <row r="34" spans="1:4" x14ac:dyDescent="0.2">
      <c r="A34" s="25" t="s">
        <v>604</v>
      </c>
      <c r="B34" s="26"/>
      <c r="C34" s="32" t="s">
        <v>610</v>
      </c>
      <c r="D34" s="33"/>
    </row>
    <row r="35" spans="1:4" x14ac:dyDescent="0.2">
      <c r="A35" s="34"/>
      <c r="B35" s="35"/>
      <c r="C35" s="27" t="s">
        <v>611</v>
      </c>
      <c r="D35" s="27" t="s">
        <v>612</v>
      </c>
    </row>
    <row r="36" spans="1:4" x14ac:dyDescent="0.2">
      <c r="A36" s="28" t="s">
        <v>606</v>
      </c>
      <c r="B36" s="29"/>
      <c r="C36" s="30">
        <v>0.97505777700000007</v>
      </c>
      <c r="D36" s="30">
        <v>0.90337258800000009</v>
      </c>
    </row>
    <row r="37" spans="1:4" x14ac:dyDescent="0.2">
      <c r="A37" s="28" t="s">
        <v>607</v>
      </c>
      <c r="B37" s="29"/>
      <c r="C37" s="30">
        <v>0.97505777700000007</v>
      </c>
      <c r="D37" s="30">
        <v>0.90337258800000009</v>
      </c>
    </row>
    <row r="38" spans="1:4" x14ac:dyDescent="0.2">
      <c r="A38" s="9"/>
      <c r="B38" s="11"/>
    </row>
    <row r="39" spans="1:4" x14ac:dyDescent="0.2">
      <c r="A39" s="9"/>
      <c r="B39" s="11"/>
    </row>
    <row r="40" spans="1:4" x14ac:dyDescent="0.2">
      <c r="A40" s="9" t="s">
        <v>172</v>
      </c>
      <c r="B40" s="12">
        <v>6.4007208235938001E-2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1.28515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323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581</v>
      </c>
      <c r="B5" s="7"/>
      <c r="C5" s="7"/>
      <c r="D5" s="7"/>
      <c r="E5" s="7"/>
      <c r="F5" s="2"/>
    </row>
    <row r="6" spans="1:6" x14ac:dyDescent="0.2">
      <c r="A6" s="7" t="s">
        <v>312</v>
      </c>
      <c r="B6" s="7" t="s">
        <v>313</v>
      </c>
      <c r="C6" s="7">
        <v>60847.781000000003</v>
      </c>
      <c r="D6" s="7">
        <v>234.22051149999999</v>
      </c>
      <c r="E6" s="7">
        <v>34.302915688903099</v>
      </c>
      <c r="F6" s="2"/>
    </row>
    <row r="7" spans="1:6" x14ac:dyDescent="0.2">
      <c r="A7" s="7" t="s">
        <v>320</v>
      </c>
      <c r="B7" s="7" t="s">
        <v>321</v>
      </c>
      <c r="C7" s="7">
        <v>309907.26199999999</v>
      </c>
      <c r="D7" s="7">
        <v>176.47916960000001</v>
      </c>
      <c r="E7" s="7">
        <v>25.846370315165291</v>
      </c>
      <c r="F7" s="2"/>
    </row>
    <row r="8" spans="1:6" x14ac:dyDescent="0.2">
      <c r="A8" s="7" t="s">
        <v>318</v>
      </c>
      <c r="B8" s="7" t="s">
        <v>319</v>
      </c>
      <c r="C8" s="7">
        <v>245849.38200000001</v>
      </c>
      <c r="D8" s="7">
        <v>141.2960319</v>
      </c>
      <c r="E8" s="7">
        <v>20.693601249531309</v>
      </c>
      <c r="F8" s="2"/>
    </row>
    <row r="9" spans="1:6" x14ac:dyDescent="0.2">
      <c r="A9" s="7" t="s">
        <v>314</v>
      </c>
      <c r="B9" s="7" t="s">
        <v>315</v>
      </c>
      <c r="C9" s="7">
        <v>31164.188999999998</v>
      </c>
      <c r="D9" s="7">
        <v>65.674882100000005</v>
      </c>
      <c r="E9" s="7">
        <v>9.618457107480749</v>
      </c>
      <c r="F9" s="2"/>
    </row>
    <row r="10" spans="1:6" x14ac:dyDescent="0.2">
      <c r="A10" s="7" t="s">
        <v>316</v>
      </c>
      <c r="B10" s="7" t="s">
        <v>317</v>
      </c>
      <c r="C10" s="7">
        <v>8312.4860000000008</v>
      </c>
      <c r="D10" s="7">
        <v>64.764706399999994</v>
      </c>
      <c r="E10" s="7">
        <v>9.4851567398091134</v>
      </c>
      <c r="F10" s="2"/>
    </row>
    <row r="11" spans="1:6" x14ac:dyDescent="0.2">
      <c r="A11" s="6" t="s">
        <v>149</v>
      </c>
      <c r="B11" s="7"/>
      <c r="C11" s="7"/>
      <c r="D11" s="6">
        <f>SUM(D6:D10)</f>
        <v>682.43530150000004</v>
      </c>
      <c r="E11" s="6">
        <f>SUM(E6:E10)</f>
        <v>99.946501100889563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149</v>
      </c>
      <c r="B13" s="7"/>
      <c r="C13" s="7"/>
      <c r="D13" s="6">
        <v>682.43530150000004</v>
      </c>
      <c r="E13" s="6">
        <v>99.946501100889563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160</v>
      </c>
      <c r="B15" s="7"/>
      <c r="C15" s="7"/>
      <c r="D15" s="6">
        <v>0.36529080000000003</v>
      </c>
      <c r="E15" s="6">
        <v>0.05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161</v>
      </c>
      <c r="B17" s="5"/>
      <c r="C17" s="5"/>
      <c r="D17" s="8">
        <v>682.81</v>
      </c>
      <c r="E17" s="8">
        <f xml:space="preserve"> ROUND(SUM(E13:E16),2)</f>
        <v>100</v>
      </c>
      <c r="F17" s="2"/>
    </row>
    <row r="19" spans="1:6" x14ac:dyDescent="0.2">
      <c r="A19" s="9" t="s">
        <v>162</v>
      </c>
    </row>
    <row r="20" spans="1:6" x14ac:dyDescent="0.2">
      <c r="A20" s="9" t="s">
        <v>163</v>
      </c>
    </row>
    <row r="21" spans="1:6" x14ac:dyDescent="0.2">
      <c r="A21" s="9" t="s">
        <v>164</v>
      </c>
    </row>
    <row r="22" spans="1:6" x14ac:dyDescent="0.2">
      <c r="A22" s="1" t="s">
        <v>165</v>
      </c>
      <c r="B22" s="10">
        <v>23.843756500000001</v>
      </c>
    </row>
    <row r="23" spans="1:6" x14ac:dyDescent="0.2">
      <c r="A23" s="1" t="s">
        <v>166</v>
      </c>
      <c r="B23" s="10">
        <v>47.805527599999998</v>
      </c>
    </row>
    <row r="24" spans="1:6" x14ac:dyDescent="0.2">
      <c r="A24" s="1" t="s">
        <v>167</v>
      </c>
      <c r="B24" s="10">
        <v>23.432456800000001</v>
      </c>
    </row>
    <row r="25" spans="1:6" x14ac:dyDescent="0.2">
      <c r="A25" s="1" t="s">
        <v>168</v>
      </c>
      <c r="B25" s="10">
        <v>46.9763284</v>
      </c>
    </row>
    <row r="27" spans="1:6" x14ac:dyDescent="0.2">
      <c r="A27" s="9" t="s">
        <v>169</v>
      </c>
    </row>
    <row r="28" spans="1:6" x14ac:dyDescent="0.2">
      <c r="A28" s="1" t="s">
        <v>165</v>
      </c>
      <c r="B28" s="10">
        <v>23.234365700000001</v>
      </c>
    </row>
    <row r="29" spans="1:6" x14ac:dyDescent="0.2">
      <c r="A29" s="1" t="s">
        <v>166</v>
      </c>
      <c r="B29" s="10">
        <v>50.449787299999997</v>
      </c>
    </row>
    <row r="30" spans="1:6" x14ac:dyDescent="0.2">
      <c r="A30" s="1" t="s">
        <v>167</v>
      </c>
      <c r="B30" s="10">
        <v>22.661640800000001</v>
      </c>
    </row>
    <row r="31" spans="1:6" x14ac:dyDescent="0.2">
      <c r="A31" s="1" t="s">
        <v>168</v>
      </c>
      <c r="B31" s="10">
        <v>49.430193099999997</v>
      </c>
    </row>
    <row r="33" spans="1:4" x14ac:dyDescent="0.2">
      <c r="A33" s="9" t="s">
        <v>170</v>
      </c>
      <c r="B33" s="11"/>
    </row>
    <row r="34" spans="1:4" x14ac:dyDescent="0.2">
      <c r="A34" s="25" t="s">
        <v>604</v>
      </c>
      <c r="B34" s="26"/>
      <c r="C34" s="32" t="s">
        <v>610</v>
      </c>
      <c r="D34" s="33"/>
    </row>
    <row r="35" spans="1:4" x14ac:dyDescent="0.2">
      <c r="A35" s="34"/>
      <c r="B35" s="35"/>
      <c r="C35" s="27" t="s">
        <v>611</v>
      </c>
      <c r="D35" s="27" t="s">
        <v>612</v>
      </c>
    </row>
    <row r="36" spans="1:4" x14ac:dyDescent="0.2">
      <c r="A36" s="28" t="s">
        <v>606</v>
      </c>
      <c r="B36" s="29"/>
      <c r="C36" s="30">
        <v>1.480643291</v>
      </c>
      <c r="D36" s="30">
        <v>1.3717880040000001</v>
      </c>
    </row>
    <row r="37" spans="1:4" x14ac:dyDescent="0.2">
      <c r="A37" s="28" t="s">
        <v>607</v>
      </c>
      <c r="B37" s="29"/>
      <c r="C37" s="30">
        <v>1.480643291</v>
      </c>
      <c r="D37" s="30">
        <v>1.3717880040000001</v>
      </c>
    </row>
    <row r="38" spans="1:4" x14ac:dyDescent="0.2">
      <c r="A38" s="9"/>
      <c r="B38" s="11"/>
    </row>
    <row r="39" spans="1:4" x14ac:dyDescent="0.2">
      <c r="A39" s="9" t="s">
        <v>172</v>
      </c>
      <c r="B39" s="12">
        <v>8.0399813936074593E-2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1.28515625" style="1" bestFit="1" customWidth="1"/>
    <col min="3" max="3" width="19.140625" style="1" bestFit="1" customWidth="1"/>
    <col min="4" max="4" width="9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322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4</v>
      </c>
      <c r="D3" s="3" t="s">
        <v>5</v>
      </c>
      <c r="E3" s="3" t="s">
        <v>6</v>
      </c>
    </row>
    <row r="4" spans="1:6" x14ac:dyDescent="0.2">
      <c r="A4" s="5"/>
      <c r="B4" s="5"/>
      <c r="C4" s="5"/>
      <c r="D4" s="5"/>
      <c r="E4" s="5"/>
      <c r="F4" s="2"/>
    </row>
    <row r="5" spans="1:6" x14ac:dyDescent="0.2">
      <c r="A5" s="6" t="s">
        <v>581</v>
      </c>
      <c r="B5" s="7"/>
      <c r="C5" s="7"/>
      <c r="D5" s="7"/>
      <c r="E5" s="7"/>
      <c r="F5" s="2"/>
    </row>
    <row r="6" spans="1:6" x14ac:dyDescent="0.2">
      <c r="A6" s="7" t="s">
        <v>312</v>
      </c>
      <c r="B6" s="7" t="s">
        <v>313</v>
      </c>
      <c r="C6" s="7">
        <v>168958.44</v>
      </c>
      <c r="D6" s="7">
        <v>650.36935770000002</v>
      </c>
      <c r="E6" s="7">
        <v>50.04034681892292</v>
      </c>
      <c r="F6" s="2"/>
    </row>
    <row r="7" spans="1:6" x14ac:dyDescent="0.2">
      <c r="A7" s="7" t="s">
        <v>314</v>
      </c>
      <c r="B7" s="7" t="s">
        <v>315</v>
      </c>
      <c r="C7" s="7">
        <v>90576.98</v>
      </c>
      <c r="D7" s="7">
        <v>190.88038779999999</v>
      </c>
      <c r="E7" s="7">
        <v>14.686609529424487</v>
      </c>
      <c r="F7" s="2"/>
    </row>
    <row r="8" spans="1:6" x14ac:dyDescent="0.2">
      <c r="A8" s="7" t="s">
        <v>316</v>
      </c>
      <c r="B8" s="7" t="s">
        <v>317</v>
      </c>
      <c r="C8" s="7">
        <v>24410.65</v>
      </c>
      <c r="D8" s="7">
        <v>190.18962329999999</v>
      </c>
      <c r="E8" s="7">
        <v>14.63346112269075</v>
      </c>
      <c r="F8" s="2"/>
    </row>
    <row r="9" spans="1:6" x14ac:dyDescent="0.2">
      <c r="A9" s="7" t="s">
        <v>318</v>
      </c>
      <c r="B9" s="7" t="s">
        <v>319</v>
      </c>
      <c r="C9" s="7">
        <v>232633.33</v>
      </c>
      <c r="D9" s="7">
        <v>133.70042319999999</v>
      </c>
      <c r="E9" s="7">
        <v>10.287101425603908</v>
      </c>
      <c r="F9" s="2"/>
    </row>
    <row r="10" spans="1:6" x14ac:dyDescent="0.2">
      <c r="A10" s="7" t="s">
        <v>320</v>
      </c>
      <c r="B10" s="7" t="s">
        <v>321</v>
      </c>
      <c r="C10" s="7">
        <v>234468.69</v>
      </c>
      <c r="D10" s="7">
        <v>133.52007130000001</v>
      </c>
      <c r="E10" s="7">
        <v>10.273224892955804</v>
      </c>
      <c r="F10" s="2"/>
    </row>
    <row r="11" spans="1:6" x14ac:dyDescent="0.2">
      <c r="A11" s="6" t="s">
        <v>149</v>
      </c>
      <c r="B11" s="7"/>
      <c r="C11" s="7"/>
      <c r="D11" s="6">
        <f>SUM(D6:D10)</f>
        <v>1298.6598632999999</v>
      </c>
      <c r="E11" s="6">
        <f>SUM(E6:E10)</f>
        <v>99.920743789597879</v>
      </c>
      <c r="F11" s="2"/>
    </row>
    <row r="12" spans="1:6" x14ac:dyDescent="0.2">
      <c r="A12" s="7"/>
      <c r="B12" s="7"/>
      <c r="C12" s="7"/>
      <c r="D12" s="7"/>
      <c r="E12" s="7"/>
      <c r="F12" s="2"/>
    </row>
    <row r="13" spans="1:6" x14ac:dyDescent="0.2">
      <c r="A13" s="6" t="s">
        <v>149</v>
      </c>
      <c r="B13" s="7"/>
      <c r="C13" s="7"/>
      <c r="D13" s="6">
        <v>1298.6598632999999</v>
      </c>
      <c r="E13" s="6">
        <v>99.920743789597879</v>
      </c>
      <c r="F13" s="2"/>
    </row>
    <row r="14" spans="1:6" x14ac:dyDescent="0.2">
      <c r="A14" s="7"/>
      <c r="B14" s="7"/>
      <c r="C14" s="7"/>
      <c r="D14" s="7"/>
      <c r="E14" s="7"/>
      <c r="F14" s="2"/>
    </row>
    <row r="15" spans="1:6" x14ac:dyDescent="0.2">
      <c r="A15" s="6" t="s">
        <v>160</v>
      </c>
      <c r="B15" s="7"/>
      <c r="C15" s="7"/>
      <c r="D15" s="6">
        <v>1.0300849999999999</v>
      </c>
      <c r="E15" s="6">
        <v>0.08</v>
      </c>
      <c r="F15" s="2"/>
    </row>
    <row r="16" spans="1:6" x14ac:dyDescent="0.2">
      <c r="A16" s="7"/>
      <c r="B16" s="7"/>
      <c r="C16" s="7"/>
      <c r="D16" s="7"/>
      <c r="E16" s="7"/>
      <c r="F16" s="2"/>
    </row>
    <row r="17" spans="1:6" x14ac:dyDescent="0.2">
      <c r="A17" s="8" t="s">
        <v>161</v>
      </c>
      <c r="B17" s="5"/>
      <c r="C17" s="5"/>
      <c r="D17" s="8">
        <v>1299.6899483</v>
      </c>
      <c r="E17" s="8">
        <f xml:space="preserve"> ROUND(SUM(E13:E16),2)</f>
        <v>100</v>
      </c>
      <c r="F17" s="2"/>
    </row>
    <row r="19" spans="1:6" x14ac:dyDescent="0.2">
      <c r="A19" s="9" t="s">
        <v>162</v>
      </c>
    </row>
    <row r="20" spans="1:6" x14ac:dyDescent="0.2">
      <c r="A20" s="9" t="s">
        <v>163</v>
      </c>
    </row>
    <row r="21" spans="1:6" x14ac:dyDescent="0.2">
      <c r="A21" s="9" t="s">
        <v>164</v>
      </c>
    </row>
    <row r="22" spans="1:6" x14ac:dyDescent="0.2">
      <c r="A22" s="1" t="s">
        <v>165</v>
      </c>
      <c r="B22" s="10">
        <v>30.197831399999998</v>
      </c>
    </row>
    <row r="23" spans="1:6" x14ac:dyDescent="0.2">
      <c r="A23" s="1" t="s">
        <v>166</v>
      </c>
      <c r="B23" s="10">
        <v>65.3472127</v>
      </c>
    </row>
    <row r="24" spans="1:6" x14ac:dyDescent="0.2">
      <c r="A24" s="1" t="s">
        <v>167</v>
      </c>
      <c r="B24" s="10">
        <v>29.6945318</v>
      </c>
    </row>
    <row r="25" spans="1:6" x14ac:dyDescent="0.2">
      <c r="A25" s="1" t="s">
        <v>168</v>
      </c>
      <c r="B25" s="10">
        <v>64.396955000000005</v>
      </c>
    </row>
    <row r="27" spans="1:6" x14ac:dyDescent="0.2">
      <c r="A27" s="9" t="s">
        <v>169</v>
      </c>
    </row>
    <row r="28" spans="1:6" x14ac:dyDescent="0.2">
      <c r="A28" s="1" t="s">
        <v>165</v>
      </c>
      <c r="B28" s="10">
        <v>29.130793000000001</v>
      </c>
    </row>
    <row r="29" spans="1:6" x14ac:dyDescent="0.2">
      <c r="A29" s="1" t="s">
        <v>166</v>
      </c>
      <c r="B29" s="10">
        <v>68.582493299999996</v>
      </c>
    </row>
    <row r="30" spans="1:6" x14ac:dyDescent="0.2">
      <c r="A30" s="1" t="s">
        <v>167</v>
      </c>
      <c r="B30" s="10">
        <v>28.563490099999999</v>
      </c>
    </row>
    <row r="31" spans="1:6" x14ac:dyDescent="0.2">
      <c r="A31" s="1" t="s">
        <v>168</v>
      </c>
      <c r="B31" s="10">
        <v>67.471763199999998</v>
      </c>
    </row>
    <row r="33" spans="1:4" x14ac:dyDescent="0.2">
      <c r="A33" s="9" t="s">
        <v>170</v>
      </c>
      <c r="B33" s="11"/>
    </row>
    <row r="34" spans="1:4" x14ac:dyDescent="0.2">
      <c r="A34" s="25" t="s">
        <v>604</v>
      </c>
      <c r="B34" s="26"/>
      <c r="C34" s="32" t="s">
        <v>610</v>
      </c>
      <c r="D34" s="33"/>
    </row>
    <row r="35" spans="1:4" x14ac:dyDescent="0.2">
      <c r="A35" s="34"/>
      <c r="B35" s="35"/>
      <c r="C35" s="27" t="s">
        <v>611</v>
      </c>
      <c r="D35" s="27" t="s">
        <v>612</v>
      </c>
    </row>
    <row r="36" spans="1:4" x14ac:dyDescent="0.2">
      <c r="A36" s="28" t="s">
        <v>606</v>
      </c>
      <c r="B36" s="29"/>
      <c r="C36" s="30">
        <v>1.914002303</v>
      </c>
      <c r="D36" s="30">
        <v>1.773286932</v>
      </c>
    </row>
    <row r="37" spans="1:4" x14ac:dyDescent="0.2">
      <c r="A37" s="28" t="s">
        <v>607</v>
      </c>
      <c r="B37" s="29"/>
      <c r="C37" s="30">
        <v>1.914002303</v>
      </c>
      <c r="D37" s="30">
        <v>1.773286932</v>
      </c>
    </row>
    <row r="38" spans="1:4" x14ac:dyDescent="0.2">
      <c r="A38" s="9"/>
      <c r="B38" s="11"/>
    </row>
    <row r="39" spans="1:4" x14ac:dyDescent="0.2">
      <c r="A39" s="9" t="s">
        <v>172</v>
      </c>
      <c r="B39" s="12">
        <v>5.802371099376024E-2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3.42578125" style="1" bestFit="1" customWidth="1"/>
    <col min="3" max="3" width="32.7109375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272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7" t="s">
        <v>49</v>
      </c>
      <c r="B7" s="7" t="s">
        <v>50</v>
      </c>
      <c r="C7" s="7" t="s">
        <v>11</v>
      </c>
      <c r="D7" s="7">
        <v>2400000</v>
      </c>
      <c r="E7" s="7">
        <v>6200.4</v>
      </c>
      <c r="F7" s="7">
        <v>9.0408516040555966</v>
      </c>
    </row>
    <row r="8" spans="1:6" x14ac:dyDescent="0.2">
      <c r="A8" s="7" t="s">
        <v>9</v>
      </c>
      <c r="B8" s="7" t="s">
        <v>10</v>
      </c>
      <c r="C8" s="7" t="s">
        <v>11</v>
      </c>
      <c r="D8" s="7">
        <v>475000</v>
      </c>
      <c r="E8" s="7">
        <v>5698.1</v>
      </c>
      <c r="F8" s="7">
        <v>8.3084440560398036</v>
      </c>
    </row>
    <row r="9" spans="1:6" x14ac:dyDescent="0.2">
      <c r="A9" s="7" t="s">
        <v>12</v>
      </c>
      <c r="B9" s="7" t="s">
        <v>13</v>
      </c>
      <c r="C9" s="7" t="s">
        <v>11</v>
      </c>
      <c r="D9" s="7">
        <v>2000000</v>
      </c>
      <c r="E9" s="7">
        <v>5311</v>
      </c>
      <c r="F9" s="7">
        <v>7.744010526601393</v>
      </c>
    </row>
    <row r="10" spans="1:6" x14ac:dyDescent="0.2">
      <c r="A10" s="7" t="s">
        <v>14</v>
      </c>
      <c r="B10" s="7" t="s">
        <v>15</v>
      </c>
      <c r="C10" s="7" t="s">
        <v>16</v>
      </c>
      <c r="D10" s="7">
        <v>1450000</v>
      </c>
      <c r="E10" s="7">
        <v>4706.7</v>
      </c>
      <c r="F10" s="7">
        <v>6.8628759829702082</v>
      </c>
    </row>
    <row r="11" spans="1:6" x14ac:dyDescent="0.2">
      <c r="A11" s="7" t="s">
        <v>70</v>
      </c>
      <c r="B11" s="7" t="s">
        <v>71</v>
      </c>
      <c r="C11" s="7" t="s">
        <v>11</v>
      </c>
      <c r="D11" s="7">
        <v>900000</v>
      </c>
      <c r="E11" s="7">
        <v>4228.6499999999996</v>
      </c>
      <c r="F11" s="7">
        <v>6.1658275491080738</v>
      </c>
    </row>
    <row r="12" spans="1:6" x14ac:dyDescent="0.2">
      <c r="A12" s="7" t="s">
        <v>263</v>
      </c>
      <c r="B12" s="7" t="s">
        <v>264</v>
      </c>
      <c r="C12" s="7" t="s">
        <v>31</v>
      </c>
      <c r="D12" s="7">
        <v>1200000</v>
      </c>
      <c r="E12" s="7">
        <v>3574.8</v>
      </c>
      <c r="F12" s="7">
        <v>5.2124437639794134</v>
      </c>
    </row>
    <row r="13" spans="1:6" x14ac:dyDescent="0.2">
      <c r="A13" s="7" t="s">
        <v>90</v>
      </c>
      <c r="B13" s="7" t="s">
        <v>91</v>
      </c>
      <c r="C13" s="7" t="s">
        <v>31</v>
      </c>
      <c r="D13" s="7">
        <v>825000</v>
      </c>
      <c r="E13" s="7">
        <v>3086.3249999999998</v>
      </c>
      <c r="F13" s="7">
        <v>4.5001945563007046</v>
      </c>
    </row>
    <row r="14" spans="1:6" x14ac:dyDescent="0.2">
      <c r="A14" s="7" t="s">
        <v>273</v>
      </c>
      <c r="B14" s="7" t="s">
        <v>274</v>
      </c>
      <c r="C14" s="7" t="s">
        <v>81</v>
      </c>
      <c r="D14" s="7">
        <v>270025</v>
      </c>
      <c r="E14" s="7">
        <v>2716.4515000000001</v>
      </c>
      <c r="F14" s="7">
        <v>3.9608791208815939</v>
      </c>
    </row>
    <row r="15" spans="1:6" x14ac:dyDescent="0.2">
      <c r="A15" s="7" t="s">
        <v>275</v>
      </c>
      <c r="B15" s="7" t="s">
        <v>276</v>
      </c>
      <c r="C15" s="7" t="s">
        <v>36</v>
      </c>
      <c r="D15" s="7">
        <v>825000</v>
      </c>
      <c r="E15" s="7">
        <v>2530.2750000000001</v>
      </c>
      <c r="F15" s="7">
        <v>3.6894137140268013</v>
      </c>
    </row>
    <row r="16" spans="1:6" x14ac:dyDescent="0.2">
      <c r="A16" s="7" t="s">
        <v>132</v>
      </c>
      <c r="B16" s="7" t="s">
        <v>133</v>
      </c>
      <c r="C16" s="7" t="s">
        <v>16</v>
      </c>
      <c r="D16" s="7">
        <v>2900000</v>
      </c>
      <c r="E16" s="7">
        <v>2246.0500000000002</v>
      </c>
      <c r="F16" s="7">
        <v>3.2749830245289138</v>
      </c>
    </row>
    <row r="17" spans="1:6" x14ac:dyDescent="0.2">
      <c r="A17" s="7" t="s">
        <v>261</v>
      </c>
      <c r="B17" s="7" t="s">
        <v>262</v>
      </c>
      <c r="C17" s="7" t="s">
        <v>78</v>
      </c>
      <c r="D17" s="7">
        <v>350000</v>
      </c>
      <c r="E17" s="7">
        <v>1486.625</v>
      </c>
      <c r="F17" s="7">
        <v>2.1676595083993213</v>
      </c>
    </row>
    <row r="18" spans="1:6" x14ac:dyDescent="0.2">
      <c r="A18" s="7" t="s">
        <v>277</v>
      </c>
      <c r="B18" s="7" t="s">
        <v>278</v>
      </c>
      <c r="C18" s="7" t="s">
        <v>36</v>
      </c>
      <c r="D18" s="7">
        <v>300000</v>
      </c>
      <c r="E18" s="7">
        <v>1413.6</v>
      </c>
      <c r="F18" s="7">
        <v>2.0611811862933025</v>
      </c>
    </row>
    <row r="19" spans="1:6" x14ac:dyDescent="0.2">
      <c r="A19" s="7" t="s">
        <v>108</v>
      </c>
      <c r="B19" s="7" t="s">
        <v>109</v>
      </c>
      <c r="C19" s="7" t="s">
        <v>11</v>
      </c>
      <c r="D19" s="7">
        <v>1900000</v>
      </c>
      <c r="E19" s="7">
        <v>1345.2</v>
      </c>
      <c r="F19" s="7">
        <v>1.9614466127629813</v>
      </c>
    </row>
    <row r="20" spans="1:6" x14ac:dyDescent="0.2">
      <c r="A20" s="7" t="s">
        <v>279</v>
      </c>
      <c r="B20" s="7" t="s">
        <v>280</v>
      </c>
      <c r="C20" s="7" t="s">
        <v>56</v>
      </c>
      <c r="D20" s="7">
        <v>260000</v>
      </c>
      <c r="E20" s="7">
        <v>1148.1600000000001</v>
      </c>
      <c r="F20" s="7">
        <v>1.6741410518212496</v>
      </c>
    </row>
    <row r="21" spans="1:6" x14ac:dyDescent="0.2">
      <c r="A21" s="7" t="s">
        <v>281</v>
      </c>
      <c r="B21" s="7" t="s">
        <v>282</v>
      </c>
      <c r="C21" s="7" t="s">
        <v>41</v>
      </c>
      <c r="D21" s="7">
        <v>25000</v>
      </c>
      <c r="E21" s="7">
        <v>1115.5</v>
      </c>
      <c r="F21" s="7">
        <v>1.6265192510683213</v>
      </c>
    </row>
    <row r="22" spans="1:6" x14ac:dyDescent="0.2">
      <c r="A22" s="7" t="s">
        <v>269</v>
      </c>
      <c r="B22" s="7" t="s">
        <v>270</v>
      </c>
      <c r="C22" s="7" t="s">
        <v>11</v>
      </c>
      <c r="D22" s="7">
        <v>800000</v>
      </c>
      <c r="E22" s="7">
        <v>1105.2</v>
      </c>
      <c r="F22" s="7">
        <v>1.6115007407267672</v>
      </c>
    </row>
    <row r="23" spans="1:6" x14ac:dyDescent="0.2">
      <c r="A23" s="7" t="s">
        <v>283</v>
      </c>
      <c r="B23" s="7" t="s">
        <v>284</v>
      </c>
      <c r="C23" s="7" t="s">
        <v>285</v>
      </c>
      <c r="D23" s="7">
        <v>2500000</v>
      </c>
      <c r="E23" s="7">
        <v>1076.25</v>
      </c>
      <c r="F23" s="7">
        <v>1.5692885199123989</v>
      </c>
    </row>
    <row r="24" spans="1:6" x14ac:dyDescent="0.2">
      <c r="A24" s="7" t="s">
        <v>267</v>
      </c>
      <c r="B24" s="7" t="s">
        <v>268</v>
      </c>
      <c r="C24" s="7" t="s">
        <v>11</v>
      </c>
      <c r="D24" s="7">
        <v>650000</v>
      </c>
      <c r="E24" s="7">
        <v>1066.9749999999999</v>
      </c>
      <c r="F24" s="7">
        <v>1.555764570065999</v>
      </c>
    </row>
    <row r="25" spans="1:6" x14ac:dyDescent="0.2">
      <c r="A25" s="7" t="s">
        <v>286</v>
      </c>
      <c r="B25" s="7" t="s">
        <v>287</v>
      </c>
      <c r="C25" s="7" t="s">
        <v>260</v>
      </c>
      <c r="D25" s="7">
        <v>650000</v>
      </c>
      <c r="E25" s="7">
        <v>1060.4749999999999</v>
      </c>
      <c r="F25" s="7">
        <v>1.5462868693650182</v>
      </c>
    </row>
    <row r="26" spans="1:6" x14ac:dyDescent="0.2">
      <c r="A26" s="7" t="s">
        <v>288</v>
      </c>
      <c r="B26" s="7" t="s">
        <v>289</v>
      </c>
      <c r="C26" s="7" t="s">
        <v>56</v>
      </c>
      <c r="D26" s="7">
        <v>249228</v>
      </c>
      <c r="E26" s="7">
        <v>1054.4836680000001</v>
      </c>
      <c r="F26" s="7">
        <v>1.5375508614425248</v>
      </c>
    </row>
    <row r="27" spans="1:6" x14ac:dyDescent="0.2">
      <c r="A27" s="7" t="s">
        <v>290</v>
      </c>
      <c r="B27" s="7" t="s">
        <v>291</v>
      </c>
      <c r="C27" s="7" t="s">
        <v>48</v>
      </c>
      <c r="D27" s="7">
        <v>250000</v>
      </c>
      <c r="E27" s="7">
        <v>1032.375</v>
      </c>
      <c r="F27" s="7">
        <v>1.5053140401807783</v>
      </c>
    </row>
    <row r="28" spans="1:6" x14ac:dyDescent="0.2">
      <c r="A28" s="7" t="s">
        <v>292</v>
      </c>
      <c r="B28" s="7" t="s">
        <v>293</v>
      </c>
      <c r="C28" s="7" t="s">
        <v>184</v>
      </c>
      <c r="D28" s="7">
        <v>1000000</v>
      </c>
      <c r="E28" s="7">
        <v>1025</v>
      </c>
      <c r="F28" s="7">
        <v>1.4945604951546654</v>
      </c>
    </row>
    <row r="29" spans="1:6" x14ac:dyDescent="0.2">
      <c r="A29" s="7" t="s">
        <v>294</v>
      </c>
      <c r="B29" s="7" t="s">
        <v>295</v>
      </c>
      <c r="C29" s="7" t="s">
        <v>48</v>
      </c>
      <c r="D29" s="7">
        <v>725000</v>
      </c>
      <c r="E29" s="7">
        <v>984.91250000000002</v>
      </c>
      <c r="F29" s="7">
        <v>1.4361085987161164</v>
      </c>
    </row>
    <row r="30" spans="1:6" x14ac:dyDescent="0.2">
      <c r="A30" s="7" t="s">
        <v>296</v>
      </c>
      <c r="B30" s="7" t="s">
        <v>297</v>
      </c>
      <c r="C30" s="7" t="s">
        <v>131</v>
      </c>
      <c r="D30" s="7">
        <v>360000</v>
      </c>
      <c r="E30" s="7">
        <v>976.68</v>
      </c>
      <c r="F30" s="7">
        <v>1.4241047262513742</v>
      </c>
    </row>
    <row r="31" spans="1:6" x14ac:dyDescent="0.2">
      <c r="A31" s="7" t="s">
        <v>34</v>
      </c>
      <c r="B31" s="7" t="s">
        <v>35</v>
      </c>
      <c r="C31" s="7" t="s">
        <v>36</v>
      </c>
      <c r="D31" s="7">
        <v>150000</v>
      </c>
      <c r="E31" s="7">
        <v>965.92499999999995</v>
      </c>
      <c r="F31" s="7">
        <v>1.4084227768607513</v>
      </c>
    </row>
    <row r="32" spans="1:6" x14ac:dyDescent="0.2">
      <c r="A32" s="7" t="s">
        <v>298</v>
      </c>
      <c r="B32" s="7" t="s">
        <v>299</v>
      </c>
      <c r="C32" s="7" t="s">
        <v>120</v>
      </c>
      <c r="D32" s="7">
        <v>75000</v>
      </c>
      <c r="E32" s="7">
        <v>947.32500000000005</v>
      </c>
      <c r="F32" s="7">
        <v>1.3813019717779449</v>
      </c>
    </row>
    <row r="33" spans="1:6" x14ac:dyDescent="0.2">
      <c r="A33" s="7" t="s">
        <v>116</v>
      </c>
      <c r="B33" s="7" t="s">
        <v>117</v>
      </c>
      <c r="C33" s="7" t="s">
        <v>11</v>
      </c>
      <c r="D33" s="7">
        <v>1125000</v>
      </c>
      <c r="E33" s="7">
        <v>941.625</v>
      </c>
      <c r="F33" s="7">
        <v>1.3729907573170848</v>
      </c>
    </row>
    <row r="34" spans="1:6" x14ac:dyDescent="0.2">
      <c r="A34" s="7" t="s">
        <v>300</v>
      </c>
      <c r="B34" s="7" t="s">
        <v>301</v>
      </c>
      <c r="C34" s="7" t="s">
        <v>56</v>
      </c>
      <c r="D34" s="7">
        <v>23000</v>
      </c>
      <c r="E34" s="7">
        <v>927.65899999999999</v>
      </c>
      <c r="F34" s="7">
        <v>1.3526268237801773</v>
      </c>
    </row>
    <row r="35" spans="1:6" x14ac:dyDescent="0.2">
      <c r="A35" s="7" t="s">
        <v>121</v>
      </c>
      <c r="B35" s="7" t="s">
        <v>122</v>
      </c>
      <c r="C35" s="7" t="s">
        <v>56</v>
      </c>
      <c r="D35" s="7">
        <v>75000</v>
      </c>
      <c r="E35" s="7">
        <v>909.86249999999995</v>
      </c>
      <c r="F35" s="7">
        <v>1.3266776083147918</v>
      </c>
    </row>
    <row r="36" spans="1:6" x14ac:dyDescent="0.2">
      <c r="A36" s="7" t="s">
        <v>46</v>
      </c>
      <c r="B36" s="7" t="s">
        <v>47</v>
      </c>
      <c r="C36" s="7" t="s">
        <v>48</v>
      </c>
      <c r="D36" s="7">
        <v>25000</v>
      </c>
      <c r="E36" s="7">
        <v>900.86249999999995</v>
      </c>
      <c r="F36" s="7">
        <v>1.313554638113434</v>
      </c>
    </row>
    <row r="37" spans="1:6" x14ac:dyDescent="0.2">
      <c r="A37" s="7" t="s">
        <v>302</v>
      </c>
      <c r="B37" s="7" t="s">
        <v>303</v>
      </c>
      <c r="C37" s="7" t="s">
        <v>56</v>
      </c>
      <c r="D37" s="7">
        <v>650000</v>
      </c>
      <c r="E37" s="7">
        <v>825.5</v>
      </c>
      <c r="F37" s="7">
        <v>1.2036679890245621</v>
      </c>
    </row>
    <row r="38" spans="1:6" x14ac:dyDescent="0.2">
      <c r="A38" s="7" t="s">
        <v>304</v>
      </c>
      <c r="B38" s="7" t="s">
        <v>305</v>
      </c>
      <c r="C38" s="7" t="s">
        <v>285</v>
      </c>
      <c r="D38" s="7">
        <v>175000</v>
      </c>
      <c r="E38" s="7">
        <v>726.33749999999998</v>
      </c>
      <c r="F38" s="7">
        <v>1.0590783742920993</v>
      </c>
    </row>
    <row r="39" spans="1:6" x14ac:dyDescent="0.2">
      <c r="A39" s="7" t="s">
        <v>306</v>
      </c>
      <c r="B39" s="7" t="s">
        <v>307</v>
      </c>
      <c r="C39" s="7" t="s">
        <v>48</v>
      </c>
      <c r="D39" s="7">
        <v>500000</v>
      </c>
      <c r="E39" s="7">
        <v>571.25</v>
      </c>
      <c r="F39" s="7">
        <v>0.83294408083619764</v>
      </c>
    </row>
    <row r="40" spans="1:6" x14ac:dyDescent="0.2">
      <c r="A40" s="7" t="s">
        <v>308</v>
      </c>
      <c r="B40" s="7" t="s">
        <v>309</v>
      </c>
      <c r="C40" s="7" t="s">
        <v>195</v>
      </c>
      <c r="D40" s="7">
        <v>350000</v>
      </c>
      <c r="E40" s="7">
        <v>506.27499999999998</v>
      </c>
      <c r="F40" s="7">
        <v>0.73820352652139332</v>
      </c>
    </row>
    <row r="41" spans="1:6" x14ac:dyDescent="0.2">
      <c r="A41" s="7" t="s">
        <v>310</v>
      </c>
      <c r="B41" s="7" t="s">
        <v>311</v>
      </c>
      <c r="C41" s="7" t="s">
        <v>56</v>
      </c>
      <c r="D41" s="7">
        <v>67929</v>
      </c>
      <c r="E41" s="7">
        <v>380.02879050000001</v>
      </c>
      <c r="F41" s="7">
        <v>0.55412294370995963</v>
      </c>
    </row>
    <row r="42" spans="1:6" x14ac:dyDescent="0.2">
      <c r="A42" s="7" t="s">
        <v>68</v>
      </c>
      <c r="B42" s="7" t="s">
        <v>69</v>
      </c>
      <c r="C42" s="7" t="s">
        <v>26</v>
      </c>
      <c r="D42" s="7">
        <v>50000</v>
      </c>
      <c r="E42" s="7">
        <v>157.92500000000001</v>
      </c>
      <c r="F42" s="7">
        <v>0.23027167433882981</v>
      </c>
    </row>
    <row r="43" spans="1:6" x14ac:dyDescent="0.2">
      <c r="A43" s="7" t="s">
        <v>97</v>
      </c>
      <c r="B43" s="7" t="s">
        <v>98</v>
      </c>
      <c r="C43" s="7" t="s">
        <v>99</v>
      </c>
      <c r="D43" s="7">
        <v>100000</v>
      </c>
      <c r="E43" s="7">
        <v>139.55000000000001</v>
      </c>
      <c r="F43" s="7">
        <v>0.20347894351105716</v>
      </c>
    </row>
    <row r="44" spans="1:6" x14ac:dyDescent="0.2">
      <c r="A44" s="6" t="s">
        <v>149</v>
      </c>
      <c r="B44" s="7"/>
      <c r="C44" s="7"/>
      <c r="D44" s="7"/>
      <c r="E44" s="6">
        <f xml:space="preserve"> SUM(E7:E43)</f>
        <v>65090.312958500013</v>
      </c>
      <c r="F44" s="6">
        <f>SUM(F7:F43)</f>
        <v>94.908693039051599</v>
      </c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6" t="s">
        <v>149</v>
      </c>
      <c r="B46" s="7"/>
      <c r="C46" s="7"/>
      <c r="D46" s="7"/>
      <c r="E46" s="19">
        <v>65090.312958500013</v>
      </c>
      <c r="F46" s="19">
        <v>94.908693039051599</v>
      </c>
    </row>
    <row r="47" spans="1:6" x14ac:dyDescent="0.2">
      <c r="A47" s="7"/>
      <c r="B47" s="7"/>
      <c r="C47" s="7"/>
      <c r="D47" s="7"/>
      <c r="E47" s="20"/>
      <c r="F47" s="20"/>
    </row>
    <row r="48" spans="1:6" x14ac:dyDescent="0.2">
      <c r="A48" s="6" t="s">
        <v>160</v>
      </c>
      <c r="B48" s="7"/>
      <c r="C48" s="7"/>
      <c r="D48" s="7"/>
      <c r="E48" s="19">
        <v>3491.7219154999998</v>
      </c>
      <c r="F48" s="19">
        <v>5.09</v>
      </c>
    </row>
    <row r="49" spans="1:6" x14ac:dyDescent="0.2">
      <c r="A49" s="7"/>
      <c r="B49" s="7"/>
      <c r="C49" s="7"/>
      <c r="D49" s="7"/>
      <c r="E49" s="20"/>
      <c r="F49" s="20"/>
    </row>
    <row r="50" spans="1:6" x14ac:dyDescent="0.2">
      <c r="A50" s="8" t="s">
        <v>161</v>
      </c>
      <c r="B50" s="5"/>
      <c r="C50" s="5"/>
      <c r="D50" s="5"/>
      <c r="E50" s="21">
        <v>68582.034874000019</v>
      </c>
      <c r="F50" s="21">
        <f xml:space="preserve"> ROUND(SUM(F46:F49),2)</f>
        <v>100</v>
      </c>
    </row>
    <row r="52" spans="1:6" x14ac:dyDescent="0.2">
      <c r="A52" s="9" t="s">
        <v>162</v>
      </c>
    </row>
    <row r="53" spans="1:6" x14ac:dyDescent="0.2">
      <c r="A53" s="9" t="s">
        <v>163</v>
      </c>
    </row>
    <row r="54" spans="1:6" x14ac:dyDescent="0.2">
      <c r="A54" s="9" t="s">
        <v>164</v>
      </c>
    </row>
    <row r="55" spans="1:6" x14ac:dyDescent="0.2">
      <c r="A55" s="1" t="s">
        <v>165</v>
      </c>
      <c r="B55" s="10">
        <v>20.6869324</v>
      </c>
    </row>
    <row r="56" spans="1:6" x14ac:dyDescent="0.2">
      <c r="A56" s="1" t="s">
        <v>166</v>
      </c>
      <c r="B56" s="10">
        <v>30.3452713</v>
      </c>
    </row>
    <row r="57" spans="1:6" x14ac:dyDescent="0.2">
      <c r="A57" s="1" t="s">
        <v>167</v>
      </c>
      <c r="B57" s="10">
        <v>19.838163900000001</v>
      </c>
    </row>
    <row r="58" spans="1:6" x14ac:dyDescent="0.2">
      <c r="A58" s="1" t="s">
        <v>168</v>
      </c>
      <c r="B58" s="10">
        <v>29.2558775</v>
      </c>
    </row>
    <row r="60" spans="1:6" x14ac:dyDescent="0.2">
      <c r="A60" s="9" t="s">
        <v>169</v>
      </c>
    </row>
    <row r="61" spans="1:6" x14ac:dyDescent="0.2">
      <c r="A61" s="1" t="s">
        <v>165</v>
      </c>
      <c r="B61" s="10">
        <v>22.708755400000001</v>
      </c>
    </row>
    <row r="62" spans="1:6" x14ac:dyDescent="0.2">
      <c r="A62" s="1" t="s">
        <v>166</v>
      </c>
      <c r="B62" s="10">
        <v>33.311974399999997</v>
      </c>
    </row>
    <row r="63" spans="1:6" x14ac:dyDescent="0.2">
      <c r="A63" s="1" t="s">
        <v>167</v>
      </c>
      <c r="B63" s="10">
        <v>21.623990500000001</v>
      </c>
    </row>
    <row r="64" spans="1:6" x14ac:dyDescent="0.2">
      <c r="A64" s="1" t="s">
        <v>168</v>
      </c>
      <c r="B64" s="10">
        <v>31.889588</v>
      </c>
    </row>
    <row r="66" spans="1:2" x14ac:dyDescent="0.2">
      <c r="A66" s="9" t="s">
        <v>170</v>
      </c>
      <c r="B66" s="11" t="s">
        <v>171</v>
      </c>
    </row>
    <row r="68" spans="1:2" ht="15" x14ac:dyDescent="0.25">
      <c r="A68" s="9" t="s">
        <v>172</v>
      </c>
      <c r="B68" s="13">
        <v>0.25836124750206108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4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271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7" t="s">
        <v>9</v>
      </c>
      <c r="B7" s="7" t="s">
        <v>10</v>
      </c>
      <c r="C7" s="7" t="s">
        <v>11</v>
      </c>
      <c r="D7" s="7">
        <v>5020000</v>
      </c>
      <c r="E7" s="7">
        <v>60219.92</v>
      </c>
      <c r="F7" s="7">
        <v>7.9142453036117608</v>
      </c>
    </row>
    <row r="8" spans="1:6" x14ac:dyDescent="0.2">
      <c r="A8" s="7" t="s">
        <v>12</v>
      </c>
      <c r="B8" s="7" t="s">
        <v>13</v>
      </c>
      <c r="C8" s="7" t="s">
        <v>11</v>
      </c>
      <c r="D8" s="7">
        <v>13700000</v>
      </c>
      <c r="E8" s="7">
        <v>36380.35</v>
      </c>
      <c r="F8" s="7">
        <v>4.781192238901216</v>
      </c>
    </row>
    <row r="9" spans="1:6" x14ac:dyDescent="0.2">
      <c r="A9" s="7" t="s">
        <v>14</v>
      </c>
      <c r="B9" s="7" t="s">
        <v>15</v>
      </c>
      <c r="C9" s="7" t="s">
        <v>16</v>
      </c>
      <c r="D9" s="7">
        <v>9600000</v>
      </c>
      <c r="E9" s="7">
        <v>31161.599999999999</v>
      </c>
      <c r="F9" s="7">
        <v>4.0953316851471779</v>
      </c>
    </row>
    <row r="10" spans="1:6" x14ac:dyDescent="0.2">
      <c r="A10" s="7" t="s">
        <v>17</v>
      </c>
      <c r="B10" s="7" t="s">
        <v>18</v>
      </c>
      <c r="C10" s="7" t="s">
        <v>19</v>
      </c>
      <c r="D10" s="7">
        <v>3030000</v>
      </c>
      <c r="E10" s="7">
        <v>29559.165000000001</v>
      </c>
      <c r="F10" s="7">
        <v>3.8847358611558294</v>
      </c>
    </row>
    <row r="11" spans="1:6" x14ac:dyDescent="0.2">
      <c r="A11" s="7" t="s">
        <v>22</v>
      </c>
      <c r="B11" s="7" t="s">
        <v>23</v>
      </c>
      <c r="C11" s="7" t="s">
        <v>11</v>
      </c>
      <c r="D11" s="7">
        <v>2500000</v>
      </c>
      <c r="E11" s="7">
        <v>29346.25</v>
      </c>
      <c r="F11" s="7">
        <v>3.8567540647864802</v>
      </c>
    </row>
    <row r="12" spans="1:6" x14ac:dyDescent="0.2">
      <c r="A12" s="7" t="s">
        <v>20</v>
      </c>
      <c r="B12" s="7" t="s">
        <v>21</v>
      </c>
      <c r="C12" s="7" t="s">
        <v>11</v>
      </c>
      <c r="D12" s="7">
        <v>2700000</v>
      </c>
      <c r="E12" s="7">
        <v>29339.55</v>
      </c>
      <c r="F12" s="7">
        <v>3.8558735348300441</v>
      </c>
    </row>
    <row r="13" spans="1:6" x14ac:dyDescent="0.2">
      <c r="A13" s="7" t="s">
        <v>24</v>
      </c>
      <c r="B13" s="7" t="s">
        <v>25</v>
      </c>
      <c r="C13" s="7" t="s">
        <v>26</v>
      </c>
      <c r="D13" s="7">
        <v>2050000</v>
      </c>
      <c r="E13" s="7">
        <v>28346.375</v>
      </c>
      <c r="F13" s="7">
        <v>3.725348111026515</v>
      </c>
    </row>
    <row r="14" spans="1:6" x14ac:dyDescent="0.2">
      <c r="A14" s="7" t="s">
        <v>27</v>
      </c>
      <c r="B14" s="7" t="s">
        <v>28</v>
      </c>
      <c r="C14" s="7" t="s">
        <v>11</v>
      </c>
      <c r="D14" s="7">
        <v>3000000</v>
      </c>
      <c r="E14" s="7">
        <v>22663.5</v>
      </c>
      <c r="F14" s="7">
        <v>2.9784911444320277</v>
      </c>
    </row>
    <row r="15" spans="1:6" x14ac:dyDescent="0.2">
      <c r="A15" s="7" t="s">
        <v>44</v>
      </c>
      <c r="B15" s="7" t="s">
        <v>45</v>
      </c>
      <c r="C15" s="7" t="s">
        <v>31</v>
      </c>
      <c r="D15" s="7">
        <v>4400000</v>
      </c>
      <c r="E15" s="7">
        <v>20209.2</v>
      </c>
      <c r="F15" s="7">
        <v>2.6559411933750625</v>
      </c>
    </row>
    <row r="16" spans="1:6" x14ac:dyDescent="0.2">
      <c r="A16" s="7" t="s">
        <v>29</v>
      </c>
      <c r="B16" s="7" t="s">
        <v>30</v>
      </c>
      <c r="C16" s="7" t="s">
        <v>31</v>
      </c>
      <c r="D16" s="7">
        <v>1680000</v>
      </c>
      <c r="E16" s="7">
        <v>19909.68</v>
      </c>
      <c r="F16" s="7">
        <v>2.6165775616509124</v>
      </c>
    </row>
    <row r="17" spans="1:6" x14ac:dyDescent="0.2">
      <c r="A17" s="7" t="s">
        <v>251</v>
      </c>
      <c r="B17" s="7" t="s">
        <v>252</v>
      </c>
      <c r="C17" s="7" t="s">
        <v>36</v>
      </c>
      <c r="D17" s="7">
        <v>1850000</v>
      </c>
      <c r="E17" s="7">
        <v>18315.924999999999</v>
      </c>
      <c r="F17" s="7">
        <v>2.407122483931484</v>
      </c>
    </row>
    <row r="18" spans="1:6" x14ac:dyDescent="0.2">
      <c r="A18" s="7" t="s">
        <v>32</v>
      </c>
      <c r="B18" s="7" t="s">
        <v>33</v>
      </c>
      <c r="C18" s="7" t="s">
        <v>19</v>
      </c>
      <c r="D18" s="7">
        <v>2250000</v>
      </c>
      <c r="E18" s="7">
        <v>18085.5</v>
      </c>
      <c r="F18" s="7">
        <v>2.3768394816610598</v>
      </c>
    </row>
    <row r="19" spans="1:6" x14ac:dyDescent="0.2">
      <c r="A19" s="7" t="s">
        <v>64</v>
      </c>
      <c r="B19" s="7" t="s">
        <v>65</v>
      </c>
      <c r="C19" s="7" t="s">
        <v>48</v>
      </c>
      <c r="D19" s="7">
        <v>1974000</v>
      </c>
      <c r="E19" s="7">
        <v>17179.722000000002</v>
      </c>
      <c r="F19" s="7">
        <v>2.2577999797385262</v>
      </c>
    </row>
    <row r="20" spans="1:6" x14ac:dyDescent="0.2">
      <c r="A20" s="7" t="s">
        <v>49</v>
      </c>
      <c r="B20" s="7" t="s">
        <v>50</v>
      </c>
      <c r="C20" s="7" t="s">
        <v>11</v>
      </c>
      <c r="D20" s="7">
        <v>6500000</v>
      </c>
      <c r="E20" s="7">
        <v>16792.75</v>
      </c>
      <c r="F20" s="7">
        <v>2.2069431979023952</v>
      </c>
    </row>
    <row r="21" spans="1:6" x14ac:dyDescent="0.2">
      <c r="A21" s="7" t="s">
        <v>34</v>
      </c>
      <c r="B21" s="7" t="s">
        <v>35</v>
      </c>
      <c r="C21" s="7" t="s">
        <v>36</v>
      </c>
      <c r="D21" s="7">
        <v>2600000</v>
      </c>
      <c r="E21" s="7">
        <v>16742.7</v>
      </c>
      <c r="F21" s="7">
        <v>2.2003655077054343</v>
      </c>
    </row>
    <row r="22" spans="1:6" x14ac:dyDescent="0.2">
      <c r="A22" s="7" t="s">
        <v>39</v>
      </c>
      <c r="B22" s="7" t="s">
        <v>40</v>
      </c>
      <c r="C22" s="7" t="s">
        <v>41</v>
      </c>
      <c r="D22" s="7">
        <v>4000000</v>
      </c>
      <c r="E22" s="7">
        <v>16068</v>
      </c>
      <c r="F22" s="7">
        <v>2.1116948268684812</v>
      </c>
    </row>
    <row r="23" spans="1:6" x14ac:dyDescent="0.2">
      <c r="A23" s="7" t="s">
        <v>42</v>
      </c>
      <c r="B23" s="7" t="s">
        <v>43</v>
      </c>
      <c r="C23" s="7" t="s">
        <v>41</v>
      </c>
      <c r="D23" s="7">
        <v>500000</v>
      </c>
      <c r="E23" s="7">
        <v>15984.5</v>
      </c>
      <c r="F23" s="7">
        <v>2.1007210580084168</v>
      </c>
    </row>
    <row r="24" spans="1:6" x14ac:dyDescent="0.2">
      <c r="A24" s="7" t="s">
        <v>253</v>
      </c>
      <c r="B24" s="7" t="s">
        <v>254</v>
      </c>
      <c r="C24" s="7" t="s">
        <v>255</v>
      </c>
      <c r="D24" s="7">
        <v>5500000</v>
      </c>
      <c r="E24" s="7">
        <v>15889.5</v>
      </c>
      <c r="F24" s="7">
        <v>2.0882359317604386</v>
      </c>
    </row>
    <row r="25" spans="1:6" x14ac:dyDescent="0.2">
      <c r="A25" s="7" t="s">
        <v>82</v>
      </c>
      <c r="B25" s="7" t="s">
        <v>83</v>
      </c>
      <c r="C25" s="7" t="s">
        <v>84</v>
      </c>
      <c r="D25" s="7">
        <v>5050000</v>
      </c>
      <c r="E25" s="7">
        <v>15584.3</v>
      </c>
      <c r="F25" s="7">
        <v>2.0481258209090405</v>
      </c>
    </row>
    <row r="26" spans="1:6" x14ac:dyDescent="0.2">
      <c r="A26" s="7" t="s">
        <v>37</v>
      </c>
      <c r="B26" s="7" t="s">
        <v>38</v>
      </c>
      <c r="C26" s="7" t="s">
        <v>31</v>
      </c>
      <c r="D26" s="7">
        <v>480000</v>
      </c>
      <c r="E26" s="7">
        <v>15197.04</v>
      </c>
      <c r="F26" s="7">
        <v>1.9972311894270216</v>
      </c>
    </row>
    <row r="27" spans="1:6" x14ac:dyDescent="0.2">
      <c r="A27" s="7" t="s">
        <v>256</v>
      </c>
      <c r="B27" s="7" t="s">
        <v>257</v>
      </c>
      <c r="C27" s="7" t="s">
        <v>31</v>
      </c>
      <c r="D27" s="7">
        <v>540000</v>
      </c>
      <c r="E27" s="7">
        <v>14499.81</v>
      </c>
      <c r="F27" s="7">
        <v>1.9055995623335744</v>
      </c>
    </row>
    <row r="28" spans="1:6" x14ac:dyDescent="0.2">
      <c r="A28" s="7" t="s">
        <v>70</v>
      </c>
      <c r="B28" s="7" t="s">
        <v>71</v>
      </c>
      <c r="C28" s="7" t="s">
        <v>11</v>
      </c>
      <c r="D28" s="7">
        <v>3000000</v>
      </c>
      <c r="E28" s="7">
        <v>14095.5</v>
      </c>
      <c r="F28" s="7">
        <v>1.8524641792459966</v>
      </c>
    </row>
    <row r="29" spans="1:6" x14ac:dyDescent="0.2">
      <c r="A29" s="7" t="s">
        <v>72</v>
      </c>
      <c r="B29" s="7" t="s">
        <v>73</v>
      </c>
      <c r="C29" s="7" t="s">
        <v>41</v>
      </c>
      <c r="D29" s="7">
        <v>1980000</v>
      </c>
      <c r="E29" s="7">
        <v>14054.04</v>
      </c>
      <c r="F29" s="7">
        <v>1.8470154073066163</v>
      </c>
    </row>
    <row r="30" spans="1:6" x14ac:dyDescent="0.2">
      <c r="A30" s="7" t="s">
        <v>46</v>
      </c>
      <c r="B30" s="7" t="s">
        <v>47</v>
      </c>
      <c r="C30" s="7" t="s">
        <v>48</v>
      </c>
      <c r="D30" s="7">
        <v>375000</v>
      </c>
      <c r="E30" s="7">
        <v>13512.9375</v>
      </c>
      <c r="F30" s="7">
        <v>1.7759024280898124</v>
      </c>
    </row>
    <row r="31" spans="1:6" x14ac:dyDescent="0.2">
      <c r="A31" s="7" t="s">
        <v>54</v>
      </c>
      <c r="B31" s="7" t="s">
        <v>55</v>
      </c>
      <c r="C31" s="7" t="s">
        <v>56</v>
      </c>
      <c r="D31" s="7">
        <v>1684885</v>
      </c>
      <c r="E31" s="7">
        <v>13291.215319999999</v>
      </c>
      <c r="F31" s="7">
        <v>1.746763171150056</v>
      </c>
    </row>
    <row r="32" spans="1:6" x14ac:dyDescent="0.2">
      <c r="A32" s="7" t="s">
        <v>62</v>
      </c>
      <c r="B32" s="7" t="s">
        <v>63</v>
      </c>
      <c r="C32" s="7" t="s">
        <v>41</v>
      </c>
      <c r="D32" s="7">
        <v>850000</v>
      </c>
      <c r="E32" s="7">
        <v>12791.225</v>
      </c>
      <c r="F32" s="7">
        <v>1.6810532525398796</v>
      </c>
    </row>
    <row r="33" spans="1:6" x14ac:dyDescent="0.2">
      <c r="A33" s="7" t="s">
        <v>74</v>
      </c>
      <c r="B33" s="7" t="s">
        <v>75</v>
      </c>
      <c r="C33" s="7" t="s">
        <v>19</v>
      </c>
      <c r="D33" s="7">
        <v>540000</v>
      </c>
      <c r="E33" s="7">
        <v>12290.67</v>
      </c>
      <c r="F33" s="7">
        <v>1.6152691223392852</v>
      </c>
    </row>
    <row r="34" spans="1:6" x14ac:dyDescent="0.2">
      <c r="A34" s="7" t="s">
        <v>104</v>
      </c>
      <c r="B34" s="7" t="s">
        <v>105</v>
      </c>
      <c r="C34" s="7" t="s">
        <v>48</v>
      </c>
      <c r="D34" s="7">
        <v>900000</v>
      </c>
      <c r="E34" s="7">
        <v>12081.6</v>
      </c>
      <c r="F34" s="7">
        <v>1.5877926450270252</v>
      </c>
    </row>
    <row r="35" spans="1:6" x14ac:dyDescent="0.2">
      <c r="A35" s="7" t="s">
        <v>258</v>
      </c>
      <c r="B35" s="7" t="s">
        <v>259</v>
      </c>
      <c r="C35" s="7" t="s">
        <v>260</v>
      </c>
      <c r="D35" s="7">
        <v>5500000</v>
      </c>
      <c r="E35" s="7">
        <v>10554.5</v>
      </c>
      <c r="F35" s="7">
        <v>1.3870975261503227</v>
      </c>
    </row>
    <row r="36" spans="1:6" x14ac:dyDescent="0.2">
      <c r="A36" s="7" t="s">
        <v>66</v>
      </c>
      <c r="B36" s="7" t="s">
        <v>67</v>
      </c>
      <c r="C36" s="7" t="s">
        <v>53</v>
      </c>
      <c r="D36" s="7">
        <v>4000000</v>
      </c>
      <c r="E36" s="7">
        <v>10106</v>
      </c>
      <c r="F36" s="7">
        <v>1.328154588021712</v>
      </c>
    </row>
    <row r="37" spans="1:6" x14ac:dyDescent="0.2">
      <c r="A37" s="7" t="s">
        <v>112</v>
      </c>
      <c r="B37" s="7" t="s">
        <v>113</v>
      </c>
      <c r="C37" s="7" t="s">
        <v>19</v>
      </c>
      <c r="D37" s="7">
        <v>2136403</v>
      </c>
      <c r="E37" s="7">
        <v>9939.6149580000001</v>
      </c>
      <c r="F37" s="7">
        <v>1.3062878695465008</v>
      </c>
    </row>
    <row r="38" spans="1:6" x14ac:dyDescent="0.2">
      <c r="A38" s="7" t="s">
        <v>261</v>
      </c>
      <c r="B38" s="7" t="s">
        <v>262</v>
      </c>
      <c r="C38" s="7" t="s">
        <v>78</v>
      </c>
      <c r="D38" s="7">
        <v>2300000</v>
      </c>
      <c r="E38" s="7">
        <v>9769.25</v>
      </c>
      <c r="F38" s="7">
        <v>1.2838981010321702</v>
      </c>
    </row>
    <row r="39" spans="1:6" x14ac:dyDescent="0.2">
      <c r="A39" s="7" t="s">
        <v>51</v>
      </c>
      <c r="B39" s="7" t="s">
        <v>52</v>
      </c>
      <c r="C39" s="7" t="s">
        <v>53</v>
      </c>
      <c r="D39" s="7">
        <v>1050000</v>
      </c>
      <c r="E39" s="7">
        <v>9231.6</v>
      </c>
      <c r="F39" s="7">
        <v>1.2132388575876942</v>
      </c>
    </row>
    <row r="40" spans="1:6" x14ac:dyDescent="0.2">
      <c r="A40" s="7" t="s">
        <v>127</v>
      </c>
      <c r="B40" s="7" t="s">
        <v>128</v>
      </c>
      <c r="C40" s="7" t="s">
        <v>53</v>
      </c>
      <c r="D40" s="7">
        <v>900000</v>
      </c>
      <c r="E40" s="7">
        <v>8729.1</v>
      </c>
      <c r="F40" s="7">
        <v>1.1471991108549702</v>
      </c>
    </row>
    <row r="41" spans="1:6" x14ac:dyDescent="0.2">
      <c r="A41" s="7" t="s">
        <v>102</v>
      </c>
      <c r="B41" s="7" t="s">
        <v>103</v>
      </c>
      <c r="C41" s="7" t="s">
        <v>53</v>
      </c>
      <c r="D41" s="7">
        <v>950000</v>
      </c>
      <c r="E41" s="7">
        <v>8018</v>
      </c>
      <c r="F41" s="7">
        <v>1.0537446553293179</v>
      </c>
    </row>
    <row r="42" spans="1:6" x14ac:dyDescent="0.2">
      <c r="A42" s="7" t="s">
        <v>263</v>
      </c>
      <c r="B42" s="7" t="s">
        <v>264</v>
      </c>
      <c r="C42" s="7" t="s">
        <v>31</v>
      </c>
      <c r="D42" s="7">
        <v>2500000</v>
      </c>
      <c r="E42" s="7">
        <v>7447.5</v>
      </c>
      <c r="F42" s="7">
        <v>0.97876818665067289</v>
      </c>
    </row>
    <row r="43" spans="1:6" x14ac:dyDescent="0.2">
      <c r="A43" s="7" t="s">
        <v>265</v>
      </c>
      <c r="B43" s="7" t="s">
        <v>266</v>
      </c>
      <c r="C43" s="7" t="s">
        <v>53</v>
      </c>
      <c r="D43" s="7">
        <v>3200000</v>
      </c>
      <c r="E43" s="7">
        <v>7440</v>
      </c>
      <c r="F43" s="7">
        <v>0.97778251878899058</v>
      </c>
    </row>
    <row r="44" spans="1:6" x14ac:dyDescent="0.2">
      <c r="A44" s="7" t="s">
        <v>267</v>
      </c>
      <c r="B44" s="7" t="s">
        <v>268</v>
      </c>
      <c r="C44" s="7" t="s">
        <v>11</v>
      </c>
      <c r="D44" s="7">
        <v>4200000</v>
      </c>
      <c r="E44" s="7">
        <v>6894.3</v>
      </c>
      <c r="F44" s="7">
        <v>0.90606532517297556</v>
      </c>
    </row>
    <row r="45" spans="1:6" x14ac:dyDescent="0.2">
      <c r="A45" s="7" t="s">
        <v>97</v>
      </c>
      <c r="B45" s="7" t="s">
        <v>98</v>
      </c>
      <c r="C45" s="7" t="s">
        <v>99</v>
      </c>
      <c r="D45" s="7">
        <v>4500000</v>
      </c>
      <c r="E45" s="7">
        <v>6279.75</v>
      </c>
      <c r="F45" s="7">
        <v>0.82529970058671553</v>
      </c>
    </row>
    <row r="46" spans="1:6" x14ac:dyDescent="0.2">
      <c r="A46" s="7" t="s">
        <v>88</v>
      </c>
      <c r="B46" s="7" t="s">
        <v>89</v>
      </c>
      <c r="C46" s="7" t="s">
        <v>19</v>
      </c>
      <c r="D46" s="7">
        <v>1250000</v>
      </c>
      <c r="E46" s="7">
        <v>6065</v>
      </c>
      <c r="F46" s="7">
        <v>0.79707674414720797</v>
      </c>
    </row>
    <row r="47" spans="1:6" x14ac:dyDescent="0.2">
      <c r="A47" s="7" t="s">
        <v>92</v>
      </c>
      <c r="B47" s="7" t="s">
        <v>93</v>
      </c>
      <c r="C47" s="7" t="s">
        <v>87</v>
      </c>
      <c r="D47" s="7">
        <v>2500000</v>
      </c>
      <c r="E47" s="7">
        <v>4528.75</v>
      </c>
      <c r="F47" s="7">
        <v>0.59517911047925276</v>
      </c>
    </row>
    <row r="48" spans="1:6" x14ac:dyDescent="0.2">
      <c r="A48" s="7" t="s">
        <v>269</v>
      </c>
      <c r="B48" s="7" t="s">
        <v>270</v>
      </c>
      <c r="C48" s="7" t="s">
        <v>11</v>
      </c>
      <c r="D48" s="7">
        <v>3000000</v>
      </c>
      <c r="E48" s="7">
        <v>4144.5</v>
      </c>
      <c r="F48" s="7">
        <v>0.54468006036572192</v>
      </c>
    </row>
    <row r="49" spans="1:6" x14ac:dyDescent="0.2">
      <c r="A49" s="7" t="s">
        <v>132</v>
      </c>
      <c r="B49" s="7" t="s">
        <v>133</v>
      </c>
      <c r="C49" s="7" t="s">
        <v>16</v>
      </c>
      <c r="D49" s="7">
        <v>4000000</v>
      </c>
      <c r="E49" s="7">
        <v>3098</v>
      </c>
      <c r="F49" s="7">
        <v>0.40714653806563073</v>
      </c>
    </row>
    <row r="50" spans="1:6" x14ac:dyDescent="0.2">
      <c r="A50" s="6" t="s">
        <v>149</v>
      </c>
      <c r="B50" s="7"/>
      <c r="C50" s="7"/>
      <c r="D50" s="7"/>
      <c r="E50" s="6">
        <f xml:space="preserve"> SUM(E7:E49)</f>
        <v>691838.38977799984</v>
      </c>
      <c r="F50" s="6">
        <f>SUM(F7:F49)</f>
        <v>90.923048837641389</v>
      </c>
    </row>
    <row r="51" spans="1:6" x14ac:dyDescent="0.2">
      <c r="A51" s="7"/>
      <c r="B51" s="7"/>
      <c r="C51" s="7"/>
      <c r="D51" s="7"/>
      <c r="E51" s="7"/>
      <c r="F51" s="7"/>
    </row>
    <row r="52" spans="1:6" x14ac:dyDescent="0.2">
      <c r="A52" s="6" t="s">
        <v>157</v>
      </c>
      <c r="B52" s="7"/>
      <c r="C52" s="7"/>
      <c r="D52" s="7"/>
      <c r="E52" s="7"/>
      <c r="F52" s="7"/>
    </row>
    <row r="53" spans="1:6" x14ac:dyDescent="0.2">
      <c r="A53" s="7"/>
      <c r="B53" s="7"/>
      <c r="C53" s="7"/>
      <c r="D53" s="7"/>
      <c r="E53" s="7"/>
      <c r="F53" s="7"/>
    </row>
    <row r="54" spans="1:6" x14ac:dyDescent="0.2">
      <c r="A54" s="7"/>
      <c r="B54" s="7"/>
      <c r="C54" s="7"/>
      <c r="D54" s="7"/>
      <c r="E54" s="7"/>
      <c r="F54" s="7"/>
    </row>
    <row r="55" spans="1:6" x14ac:dyDescent="0.2">
      <c r="A55" s="7" t="s">
        <v>158</v>
      </c>
      <c r="B55" s="7" t="s">
        <v>159</v>
      </c>
      <c r="C55" s="7" t="s">
        <v>19</v>
      </c>
      <c r="D55" s="7">
        <v>760000</v>
      </c>
      <c r="E55" s="7">
        <v>28958.864079999999</v>
      </c>
      <c r="F55" s="7">
        <v>3.8058428845981749</v>
      </c>
    </row>
    <row r="56" spans="1:6" x14ac:dyDescent="0.2">
      <c r="A56" s="6" t="s">
        <v>149</v>
      </c>
      <c r="B56" s="7"/>
      <c r="C56" s="7"/>
      <c r="D56" s="7"/>
      <c r="E56" s="6">
        <f>SUM(E55:E55)</f>
        <v>28958.864079999999</v>
      </c>
      <c r="F56" s="6">
        <f>SUM(F55:F55)</f>
        <v>3.8058428845981749</v>
      </c>
    </row>
    <row r="57" spans="1:6" x14ac:dyDescent="0.2">
      <c r="A57" s="7"/>
      <c r="B57" s="7"/>
      <c r="C57" s="7"/>
      <c r="D57" s="7"/>
      <c r="E57" s="7"/>
      <c r="F57" s="7"/>
    </row>
    <row r="58" spans="1:6" x14ac:dyDescent="0.2">
      <c r="A58" s="6" t="s">
        <v>149</v>
      </c>
      <c r="B58" s="7"/>
      <c r="C58" s="7"/>
      <c r="D58" s="7"/>
      <c r="E58" s="6">
        <v>720797.25385799981</v>
      </c>
      <c r="F58" s="6">
        <v>94.728891722239567</v>
      </c>
    </row>
    <row r="59" spans="1:6" x14ac:dyDescent="0.2">
      <c r="A59" s="7"/>
      <c r="B59" s="7"/>
      <c r="C59" s="7"/>
      <c r="D59" s="7"/>
      <c r="E59" s="7"/>
      <c r="F59" s="7"/>
    </row>
    <row r="60" spans="1:6" x14ac:dyDescent="0.2">
      <c r="A60" s="6" t="s">
        <v>160</v>
      </c>
      <c r="B60" s="7"/>
      <c r="C60" s="7"/>
      <c r="D60" s="7"/>
      <c r="E60" s="6">
        <v>40108.1476023</v>
      </c>
      <c r="F60" s="6">
        <v>5.27</v>
      </c>
    </row>
    <row r="61" spans="1:6" x14ac:dyDescent="0.2">
      <c r="A61" s="7"/>
      <c r="B61" s="7"/>
      <c r="C61" s="7"/>
      <c r="D61" s="7"/>
      <c r="E61" s="7"/>
      <c r="F61" s="7"/>
    </row>
    <row r="62" spans="1:6" x14ac:dyDescent="0.2">
      <c r="A62" s="8" t="s">
        <v>161</v>
      </c>
      <c r="B62" s="5"/>
      <c r="C62" s="5"/>
      <c r="D62" s="5"/>
      <c r="E62" s="8">
        <v>760905.40146029985</v>
      </c>
      <c r="F62" s="8">
        <f xml:space="preserve"> ROUND(SUM(F58:F61),2)</f>
        <v>100</v>
      </c>
    </row>
    <row r="64" spans="1:6" x14ac:dyDescent="0.2">
      <c r="A64" s="9" t="s">
        <v>162</v>
      </c>
    </row>
    <row r="65" spans="1:2" x14ac:dyDescent="0.2">
      <c r="A65" s="9" t="s">
        <v>163</v>
      </c>
    </row>
    <row r="66" spans="1:2" x14ac:dyDescent="0.2">
      <c r="A66" s="9" t="s">
        <v>164</v>
      </c>
    </row>
    <row r="67" spans="1:2" x14ac:dyDescent="0.2">
      <c r="A67" s="1" t="s">
        <v>165</v>
      </c>
      <c r="B67" s="10">
        <v>40.060560799999998</v>
      </c>
    </row>
    <row r="68" spans="1:2" x14ac:dyDescent="0.2">
      <c r="A68" s="1" t="s">
        <v>166</v>
      </c>
      <c r="B68" s="10">
        <v>374.3547719</v>
      </c>
    </row>
    <row r="69" spans="1:2" x14ac:dyDescent="0.2">
      <c r="A69" s="1" t="s">
        <v>167</v>
      </c>
      <c r="B69" s="10">
        <v>38.744061899999998</v>
      </c>
    </row>
    <row r="70" spans="1:2" x14ac:dyDescent="0.2">
      <c r="A70" s="1" t="s">
        <v>168</v>
      </c>
      <c r="B70" s="10">
        <v>364.11105930000002</v>
      </c>
    </row>
    <row r="72" spans="1:2" x14ac:dyDescent="0.2">
      <c r="A72" s="9" t="s">
        <v>169</v>
      </c>
    </row>
    <row r="73" spans="1:2" x14ac:dyDescent="0.2">
      <c r="A73" s="1" t="s">
        <v>165</v>
      </c>
      <c r="B73" s="10">
        <v>41.192118700000002</v>
      </c>
    </row>
    <row r="74" spans="1:2" x14ac:dyDescent="0.2">
      <c r="A74" s="1" t="s">
        <v>166</v>
      </c>
      <c r="B74" s="10">
        <v>384.92858260000003</v>
      </c>
    </row>
    <row r="75" spans="1:2" x14ac:dyDescent="0.2">
      <c r="A75" s="1" t="s">
        <v>167</v>
      </c>
      <c r="B75" s="10">
        <v>39.664178700000001</v>
      </c>
    </row>
    <row r="76" spans="1:2" x14ac:dyDescent="0.2">
      <c r="A76" s="1" t="s">
        <v>168</v>
      </c>
      <c r="B76" s="10">
        <v>372.75804549999998</v>
      </c>
    </row>
    <row r="78" spans="1:2" x14ac:dyDescent="0.2">
      <c r="A78" s="9" t="s">
        <v>170</v>
      </c>
      <c r="B78" s="11" t="s">
        <v>171</v>
      </c>
    </row>
    <row r="80" spans="1:2" x14ac:dyDescent="0.2">
      <c r="A80" s="9" t="s">
        <v>172</v>
      </c>
      <c r="B80" s="12">
        <v>0.13427720911350086</v>
      </c>
    </row>
  </sheetData>
  <mergeCells count="1">
    <mergeCell ref="A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7.7109375" style="1" bestFit="1" customWidth="1"/>
    <col min="3" max="3" width="40" style="1" bestFit="1" customWidth="1"/>
    <col min="4" max="4" width="10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173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7" t="s">
        <v>72</v>
      </c>
      <c r="B7" s="7" t="s">
        <v>73</v>
      </c>
      <c r="C7" s="7" t="s">
        <v>41</v>
      </c>
      <c r="D7" s="7">
        <v>36403</v>
      </c>
      <c r="E7" s="7">
        <v>258.38849399999998</v>
      </c>
      <c r="F7" s="7">
        <f>E7/$E$68*100</f>
        <v>2.5386193599094398</v>
      </c>
    </row>
    <row r="8" spans="1:6" x14ac:dyDescent="0.2">
      <c r="A8" s="7" t="s">
        <v>22</v>
      </c>
      <c r="B8" s="7" t="s">
        <v>23</v>
      </c>
      <c r="C8" s="7" t="s">
        <v>11</v>
      </c>
      <c r="D8" s="7">
        <v>17751</v>
      </c>
      <c r="E8" s="7">
        <v>208.3701135</v>
      </c>
      <c r="F8" s="7">
        <f t="shared" ref="F8:F17" si="0">E8/$E$68*100</f>
        <v>2.0471979845883825</v>
      </c>
    </row>
    <row r="9" spans="1:6" x14ac:dyDescent="0.2">
      <c r="A9" s="7" t="s">
        <v>174</v>
      </c>
      <c r="B9" s="7" t="s">
        <v>175</v>
      </c>
      <c r="C9" s="7" t="s">
        <v>120</v>
      </c>
      <c r="D9" s="7">
        <v>32900</v>
      </c>
      <c r="E9" s="7">
        <v>176.7388</v>
      </c>
      <c r="F9" s="7">
        <f t="shared" si="0"/>
        <v>1.7364261557527503</v>
      </c>
    </row>
    <row r="10" spans="1:6" x14ac:dyDescent="0.2">
      <c r="A10" s="7" t="s">
        <v>176</v>
      </c>
      <c r="B10" s="7" t="s">
        <v>177</v>
      </c>
      <c r="C10" s="7" t="s">
        <v>120</v>
      </c>
      <c r="D10" s="7">
        <v>35200</v>
      </c>
      <c r="E10" s="7">
        <v>105.12479999999999</v>
      </c>
      <c r="F10" s="7">
        <f t="shared" si="0"/>
        <v>1.0328317966302629</v>
      </c>
    </row>
    <row r="11" spans="1:6" x14ac:dyDescent="0.2">
      <c r="A11" s="7" t="s">
        <v>178</v>
      </c>
      <c r="B11" s="7" t="s">
        <v>179</v>
      </c>
      <c r="C11" s="7" t="s">
        <v>56</v>
      </c>
      <c r="D11" s="7">
        <v>11364</v>
      </c>
      <c r="E11" s="7">
        <v>102.67374</v>
      </c>
      <c r="F11" s="7">
        <f t="shared" si="0"/>
        <v>1.0087505836010959</v>
      </c>
    </row>
    <row r="12" spans="1:6" x14ac:dyDescent="0.2">
      <c r="A12" s="7" t="s">
        <v>54</v>
      </c>
      <c r="B12" s="7" t="s">
        <v>55</v>
      </c>
      <c r="C12" s="7" t="s">
        <v>56</v>
      </c>
      <c r="D12" s="7">
        <v>12581</v>
      </c>
      <c r="E12" s="7">
        <v>99.245218499999993</v>
      </c>
      <c r="F12" s="7">
        <f t="shared" si="0"/>
        <v>0.97506599137708694</v>
      </c>
    </row>
    <row r="13" spans="1:6" x14ac:dyDescent="0.2">
      <c r="A13" s="7" t="s">
        <v>180</v>
      </c>
      <c r="B13" s="7" t="s">
        <v>181</v>
      </c>
      <c r="C13" s="7" t="s">
        <v>99</v>
      </c>
      <c r="D13" s="7">
        <v>54190</v>
      </c>
      <c r="E13" s="7">
        <v>97.677475000000001</v>
      </c>
      <c r="F13" s="7">
        <f t="shared" si="0"/>
        <v>0.9596632002587171</v>
      </c>
    </row>
    <row r="14" spans="1:6" x14ac:dyDescent="0.2">
      <c r="A14" s="7" t="s">
        <v>182</v>
      </c>
      <c r="B14" s="7" t="s">
        <v>183</v>
      </c>
      <c r="C14" s="7" t="s">
        <v>184</v>
      </c>
      <c r="D14" s="7">
        <v>88750</v>
      </c>
      <c r="E14" s="7">
        <v>90.480625000000003</v>
      </c>
      <c r="F14" s="7">
        <f t="shared" si="0"/>
        <v>0.88895547462614999</v>
      </c>
    </row>
    <row r="15" spans="1:6" x14ac:dyDescent="0.2">
      <c r="A15" s="7" t="s">
        <v>44</v>
      </c>
      <c r="B15" s="7" t="s">
        <v>45</v>
      </c>
      <c r="C15" s="7" t="s">
        <v>31</v>
      </c>
      <c r="D15" s="7">
        <v>18325</v>
      </c>
      <c r="E15" s="7">
        <v>84.166725</v>
      </c>
      <c r="F15" s="7">
        <f t="shared" si="0"/>
        <v>0.82692257010938663</v>
      </c>
    </row>
    <row r="16" spans="1:6" x14ac:dyDescent="0.2">
      <c r="A16" s="7" t="s">
        <v>97</v>
      </c>
      <c r="B16" s="7" t="s">
        <v>98</v>
      </c>
      <c r="C16" s="7" t="s">
        <v>99</v>
      </c>
      <c r="D16" s="7">
        <v>37704</v>
      </c>
      <c r="E16" s="7">
        <v>52.615932000000001</v>
      </c>
      <c r="F16" s="7">
        <f t="shared" si="0"/>
        <v>0.51694184035485191</v>
      </c>
    </row>
    <row r="17" spans="1:6" x14ac:dyDescent="0.2">
      <c r="A17" s="7" t="s">
        <v>185</v>
      </c>
      <c r="B17" s="7" t="s">
        <v>186</v>
      </c>
      <c r="C17" s="7" t="s">
        <v>59</v>
      </c>
      <c r="D17" s="7">
        <v>176</v>
      </c>
      <c r="E17" s="7">
        <v>23.501719999999999</v>
      </c>
      <c r="F17" s="7">
        <f t="shared" si="0"/>
        <v>0.23090007012143074</v>
      </c>
    </row>
    <row r="18" spans="1:6" x14ac:dyDescent="0.2">
      <c r="A18" s="6" t="s">
        <v>149</v>
      </c>
      <c r="B18" s="7"/>
      <c r="C18" s="7"/>
      <c r="D18" s="7"/>
      <c r="E18" s="6">
        <f xml:space="preserve"> SUM(E7:E17)</f>
        <v>1298.9836429999998</v>
      </c>
      <c r="F18" s="6">
        <f>SUM(F7:F17)</f>
        <v>12.762275027329554</v>
      </c>
    </row>
    <row r="19" spans="1:6" x14ac:dyDescent="0.2">
      <c r="A19" s="7"/>
      <c r="B19" s="7"/>
      <c r="C19" s="7"/>
      <c r="D19" s="7"/>
      <c r="E19" s="7"/>
      <c r="F19" s="7"/>
    </row>
    <row r="20" spans="1:6" x14ac:dyDescent="0.2">
      <c r="A20" s="6" t="s">
        <v>157</v>
      </c>
      <c r="B20" s="7"/>
      <c r="C20" s="7"/>
      <c r="D20" s="7"/>
      <c r="E20" s="7"/>
      <c r="F20" s="7"/>
    </row>
    <row r="21" spans="1:6" x14ac:dyDescent="0.2">
      <c r="A21" s="7"/>
      <c r="B21" s="7"/>
      <c r="C21" s="7"/>
      <c r="D21" s="7"/>
      <c r="E21" s="7"/>
      <c r="F21" s="7"/>
    </row>
    <row r="22" spans="1:6" x14ac:dyDescent="0.2">
      <c r="A22" s="7"/>
      <c r="B22" s="7"/>
      <c r="C22" s="7"/>
      <c r="D22" s="7"/>
      <c r="E22" s="7"/>
      <c r="F22" s="7"/>
    </row>
    <row r="23" spans="1:6" x14ac:dyDescent="0.2">
      <c r="A23" s="18" t="s">
        <v>586</v>
      </c>
      <c r="B23" s="18" t="s">
        <v>594</v>
      </c>
      <c r="C23" s="18" t="s">
        <v>601</v>
      </c>
      <c r="D23" s="18">
        <v>909</v>
      </c>
      <c r="E23" s="18">
        <v>927.79187019999995</v>
      </c>
      <c r="F23" s="18">
        <f t="shared" ref="F23:F60" si="1">E23/$E$68*100</f>
        <v>9.1153842309104753</v>
      </c>
    </row>
    <row r="24" spans="1:6" x14ac:dyDescent="0.2">
      <c r="A24" s="18" t="s">
        <v>206</v>
      </c>
      <c r="B24" s="18" t="s">
        <v>207</v>
      </c>
      <c r="C24" s="18" t="s">
        <v>19</v>
      </c>
      <c r="D24" s="18">
        <v>47800</v>
      </c>
      <c r="E24" s="18">
        <v>817.69734129999995</v>
      </c>
      <c r="F24" s="18">
        <f t="shared" si="1"/>
        <v>8.0337257632325407</v>
      </c>
    </row>
    <row r="25" spans="1:6" x14ac:dyDescent="0.2">
      <c r="A25" s="18" t="s">
        <v>240</v>
      </c>
      <c r="B25" s="18" t="s">
        <v>241</v>
      </c>
      <c r="C25" s="18" t="s">
        <v>242</v>
      </c>
      <c r="D25" s="18">
        <v>186714</v>
      </c>
      <c r="E25" s="18">
        <v>734.84858110000005</v>
      </c>
      <c r="F25" s="18">
        <f t="shared" si="1"/>
        <v>7.2197519545217919</v>
      </c>
    </row>
    <row r="26" spans="1:6" x14ac:dyDescent="0.2">
      <c r="A26" s="18" t="s">
        <v>245</v>
      </c>
      <c r="B26" s="18" t="s">
        <v>246</v>
      </c>
      <c r="C26" s="18" t="s">
        <v>99</v>
      </c>
      <c r="D26" s="18">
        <v>9383</v>
      </c>
      <c r="E26" s="18">
        <v>610.48988729999996</v>
      </c>
      <c r="F26" s="18">
        <f t="shared" si="1"/>
        <v>5.9979506940766179</v>
      </c>
    </row>
    <row r="27" spans="1:6" x14ac:dyDescent="0.2">
      <c r="A27" s="18" t="s">
        <v>189</v>
      </c>
      <c r="B27" s="18" t="s">
        <v>190</v>
      </c>
      <c r="C27" s="18" t="s">
        <v>120</v>
      </c>
      <c r="D27" s="18">
        <v>119724</v>
      </c>
      <c r="E27" s="18">
        <v>500.12369059999997</v>
      </c>
      <c r="F27" s="18">
        <f t="shared" si="1"/>
        <v>4.9136231403032937</v>
      </c>
    </row>
    <row r="28" spans="1:6" x14ac:dyDescent="0.2">
      <c r="A28" s="18" t="s">
        <v>249</v>
      </c>
      <c r="B28" s="18" t="s">
        <v>250</v>
      </c>
      <c r="C28" s="18" t="s">
        <v>96</v>
      </c>
      <c r="D28" s="18">
        <v>15428</v>
      </c>
      <c r="E28" s="18">
        <v>484.72703280000002</v>
      </c>
      <c r="F28" s="18">
        <f t="shared" si="1"/>
        <v>4.7623538133920862</v>
      </c>
    </row>
    <row r="29" spans="1:6" x14ac:dyDescent="0.2">
      <c r="A29" s="18" t="s">
        <v>588</v>
      </c>
      <c r="B29" s="18" t="s">
        <v>596</v>
      </c>
      <c r="C29" s="18" t="s">
        <v>602</v>
      </c>
      <c r="D29" s="18">
        <v>16386</v>
      </c>
      <c r="E29" s="18">
        <v>422.42924799999997</v>
      </c>
      <c r="F29" s="18">
        <f t="shared" si="1"/>
        <v>4.1502895526175632</v>
      </c>
    </row>
    <row r="30" spans="1:6" x14ac:dyDescent="0.2">
      <c r="A30" s="18" t="s">
        <v>584</v>
      </c>
      <c r="B30" s="18" t="s">
        <v>592</v>
      </c>
      <c r="C30" s="18" t="s">
        <v>600</v>
      </c>
      <c r="D30" s="18">
        <v>785</v>
      </c>
      <c r="E30" s="18">
        <v>366.19717380000003</v>
      </c>
      <c r="F30" s="18">
        <f t="shared" si="1"/>
        <v>3.5978197812198327</v>
      </c>
    </row>
    <row r="31" spans="1:6" x14ac:dyDescent="0.2">
      <c r="A31" s="18" t="s">
        <v>220</v>
      </c>
      <c r="B31" s="18" t="s">
        <v>221</v>
      </c>
      <c r="C31" s="18" t="s">
        <v>11</v>
      </c>
      <c r="D31" s="18">
        <v>30665</v>
      </c>
      <c r="E31" s="18">
        <v>258.50840160000001</v>
      </c>
      <c r="F31" s="18">
        <f t="shared" si="1"/>
        <v>2.5397974299931656</v>
      </c>
    </row>
    <row r="32" spans="1:6" x14ac:dyDescent="0.2">
      <c r="A32" s="18" t="s">
        <v>224</v>
      </c>
      <c r="B32" s="18" t="s">
        <v>225</v>
      </c>
      <c r="C32" s="18" t="s">
        <v>11</v>
      </c>
      <c r="D32" s="18">
        <v>72051</v>
      </c>
      <c r="E32" s="18">
        <v>235.13807499999999</v>
      </c>
      <c r="F32" s="18">
        <f t="shared" si="1"/>
        <v>2.3101882758248435</v>
      </c>
    </row>
    <row r="33" spans="1:6" x14ac:dyDescent="0.2">
      <c r="A33" s="18" t="s">
        <v>212</v>
      </c>
      <c r="B33" s="18" t="s">
        <v>213</v>
      </c>
      <c r="C33" s="18" t="s">
        <v>53</v>
      </c>
      <c r="D33" s="18">
        <v>101700</v>
      </c>
      <c r="E33" s="18">
        <v>218.25404169999999</v>
      </c>
      <c r="F33" s="18">
        <f t="shared" si="1"/>
        <v>2.1443057585919525</v>
      </c>
    </row>
    <row r="34" spans="1:6" x14ac:dyDescent="0.2">
      <c r="A34" s="18" t="s">
        <v>187</v>
      </c>
      <c r="B34" s="18" t="s">
        <v>188</v>
      </c>
      <c r="C34" s="18" t="s">
        <v>120</v>
      </c>
      <c r="D34" s="18">
        <v>53310</v>
      </c>
      <c r="E34" s="18">
        <v>201.97659340000001</v>
      </c>
      <c r="F34" s="18">
        <f t="shared" si="1"/>
        <v>1.9843828272546735</v>
      </c>
    </row>
    <row r="35" spans="1:6" x14ac:dyDescent="0.2">
      <c r="A35" s="18" t="s">
        <v>236</v>
      </c>
      <c r="B35" s="18" t="s">
        <v>237</v>
      </c>
      <c r="C35" s="18" t="s">
        <v>99</v>
      </c>
      <c r="D35" s="18">
        <v>159331</v>
      </c>
      <c r="E35" s="18">
        <v>184.28558150000001</v>
      </c>
      <c r="F35" s="18">
        <f t="shared" si="1"/>
        <v>1.8105718939174935</v>
      </c>
    </row>
    <row r="36" spans="1:6" x14ac:dyDescent="0.2">
      <c r="A36" s="18" t="s">
        <v>243</v>
      </c>
      <c r="B36" s="18" t="s">
        <v>244</v>
      </c>
      <c r="C36" s="18" t="s">
        <v>242</v>
      </c>
      <c r="D36" s="18">
        <v>19010</v>
      </c>
      <c r="E36" s="18">
        <v>183.97741730000001</v>
      </c>
      <c r="F36" s="18">
        <f t="shared" si="1"/>
        <v>1.8075442374145263</v>
      </c>
    </row>
    <row r="37" spans="1:6" x14ac:dyDescent="0.2">
      <c r="A37" s="18" t="s">
        <v>210</v>
      </c>
      <c r="B37" s="18" t="s">
        <v>211</v>
      </c>
      <c r="C37" s="18" t="s">
        <v>53</v>
      </c>
      <c r="D37" s="18">
        <v>123390</v>
      </c>
      <c r="E37" s="18">
        <v>165.8554263</v>
      </c>
      <c r="F37" s="18">
        <f t="shared" si="1"/>
        <v>1.6294990138036616</v>
      </c>
    </row>
    <row r="38" spans="1:6" x14ac:dyDescent="0.2">
      <c r="A38" s="18" t="s">
        <v>196</v>
      </c>
      <c r="B38" s="18" t="s">
        <v>197</v>
      </c>
      <c r="C38" s="18" t="s">
        <v>11</v>
      </c>
      <c r="D38" s="18">
        <v>226029</v>
      </c>
      <c r="E38" s="18">
        <v>163.35771690000001</v>
      </c>
      <c r="F38" s="18">
        <f t="shared" si="1"/>
        <v>1.6049594790120396</v>
      </c>
    </row>
    <row r="39" spans="1:6" x14ac:dyDescent="0.2">
      <c r="A39" s="18" t="s">
        <v>587</v>
      </c>
      <c r="B39" s="18" t="s">
        <v>595</v>
      </c>
      <c r="C39" s="18" t="s">
        <v>602</v>
      </c>
      <c r="D39" s="18">
        <v>65094</v>
      </c>
      <c r="E39" s="18">
        <v>162.76239580000001</v>
      </c>
      <c r="F39" s="18">
        <f t="shared" si="1"/>
        <v>1.5991105588591841</v>
      </c>
    </row>
    <row r="40" spans="1:6" x14ac:dyDescent="0.2">
      <c r="A40" s="18" t="s">
        <v>200</v>
      </c>
      <c r="B40" s="18" t="s">
        <v>201</v>
      </c>
      <c r="C40" s="18" t="s">
        <v>131</v>
      </c>
      <c r="D40" s="18">
        <v>1234500</v>
      </c>
      <c r="E40" s="18">
        <v>156.60451169999999</v>
      </c>
      <c r="F40" s="18">
        <f t="shared" si="1"/>
        <v>1.5386104818227098</v>
      </c>
    </row>
    <row r="41" spans="1:6" x14ac:dyDescent="0.2">
      <c r="A41" s="18" t="s">
        <v>222</v>
      </c>
      <c r="B41" s="18" t="s">
        <v>223</v>
      </c>
      <c r="C41" s="18" t="s">
        <v>48</v>
      </c>
      <c r="D41" s="18">
        <v>17012</v>
      </c>
      <c r="E41" s="18">
        <v>155.4520133</v>
      </c>
      <c r="F41" s="18">
        <f t="shared" si="1"/>
        <v>1.5272873973261354</v>
      </c>
    </row>
    <row r="42" spans="1:6" x14ac:dyDescent="0.2">
      <c r="A42" s="18" t="s">
        <v>218</v>
      </c>
      <c r="B42" s="18" t="s">
        <v>219</v>
      </c>
      <c r="C42" s="18" t="s">
        <v>120</v>
      </c>
      <c r="D42" s="18">
        <v>43336</v>
      </c>
      <c r="E42" s="18">
        <v>151.95893989999999</v>
      </c>
      <c r="F42" s="18">
        <f t="shared" si="1"/>
        <v>1.4929685945747067</v>
      </c>
    </row>
    <row r="43" spans="1:6" x14ac:dyDescent="0.2">
      <c r="A43" s="18" t="s">
        <v>582</v>
      </c>
      <c r="B43" s="18" t="s">
        <v>590</v>
      </c>
      <c r="C43" s="18" t="s">
        <v>598</v>
      </c>
      <c r="D43" s="18">
        <v>1726</v>
      </c>
      <c r="E43" s="18">
        <v>134.19454820000001</v>
      </c>
      <c r="F43" s="18">
        <f t="shared" si="1"/>
        <v>1.3184367182186545</v>
      </c>
    </row>
    <row r="44" spans="1:6" x14ac:dyDescent="0.2">
      <c r="A44" s="18" t="s">
        <v>193</v>
      </c>
      <c r="B44" s="18" t="s">
        <v>194</v>
      </c>
      <c r="C44" s="18" t="s">
        <v>195</v>
      </c>
      <c r="D44" s="18">
        <v>66196</v>
      </c>
      <c r="E44" s="18">
        <v>130.95281360000001</v>
      </c>
      <c r="F44" s="18">
        <f t="shared" si="1"/>
        <v>1.2865872728820977</v>
      </c>
    </row>
    <row r="45" spans="1:6" x14ac:dyDescent="0.2">
      <c r="A45" s="18" t="s">
        <v>238</v>
      </c>
      <c r="B45" s="18" t="s">
        <v>239</v>
      </c>
      <c r="C45" s="18" t="s">
        <v>53</v>
      </c>
      <c r="D45" s="18">
        <v>108000</v>
      </c>
      <c r="E45" s="18">
        <v>119.213551</v>
      </c>
      <c r="F45" s="18">
        <f t="shared" si="1"/>
        <v>1.1712511801402092</v>
      </c>
    </row>
    <row r="46" spans="1:6" x14ac:dyDescent="0.2">
      <c r="A46" s="18" t="s">
        <v>216</v>
      </c>
      <c r="B46" s="18" t="s">
        <v>217</v>
      </c>
      <c r="C46" s="18" t="s">
        <v>53</v>
      </c>
      <c r="D46" s="18">
        <v>439300</v>
      </c>
      <c r="E46" s="18">
        <v>112.5169174</v>
      </c>
      <c r="F46" s="18">
        <f t="shared" si="1"/>
        <v>1.1054579885007239</v>
      </c>
    </row>
    <row r="47" spans="1:6" x14ac:dyDescent="0.2">
      <c r="A47" s="18" t="s">
        <v>247</v>
      </c>
      <c r="B47" s="18" t="s">
        <v>248</v>
      </c>
      <c r="C47" s="18" t="s">
        <v>19</v>
      </c>
      <c r="D47" s="18">
        <v>968</v>
      </c>
      <c r="E47" s="18">
        <v>112.1716862</v>
      </c>
      <c r="F47" s="18">
        <f t="shared" si="1"/>
        <v>1.10206615555028</v>
      </c>
    </row>
    <row r="48" spans="1:6" x14ac:dyDescent="0.2">
      <c r="A48" s="18" t="s">
        <v>204</v>
      </c>
      <c r="B48" s="18" t="s">
        <v>205</v>
      </c>
      <c r="C48" s="18" t="s">
        <v>131</v>
      </c>
      <c r="D48" s="18">
        <v>33000</v>
      </c>
      <c r="E48" s="18">
        <v>109.4356822</v>
      </c>
      <c r="F48" s="18">
        <f t="shared" si="1"/>
        <v>1.0751854202061215</v>
      </c>
    </row>
    <row r="49" spans="1:6" x14ac:dyDescent="0.2">
      <c r="A49" s="18" t="s">
        <v>234</v>
      </c>
      <c r="B49" s="18" t="s">
        <v>235</v>
      </c>
      <c r="C49" s="18" t="s">
        <v>131</v>
      </c>
      <c r="D49" s="18">
        <v>170000</v>
      </c>
      <c r="E49" s="18">
        <v>104.43183860000001</v>
      </c>
      <c r="F49" s="18">
        <f t="shared" si="1"/>
        <v>1.0260235785146763</v>
      </c>
    </row>
    <row r="50" spans="1:6" x14ac:dyDescent="0.2">
      <c r="A50" s="18" t="s">
        <v>191</v>
      </c>
      <c r="B50" s="18" t="s">
        <v>192</v>
      </c>
      <c r="C50" s="18" t="s">
        <v>99</v>
      </c>
      <c r="D50" s="18">
        <v>37521</v>
      </c>
      <c r="E50" s="18">
        <v>100.2385676</v>
      </c>
      <c r="F50" s="18">
        <f t="shared" si="1"/>
        <v>0.98482546331552645</v>
      </c>
    </row>
    <row r="51" spans="1:6" x14ac:dyDescent="0.2">
      <c r="A51" s="18" t="s">
        <v>214</v>
      </c>
      <c r="B51" s="18" t="s">
        <v>215</v>
      </c>
      <c r="C51" s="18" t="s">
        <v>53</v>
      </c>
      <c r="D51" s="18">
        <v>7709</v>
      </c>
      <c r="E51" s="18">
        <v>89.833327299999993</v>
      </c>
      <c r="F51" s="18">
        <f t="shared" si="1"/>
        <v>0.88259589395207827</v>
      </c>
    </row>
    <row r="52" spans="1:6" x14ac:dyDescent="0.2">
      <c r="A52" s="18" t="s">
        <v>198</v>
      </c>
      <c r="B52" s="18" t="s">
        <v>199</v>
      </c>
      <c r="C52" s="18" t="s">
        <v>99</v>
      </c>
      <c r="D52" s="18">
        <v>115000</v>
      </c>
      <c r="E52" s="18">
        <v>83.695052599999997</v>
      </c>
      <c r="F52" s="18">
        <f t="shared" si="1"/>
        <v>0.82228847565866803</v>
      </c>
    </row>
    <row r="53" spans="1:6" x14ac:dyDescent="0.2">
      <c r="A53" s="18" t="s">
        <v>583</v>
      </c>
      <c r="B53" s="18" t="s">
        <v>591</v>
      </c>
      <c r="C53" s="18" t="s">
        <v>599</v>
      </c>
      <c r="D53" s="18">
        <v>167</v>
      </c>
      <c r="E53" s="18">
        <v>76.830497199999996</v>
      </c>
      <c r="F53" s="18">
        <f t="shared" si="1"/>
        <v>0.75484548326439027</v>
      </c>
    </row>
    <row r="54" spans="1:6" x14ac:dyDescent="0.2">
      <c r="A54" s="18" t="s">
        <v>202</v>
      </c>
      <c r="B54" s="18" t="s">
        <v>203</v>
      </c>
      <c r="C54" s="18" t="s">
        <v>195</v>
      </c>
      <c r="D54" s="18">
        <v>46000</v>
      </c>
      <c r="E54" s="18">
        <v>76.537416500000006</v>
      </c>
      <c r="F54" s="18">
        <f t="shared" si="1"/>
        <v>0.75196601937063123</v>
      </c>
    </row>
    <row r="55" spans="1:6" x14ac:dyDescent="0.2">
      <c r="A55" s="18" t="s">
        <v>589</v>
      </c>
      <c r="B55" s="18" t="s">
        <v>597</v>
      </c>
      <c r="C55" s="18" t="s">
        <v>603</v>
      </c>
      <c r="D55" s="18">
        <v>30900</v>
      </c>
      <c r="E55" s="18">
        <v>72.324983500000002</v>
      </c>
      <c r="F55" s="18">
        <f t="shared" si="1"/>
        <v>0.71057964105100901</v>
      </c>
    </row>
    <row r="56" spans="1:6" x14ac:dyDescent="0.2">
      <c r="A56" s="18" t="s">
        <v>208</v>
      </c>
      <c r="B56" s="18" t="s">
        <v>209</v>
      </c>
      <c r="C56" s="18" t="s">
        <v>81</v>
      </c>
      <c r="D56" s="18">
        <v>7500</v>
      </c>
      <c r="E56" s="18">
        <v>72.250732499999998</v>
      </c>
      <c r="F56" s="18">
        <f t="shared" si="1"/>
        <v>0.70985013865260649</v>
      </c>
    </row>
    <row r="57" spans="1:6" x14ac:dyDescent="0.2">
      <c r="A57" s="18" t="s">
        <v>229</v>
      </c>
      <c r="B57" s="18" t="s">
        <v>230</v>
      </c>
      <c r="C57" s="18" t="s">
        <v>231</v>
      </c>
      <c r="D57" s="18">
        <v>136800</v>
      </c>
      <c r="E57" s="18">
        <v>61.189378599999998</v>
      </c>
      <c r="F57" s="18">
        <f t="shared" si="1"/>
        <v>0.6011743740214236</v>
      </c>
    </row>
    <row r="58" spans="1:6" x14ac:dyDescent="0.2">
      <c r="A58" s="18" t="s">
        <v>585</v>
      </c>
      <c r="B58" s="18" t="s">
        <v>593</v>
      </c>
      <c r="C58" s="18" t="s">
        <v>41</v>
      </c>
      <c r="D58" s="18">
        <v>640</v>
      </c>
      <c r="E58" s="18">
        <v>57.616004099999998</v>
      </c>
      <c r="F58" s="18">
        <f t="shared" si="1"/>
        <v>0.56606662775348526</v>
      </c>
    </row>
    <row r="59" spans="1:6" x14ac:dyDescent="0.2">
      <c r="A59" s="18" t="s">
        <v>226</v>
      </c>
      <c r="B59" s="18" t="s">
        <v>227</v>
      </c>
      <c r="C59" s="18" t="s">
        <v>228</v>
      </c>
      <c r="D59" s="18">
        <v>78700</v>
      </c>
      <c r="E59" s="18">
        <v>56.655232300000002</v>
      </c>
      <c r="F59" s="18">
        <f t="shared" si="1"/>
        <v>0.55662722178699886</v>
      </c>
    </row>
    <row r="60" spans="1:6" x14ac:dyDescent="0.2">
      <c r="A60" s="18" t="s">
        <v>232</v>
      </c>
      <c r="B60" s="18" t="s">
        <v>233</v>
      </c>
      <c r="C60" s="18" t="s">
        <v>131</v>
      </c>
      <c r="D60" s="18">
        <v>706</v>
      </c>
      <c r="E60" s="18">
        <v>0.25073240000000002</v>
      </c>
      <c r="F60" s="18">
        <f t="shared" si="1"/>
        <v>2.4633996465669161E-3</v>
      </c>
    </row>
    <row r="61" spans="1:6" x14ac:dyDescent="0.2">
      <c r="A61" s="7"/>
      <c r="B61" s="7"/>
      <c r="C61" s="7"/>
      <c r="D61" s="7"/>
      <c r="E61" s="7"/>
      <c r="F61" s="7"/>
    </row>
    <row r="62" spans="1:6" x14ac:dyDescent="0.2">
      <c r="A62" s="6" t="s">
        <v>149</v>
      </c>
      <c r="B62" s="7"/>
      <c r="C62" s="7"/>
      <c r="D62" s="7"/>
      <c r="E62" s="6">
        <f>SUM(E23:E61)</f>
        <v>8672.7749013000011</v>
      </c>
      <c r="F62" s="6">
        <f>SUM(F23:F61)</f>
        <v>85.208415931155443</v>
      </c>
    </row>
    <row r="63" spans="1:6" x14ac:dyDescent="0.2">
      <c r="A63" s="7"/>
      <c r="B63" s="7"/>
      <c r="C63" s="7"/>
      <c r="D63" s="7"/>
      <c r="E63" s="7"/>
      <c r="F63" s="7"/>
    </row>
    <row r="64" spans="1:6" x14ac:dyDescent="0.2">
      <c r="A64" s="6" t="s">
        <v>149</v>
      </c>
      <c r="B64" s="7"/>
      <c r="C64" s="7"/>
      <c r="D64" s="7"/>
      <c r="E64" s="19">
        <f>SUM(E18,E62)</f>
        <v>9971.7585443000007</v>
      </c>
      <c r="F64" s="19">
        <f>SUM(F18,F62)</f>
        <v>97.970690958484994</v>
      </c>
    </row>
    <row r="65" spans="1:6" x14ac:dyDescent="0.2">
      <c r="A65" s="7"/>
      <c r="B65" s="7"/>
      <c r="C65" s="7"/>
      <c r="D65" s="7"/>
      <c r="E65" s="20"/>
      <c r="F65" s="20"/>
    </row>
    <row r="66" spans="1:6" x14ac:dyDescent="0.2">
      <c r="A66" s="6" t="s">
        <v>160</v>
      </c>
      <c r="B66" s="7"/>
      <c r="C66" s="7"/>
      <c r="D66" s="7"/>
      <c r="E66" s="19">
        <f>E68-E64</f>
        <v>206.54932179999923</v>
      </c>
      <c r="F66" s="19">
        <f>E66/E68*100</f>
        <v>2.029309041514995</v>
      </c>
    </row>
    <row r="67" spans="1:6" x14ac:dyDescent="0.2">
      <c r="A67" s="7"/>
      <c r="B67" s="7"/>
      <c r="C67" s="7"/>
      <c r="D67" s="7"/>
      <c r="E67" s="20"/>
      <c r="F67" s="20"/>
    </row>
    <row r="68" spans="1:6" x14ac:dyDescent="0.2">
      <c r="A68" s="8" t="s">
        <v>161</v>
      </c>
      <c r="B68" s="5"/>
      <c r="C68" s="5"/>
      <c r="D68" s="5"/>
      <c r="E68" s="21">
        <v>10178.3078661</v>
      </c>
      <c r="F68" s="21">
        <f xml:space="preserve"> ROUND(SUM(F64:F67),2)</f>
        <v>100</v>
      </c>
    </row>
    <row r="70" spans="1:6" x14ac:dyDescent="0.2">
      <c r="A70" s="9" t="s">
        <v>162</v>
      </c>
    </row>
    <row r="71" spans="1:6" x14ac:dyDescent="0.2">
      <c r="A71" s="9" t="s">
        <v>163</v>
      </c>
    </row>
    <row r="72" spans="1:6" x14ac:dyDescent="0.2">
      <c r="A72" s="9" t="s">
        <v>164</v>
      </c>
    </row>
    <row r="73" spans="1:6" x14ac:dyDescent="0.2">
      <c r="A73" s="1" t="s">
        <v>165</v>
      </c>
      <c r="B73" s="10">
        <v>12.2606874</v>
      </c>
    </row>
    <row r="74" spans="1:6" x14ac:dyDescent="0.2">
      <c r="A74" s="1" t="s">
        <v>166</v>
      </c>
      <c r="B74" s="10">
        <v>16.154781</v>
      </c>
    </row>
    <row r="75" spans="1:6" x14ac:dyDescent="0.2">
      <c r="A75" s="1" t="s">
        <v>167</v>
      </c>
      <c r="B75" s="10">
        <v>12.003186400000001</v>
      </c>
    </row>
    <row r="76" spans="1:6" x14ac:dyDescent="0.2">
      <c r="A76" s="1" t="s">
        <v>168</v>
      </c>
      <c r="B76" s="10">
        <v>15.8213287</v>
      </c>
    </row>
    <row r="78" spans="1:6" x14ac:dyDescent="0.2">
      <c r="A78" s="9" t="s">
        <v>169</v>
      </c>
    </row>
    <row r="79" spans="1:6" x14ac:dyDescent="0.2">
      <c r="A79" s="1" t="s">
        <v>165</v>
      </c>
      <c r="B79" s="10">
        <v>12.1401252</v>
      </c>
    </row>
    <row r="80" spans="1:6" x14ac:dyDescent="0.2">
      <c r="A80" s="1" t="s">
        <v>166</v>
      </c>
      <c r="B80" s="10">
        <v>17.475358100000001</v>
      </c>
    </row>
    <row r="81" spans="1:2" x14ac:dyDescent="0.2">
      <c r="A81" s="1" t="s">
        <v>167</v>
      </c>
      <c r="B81" s="10">
        <v>11.827766499999999</v>
      </c>
    </row>
    <row r="82" spans="1:2" x14ac:dyDescent="0.2">
      <c r="A82" s="1" t="s">
        <v>168</v>
      </c>
      <c r="B82" s="10">
        <v>17.0493171</v>
      </c>
    </row>
    <row r="84" spans="1:2" x14ac:dyDescent="0.2">
      <c r="A84" s="9" t="s">
        <v>170</v>
      </c>
      <c r="B84" s="11" t="s">
        <v>171</v>
      </c>
    </row>
    <row r="85" spans="1:2" x14ac:dyDescent="0.2">
      <c r="A85" s="9"/>
      <c r="B85" s="11"/>
    </row>
    <row r="86" spans="1:2" x14ac:dyDescent="0.2">
      <c r="A86" s="9" t="s">
        <v>172</v>
      </c>
      <c r="B86" s="12">
        <v>0.24654164513808238</v>
      </c>
    </row>
  </sheetData>
  <sortState ref="A23:F60">
    <sortCondition descending="1" ref="F23:F60"/>
  </sortState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workbookViewId="0">
      <selection sqref="A1:E1"/>
    </sheetView>
  </sheetViews>
  <sheetFormatPr defaultRowHeight="11.25" x14ac:dyDescent="0.2"/>
  <cols>
    <col min="1" max="1" width="59" style="1" bestFit="1" customWidth="1"/>
    <col min="2" max="2" width="35.85546875" style="1" bestFit="1" customWidth="1"/>
    <col min="3" max="3" width="20" style="1" bestFit="1" customWidth="1"/>
    <col min="4" max="4" width="11.5703125" style="1" bestFit="1" customWidth="1"/>
    <col min="5" max="5" width="24" style="1" bestFit="1" customWidth="1"/>
    <col min="6" max="6" width="14.140625" style="1" bestFit="1" customWidth="1"/>
    <col min="7" max="16384" width="9.140625" style="2"/>
  </cols>
  <sheetData>
    <row r="1" spans="1:6" x14ac:dyDescent="0.2">
      <c r="A1" s="31" t="s">
        <v>0</v>
      </c>
      <c r="B1" s="31"/>
      <c r="C1" s="31"/>
      <c r="D1" s="31"/>
      <c r="E1" s="31"/>
    </row>
    <row r="3" spans="1:6" s="4" customForma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6" t="s">
        <v>7</v>
      </c>
      <c r="B5" s="7"/>
      <c r="C5" s="7"/>
      <c r="D5" s="7"/>
      <c r="E5" s="7"/>
      <c r="F5" s="7"/>
    </row>
    <row r="6" spans="1:6" x14ac:dyDescent="0.2">
      <c r="A6" s="6" t="s">
        <v>8</v>
      </c>
      <c r="B6" s="7"/>
      <c r="C6" s="7"/>
      <c r="D6" s="7"/>
      <c r="E6" s="7"/>
      <c r="F6" s="7"/>
    </row>
    <row r="7" spans="1:6" x14ac:dyDescent="0.2">
      <c r="A7" s="6"/>
      <c r="B7" s="7"/>
      <c r="C7" s="7"/>
      <c r="D7" s="7"/>
      <c r="E7" s="7"/>
      <c r="F7" s="7"/>
    </row>
    <row r="8" spans="1:6" x14ac:dyDescent="0.2">
      <c r="A8" s="7" t="s">
        <v>9</v>
      </c>
      <c r="B8" s="7" t="s">
        <v>10</v>
      </c>
      <c r="C8" s="7" t="s">
        <v>11</v>
      </c>
      <c r="D8" s="7">
        <v>5750000</v>
      </c>
      <c r="E8" s="7">
        <v>68977</v>
      </c>
      <c r="F8" s="7">
        <v>7.3592317820615856</v>
      </c>
    </row>
    <row r="9" spans="1:6" x14ac:dyDescent="0.2">
      <c r="A9" s="7" t="s">
        <v>12</v>
      </c>
      <c r="B9" s="7" t="s">
        <v>13</v>
      </c>
      <c r="C9" s="7" t="s">
        <v>11</v>
      </c>
      <c r="D9" s="7">
        <v>14800000</v>
      </c>
      <c r="E9" s="7">
        <v>39301.4</v>
      </c>
      <c r="F9" s="7">
        <v>4.1931094706861014</v>
      </c>
    </row>
    <row r="10" spans="1:6" x14ac:dyDescent="0.2">
      <c r="A10" s="7" t="s">
        <v>14</v>
      </c>
      <c r="B10" s="7" t="s">
        <v>15</v>
      </c>
      <c r="C10" s="7" t="s">
        <v>16</v>
      </c>
      <c r="D10" s="7">
        <v>11600000</v>
      </c>
      <c r="E10" s="7">
        <v>37653.599999999999</v>
      </c>
      <c r="F10" s="7">
        <v>4.0173038814247368</v>
      </c>
    </row>
    <row r="11" spans="1:6" x14ac:dyDescent="0.2">
      <c r="A11" s="7" t="s">
        <v>17</v>
      </c>
      <c r="B11" s="7" t="s">
        <v>18</v>
      </c>
      <c r="C11" s="7" t="s">
        <v>19</v>
      </c>
      <c r="D11" s="7">
        <v>3500000</v>
      </c>
      <c r="E11" s="7">
        <v>34144.25</v>
      </c>
      <c r="F11" s="7">
        <v>3.6428874809669352</v>
      </c>
    </row>
    <row r="12" spans="1:6" x14ac:dyDescent="0.2">
      <c r="A12" s="7" t="s">
        <v>20</v>
      </c>
      <c r="B12" s="7" t="s">
        <v>21</v>
      </c>
      <c r="C12" s="7" t="s">
        <v>11</v>
      </c>
      <c r="D12" s="7">
        <v>3000000</v>
      </c>
      <c r="E12" s="7">
        <v>32599.5</v>
      </c>
      <c r="F12" s="7">
        <v>3.4780764092279552</v>
      </c>
    </row>
    <row r="13" spans="1:6" x14ac:dyDescent="0.2">
      <c r="A13" s="7" t="s">
        <v>22</v>
      </c>
      <c r="B13" s="7" t="s">
        <v>23</v>
      </c>
      <c r="C13" s="7" t="s">
        <v>11</v>
      </c>
      <c r="D13" s="7">
        <v>2550000</v>
      </c>
      <c r="E13" s="7">
        <v>29933.174999999999</v>
      </c>
      <c r="F13" s="7">
        <v>3.1936032706266042</v>
      </c>
    </row>
    <row r="14" spans="1:6" x14ac:dyDescent="0.2">
      <c r="A14" s="7" t="s">
        <v>24</v>
      </c>
      <c r="B14" s="7" t="s">
        <v>25</v>
      </c>
      <c r="C14" s="7" t="s">
        <v>26</v>
      </c>
      <c r="D14" s="7">
        <v>2100000</v>
      </c>
      <c r="E14" s="7">
        <v>29037.75</v>
      </c>
      <c r="F14" s="7">
        <v>3.0980693952992855</v>
      </c>
    </row>
    <row r="15" spans="1:6" x14ac:dyDescent="0.2">
      <c r="A15" s="7" t="s">
        <v>27</v>
      </c>
      <c r="B15" s="7" t="s">
        <v>28</v>
      </c>
      <c r="C15" s="7" t="s">
        <v>11</v>
      </c>
      <c r="D15" s="7">
        <v>3300000</v>
      </c>
      <c r="E15" s="7">
        <v>24929.85</v>
      </c>
      <c r="F15" s="7">
        <v>2.6597930388684343</v>
      </c>
    </row>
    <row r="16" spans="1:6" x14ac:dyDescent="0.2">
      <c r="A16" s="7" t="s">
        <v>29</v>
      </c>
      <c r="B16" s="7" t="s">
        <v>30</v>
      </c>
      <c r="C16" s="7" t="s">
        <v>31</v>
      </c>
      <c r="D16" s="7">
        <v>1900000</v>
      </c>
      <c r="E16" s="7">
        <v>22516.9</v>
      </c>
      <c r="F16" s="7">
        <v>2.4023527569117609</v>
      </c>
    </row>
    <row r="17" spans="1:6" x14ac:dyDescent="0.2">
      <c r="A17" s="7" t="s">
        <v>32</v>
      </c>
      <c r="B17" s="7" t="s">
        <v>33</v>
      </c>
      <c r="C17" s="7" t="s">
        <v>19</v>
      </c>
      <c r="D17" s="7">
        <v>2800000</v>
      </c>
      <c r="E17" s="7">
        <v>22506.400000000001</v>
      </c>
      <c r="F17" s="7">
        <v>2.4012325003956518</v>
      </c>
    </row>
    <row r="18" spans="1:6" x14ac:dyDescent="0.2">
      <c r="A18" s="7" t="s">
        <v>34</v>
      </c>
      <c r="B18" s="7" t="s">
        <v>35</v>
      </c>
      <c r="C18" s="7" t="s">
        <v>36</v>
      </c>
      <c r="D18" s="7">
        <v>3140000</v>
      </c>
      <c r="E18" s="7">
        <v>20220.03</v>
      </c>
      <c r="F18" s="7">
        <v>2.1572971774684131</v>
      </c>
    </row>
    <row r="19" spans="1:6" x14ac:dyDescent="0.2">
      <c r="A19" s="7" t="s">
        <v>37</v>
      </c>
      <c r="B19" s="7" t="s">
        <v>38</v>
      </c>
      <c r="C19" s="7" t="s">
        <v>31</v>
      </c>
      <c r="D19" s="7">
        <v>620000</v>
      </c>
      <c r="E19" s="7">
        <v>19629.509999999998</v>
      </c>
      <c r="F19" s="7">
        <v>2.0942939510024456</v>
      </c>
    </row>
    <row r="20" spans="1:6" x14ac:dyDescent="0.2">
      <c r="A20" s="7" t="s">
        <v>39</v>
      </c>
      <c r="B20" s="7" t="s">
        <v>40</v>
      </c>
      <c r="C20" s="7" t="s">
        <v>41</v>
      </c>
      <c r="D20" s="7">
        <v>4800000</v>
      </c>
      <c r="E20" s="7">
        <v>19281.599999999999</v>
      </c>
      <c r="F20" s="7">
        <v>2.0571750515244016</v>
      </c>
    </row>
    <row r="21" spans="1:6" x14ac:dyDescent="0.2">
      <c r="A21" s="7" t="s">
        <v>42</v>
      </c>
      <c r="B21" s="7" t="s">
        <v>43</v>
      </c>
      <c r="C21" s="7" t="s">
        <v>41</v>
      </c>
      <c r="D21" s="7">
        <v>600000</v>
      </c>
      <c r="E21" s="7">
        <v>19181.400000000001</v>
      </c>
      <c r="F21" s="7">
        <v>2.0464846036278193</v>
      </c>
    </row>
    <row r="22" spans="1:6" x14ac:dyDescent="0.2">
      <c r="A22" s="7" t="s">
        <v>44</v>
      </c>
      <c r="B22" s="7" t="s">
        <v>45</v>
      </c>
      <c r="C22" s="7" t="s">
        <v>31</v>
      </c>
      <c r="D22" s="7">
        <v>4100000</v>
      </c>
      <c r="E22" s="7">
        <v>18831.3</v>
      </c>
      <c r="F22" s="7">
        <v>2.0091320506478438</v>
      </c>
    </row>
    <row r="23" spans="1:6" x14ac:dyDescent="0.2">
      <c r="A23" s="7" t="s">
        <v>46</v>
      </c>
      <c r="B23" s="7" t="s">
        <v>47</v>
      </c>
      <c r="C23" s="7" t="s">
        <v>48</v>
      </c>
      <c r="D23" s="7">
        <v>500000</v>
      </c>
      <c r="E23" s="7">
        <v>18017.25</v>
      </c>
      <c r="F23" s="7">
        <v>1.9222801633203692</v>
      </c>
    </row>
    <row r="24" spans="1:6" x14ac:dyDescent="0.2">
      <c r="A24" s="7" t="s">
        <v>49</v>
      </c>
      <c r="B24" s="7" t="s">
        <v>50</v>
      </c>
      <c r="C24" s="7" t="s">
        <v>11</v>
      </c>
      <c r="D24" s="7">
        <v>6900000</v>
      </c>
      <c r="E24" s="7">
        <v>17826.150000000001</v>
      </c>
      <c r="F24" s="7">
        <v>1.9018914947271865</v>
      </c>
    </row>
    <row r="25" spans="1:6" x14ac:dyDescent="0.2">
      <c r="A25" s="7" t="s">
        <v>51</v>
      </c>
      <c r="B25" s="7" t="s">
        <v>52</v>
      </c>
      <c r="C25" s="7" t="s">
        <v>53</v>
      </c>
      <c r="D25" s="7">
        <v>2000000</v>
      </c>
      <c r="E25" s="7">
        <v>17584</v>
      </c>
      <c r="F25" s="7">
        <v>1.8760562456437788</v>
      </c>
    </row>
    <row r="26" spans="1:6" x14ac:dyDescent="0.2">
      <c r="A26" s="7" t="s">
        <v>54</v>
      </c>
      <c r="B26" s="7" t="s">
        <v>55</v>
      </c>
      <c r="C26" s="7" t="s">
        <v>56</v>
      </c>
      <c r="D26" s="7">
        <v>1940000</v>
      </c>
      <c r="E26" s="7">
        <v>15303.69</v>
      </c>
      <c r="F26" s="7">
        <v>1.6327674707629798</v>
      </c>
    </row>
    <row r="27" spans="1:6" x14ac:dyDescent="0.2">
      <c r="A27" s="7" t="s">
        <v>57</v>
      </c>
      <c r="B27" s="7" t="s">
        <v>58</v>
      </c>
      <c r="C27" s="7" t="s">
        <v>59</v>
      </c>
      <c r="D27" s="7">
        <v>4200000</v>
      </c>
      <c r="E27" s="7">
        <v>15269.1</v>
      </c>
      <c r="F27" s="7">
        <v>1.6290770257256268</v>
      </c>
    </row>
    <row r="28" spans="1:6" x14ac:dyDescent="0.2">
      <c r="A28" s="7" t="s">
        <v>60</v>
      </c>
      <c r="B28" s="7" t="s">
        <v>61</v>
      </c>
      <c r="C28" s="7" t="s">
        <v>41</v>
      </c>
      <c r="D28" s="7">
        <v>1070000</v>
      </c>
      <c r="E28" s="7">
        <v>14735.504999999999</v>
      </c>
      <c r="F28" s="7">
        <v>1.5721471899434216</v>
      </c>
    </row>
    <row r="29" spans="1:6" x14ac:dyDescent="0.2">
      <c r="A29" s="7" t="s">
        <v>62</v>
      </c>
      <c r="B29" s="7" t="s">
        <v>63</v>
      </c>
      <c r="C29" s="7" t="s">
        <v>41</v>
      </c>
      <c r="D29" s="7">
        <v>930000</v>
      </c>
      <c r="E29" s="7">
        <v>13995.105</v>
      </c>
      <c r="F29" s="7">
        <v>1.4931531018932254</v>
      </c>
    </row>
    <row r="30" spans="1:6" x14ac:dyDescent="0.2">
      <c r="A30" s="7" t="s">
        <v>64</v>
      </c>
      <c r="B30" s="7" t="s">
        <v>65</v>
      </c>
      <c r="C30" s="7" t="s">
        <v>48</v>
      </c>
      <c r="D30" s="7">
        <v>1600000</v>
      </c>
      <c r="E30" s="7">
        <v>13924.8</v>
      </c>
      <c r="F30" s="7">
        <v>1.4856521843346502</v>
      </c>
    </row>
    <row r="31" spans="1:6" x14ac:dyDescent="0.2">
      <c r="A31" s="7" t="s">
        <v>66</v>
      </c>
      <c r="B31" s="7" t="s">
        <v>67</v>
      </c>
      <c r="C31" s="7" t="s">
        <v>53</v>
      </c>
      <c r="D31" s="7">
        <v>4700000</v>
      </c>
      <c r="E31" s="7">
        <v>11874.55</v>
      </c>
      <c r="F31" s="7">
        <v>1.2669087631772822</v>
      </c>
    </row>
    <row r="32" spans="1:6" x14ac:dyDescent="0.2">
      <c r="A32" s="7" t="s">
        <v>68</v>
      </c>
      <c r="B32" s="7" t="s">
        <v>69</v>
      </c>
      <c r="C32" s="7" t="s">
        <v>26</v>
      </c>
      <c r="D32" s="7">
        <v>3750000</v>
      </c>
      <c r="E32" s="7">
        <v>11844.375</v>
      </c>
      <c r="F32" s="7">
        <v>1.2636893593321787</v>
      </c>
    </row>
    <row r="33" spans="1:6" x14ac:dyDescent="0.2">
      <c r="A33" s="7" t="s">
        <v>70</v>
      </c>
      <c r="B33" s="7" t="s">
        <v>71</v>
      </c>
      <c r="C33" s="7" t="s">
        <v>11</v>
      </c>
      <c r="D33" s="7">
        <v>2500000</v>
      </c>
      <c r="E33" s="7">
        <v>11746.25</v>
      </c>
      <c r="F33" s="7">
        <v>1.2532202954613987</v>
      </c>
    </row>
    <row r="34" spans="1:6" x14ac:dyDescent="0.2">
      <c r="A34" s="7" t="s">
        <v>72</v>
      </c>
      <c r="B34" s="7" t="s">
        <v>73</v>
      </c>
      <c r="C34" s="7" t="s">
        <v>41</v>
      </c>
      <c r="D34" s="7">
        <v>1650000</v>
      </c>
      <c r="E34" s="7">
        <v>11711.7</v>
      </c>
      <c r="F34" s="7">
        <v>1.2495341180679165</v>
      </c>
    </row>
    <row r="35" spans="1:6" x14ac:dyDescent="0.2">
      <c r="A35" s="7" t="s">
        <v>74</v>
      </c>
      <c r="B35" s="7" t="s">
        <v>75</v>
      </c>
      <c r="C35" s="7" t="s">
        <v>19</v>
      </c>
      <c r="D35" s="7">
        <v>500000</v>
      </c>
      <c r="E35" s="7">
        <v>11380.25</v>
      </c>
      <c r="F35" s="7">
        <v>1.2141713540427441</v>
      </c>
    </row>
    <row r="36" spans="1:6" x14ac:dyDescent="0.2">
      <c r="A36" s="7" t="s">
        <v>76</v>
      </c>
      <c r="B36" s="7" t="s">
        <v>77</v>
      </c>
      <c r="C36" s="7" t="s">
        <v>78</v>
      </c>
      <c r="D36" s="7">
        <v>7000000</v>
      </c>
      <c r="E36" s="7">
        <v>10983</v>
      </c>
      <c r="F36" s="7">
        <v>1.1717883158499558</v>
      </c>
    </row>
    <row r="37" spans="1:6" x14ac:dyDescent="0.2">
      <c r="A37" s="7" t="s">
        <v>79</v>
      </c>
      <c r="B37" s="7" t="s">
        <v>80</v>
      </c>
      <c r="C37" s="7" t="s">
        <v>81</v>
      </c>
      <c r="D37" s="7">
        <v>7300000</v>
      </c>
      <c r="E37" s="7">
        <v>10818.6</v>
      </c>
      <c r="F37" s="7">
        <v>1.1542482995405927</v>
      </c>
    </row>
    <row r="38" spans="1:6" x14ac:dyDescent="0.2">
      <c r="A38" s="7" t="s">
        <v>82</v>
      </c>
      <c r="B38" s="7" t="s">
        <v>83</v>
      </c>
      <c r="C38" s="7" t="s">
        <v>84</v>
      </c>
      <c r="D38" s="7">
        <v>3500000</v>
      </c>
      <c r="E38" s="7">
        <v>10801</v>
      </c>
      <c r="F38" s="7">
        <v>1.1523705362374006</v>
      </c>
    </row>
    <row r="39" spans="1:6" x14ac:dyDescent="0.2">
      <c r="A39" s="7" t="s">
        <v>85</v>
      </c>
      <c r="B39" s="7" t="s">
        <v>86</v>
      </c>
      <c r="C39" s="7" t="s">
        <v>87</v>
      </c>
      <c r="D39" s="7">
        <v>5650000</v>
      </c>
      <c r="E39" s="7">
        <v>10785.85</v>
      </c>
      <c r="F39" s="7">
        <v>1.1507541661213005</v>
      </c>
    </row>
    <row r="40" spans="1:6" x14ac:dyDescent="0.2">
      <c r="A40" s="7" t="s">
        <v>88</v>
      </c>
      <c r="B40" s="7" t="s">
        <v>89</v>
      </c>
      <c r="C40" s="7" t="s">
        <v>19</v>
      </c>
      <c r="D40" s="7">
        <v>2200000</v>
      </c>
      <c r="E40" s="7">
        <v>10674.4</v>
      </c>
      <c r="F40" s="7">
        <v>1.1388634433860301</v>
      </c>
    </row>
    <row r="41" spans="1:6" x14ac:dyDescent="0.2">
      <c r="A41" s="7" t="s">
        <v>90</v>
      </c>
      <c r="B41" s="7" t="s">
        <v>91</v>
      </c>
      <c r="C41" s="7" t="s">
        <v>31</v>
      </c>
      <c r="D41" s="7">
        <v>2830766</v>
      </c>
      <c r="E41" s="7">
        <v>10589.89561</v>
      </c>
      <c r="F41" s="7">
        <v>1.1298475773348573</v>
      </c>
    </row>
    <row r="42" spans="1:6" x14ac:dyDescent="0.2">
      <c r="A42" s="7" t="s">
        <v>92</v>
      </c>
      <c r="B42" s="7" t="s">
        <v>93</v>
      </c>
      <c r="C42" s="7" t="s">
        <v>87</v>
      </c>
      <c r="D42" s="7">
        <v>5750000</v>
      </c>
      <c r="E42" s="7">
        <v>10416.125</v>
      </c>
      <c r="F42" s="7">
        <v>1.1113078003671693</v>
      </c>
    </row>
    <row r="43" spans="1:6" x14ac:dyDescent="0.2">
      <c r="A43" s="7" t="s">
        <v>94</v>
      </c>
      <c r="B43" s="7" t="s">
        <v>95</v>
      </c>
      <c r="C43" s="7" t="s">
        <v>96</v>
      </c>
      <c r="D43" s="7">
        <v>7400000</v>
      </c>
      <c r="E43" s="7">
        <v>10330.4</v>
      </c>
      <c r="F43" s="7">
        <v>1.1021617060963655</v>
      </c>
    </row>
    <row r="44" spans="1:6" x14ac:dyDescent="0.2">
      <c r="A44" s="7" t="s">
        <v>97</v>
      </c>
      <c r="B44" s="7" t="s">
        <v>98</v>
      </c>
      <c r="C44" s="7" t="s">
        <v>99</v>
      </c>
      <c r="D44" s="7">
        <v>7300000</v>
      </c>
      <c r="E44" s="7">
        <v>10187.15</v>
      </c>
      <c r="F44" s="7">
        <v>1.0868782064837363</v>
      </c>
    </row>
    <row r="45" spans="1:6" x14ac:dyDescent="0.2">
      <c r="A45" s="7" t="s">
        <v>100</v>
      </c>
      <c r="B45" s="7" t="s">
        <v>101</v>
      </c>
      <c r="C45" s="7" t="s">
        <v>87</v>
      </c>
      <c r="D45" s="7">
        <v>1000000</v>
      </c>
      <c r="E45" s="7">
        <v>9927.5</v>
      </c>
      <c r="F45" s="7">
        <v>1.0591758632068138</v>
      </c>
    </row>
    <row r="46" spans="1:6" x14ac:dyDescent="0.2">
      <c r="A46" s="7" t="s">
        <v>102</v>
      </c>
      <c r="B46" s="7" t="s">
        <v>103</v>
      </c>
      <c r="C46" s="7" t="s">
        <v>53</v>
      </c>
      <c r="D46" s="7">
        <v>1130000</v>
      </c>
      <c r="E46" s="7">
        <v>9537.2000000000007</v>
      </c>
      <c r="F46" s="7">
        <v>1.0175343281365927</v>
      </c>
    </row>
    <row r="47" spans="1:6" x14ac:dyDescent="0.2">
      <c r="A47" s="7" t="s">
        <v>104</v>
      </c>
      <c r="B47" s="7" t="s">
        <v>105</v>
      </c>
      <c r="C47" s="7" t="s">
        <v>48</v>
      </c>
      <c r="D47" s="7">
        <v>710000</v>
      </c>
      <c r="E47" s="7">
        <v>9531.0400000000009</v>
      </c>
      <c r="F47" s="7">
        <v>1.0168771109804755</v>
      </c>
    </row>
    <row r="48" spans="1:6" x14ac:dyDescent="0.2">
      <c r="A48" s="7" t="s">
        <v>106</v>
      </c>
      <c r="B48" s="7" t="s">
        <v>107</v>
      </c>
      <c r="C48" s="7" t="s">
        <v>16</v>
      </c>
      <c r="D48" s="7">
        <v>1400000</v>
      </c>
      <c r="E48" s="7">
        <v>9211.2999999999993</v>
      </c>
      <c r="F48" s="7">
        <v>0.98276369969850652</v>
      </c>
    </row>
    <row r="49" spans="1:6" x14ac:dyDescent="0.2">
      <c r="A49" s="7" t="s">
        <v>108</v>
      </c>
      <c r="B49" s="7" t="s">
        <v>109</v>
      </c>
      <c r="C49" s="7" t="s">
        <v>11</v>
      </c>
      <c r="D49" s="7">
        <v>13000000</v>
      </c>
      <c r="E49" s="7">
        <v>9204</v>
      </c>
      <c r="F49" s="7">
        <v>0.98198485469206886</v>
      </c>
    </row>
    <row r="50" spans="1:6" x14ac:dyDescent="0.2">
      <c r="A50" s="7" t="s">
        <v>110</v>
      </c>
      <c r="B50" s="7" t="s">
        <v>111</v>
      </c>
      <c r="C50" s="7" t="s">
        <v>81</v>
      </c>
      <c r="D50" s="7">
        <v>2150000</v>
      </c>
      <c r="E50" s="7">
        <v>8940.7749999999996</v>
      </c>
      <c r="F50" s="7">
        <v>0.95390109074418528</v>
      </c>
    </row>
    <row r="51" spans="1:6" x14ac:dyDescent="0.2">
      <c r="A51" s="7" t="s">
        <v>112</v>
      </c>
      <c r="B51" s="7" t="s">
        <v>113</v>
      </c>
      <c r="C51" s="7" t="s">
        <v>19</v>
      </c>
      <c r="D51" s="7">
        <v>1900000</v>
      </c>
      <c r="E51" s="7">
        <v>8839.75</v>
      </c>
      <c r="F51" s="7">
        <v>0.94312262269276559</v>
      </c>
    </row>
    <row r="52" spans="1:6" x14ac:dyDescent="0.2">
      <c r="A52" s="7" t="s">
        <v>114</v>
      </c>
      <c r="B52" s="7" t="s">
        <v>115</v>
      </c>
      <c r="C52" s="7" t="s">
        <v>87</v>
      </c>
      <c r="D52" s="7">
        <v>920000</v>
      </c>
      <c r="E52" s="7">
        <v>8639.26</v>
      </c>
      <c r="F52" s="7">
        <v>0.92173212470089116</v>
      </c>
    </row>
    <row r="53" spans="1:6" x14ac:dyDescent="0.2">
      <c r="A53" s="7" t="s">
        <v>116</v>
      </c>
      <c r="B53" s="7" t="s">
        <v>117</v>
      </c>
      <c r="C53" s="7" t="s">
        <v>11</v>
      </c>
      <c r="D53" s="7">
        <v>9650000</v>
      </c>
      <c r="E53" s="7">
        <v>8077.05</v>
      </c>
      <c r="F53" s="7">
        <v>0.86174932318454756</v>
      </c>
    </row>
    <row r="54" spans="1:6" x14ac:dyDescent="0.2">
      <c r="A54" s="7" t="s">
        <v>118</v>
      </c>
      <c r="B54" s="7" t="s">
        <v>119</v>
      </c>
      <c r="C54" s="7" t="s">
        <v>120</v>
      </c>
      <c r="D54" s="7">
        <v>580000</v>
      </c>
      <c r="E54" s="7">
        <v>8011.54</v>
      </c>
      <c r="F54" s="7">
        <v>0.85475998943499532</v>
      </c>
    </row>
    <row r="55" spans="1:6" x14ac:dyDescent="0.2">
      <c r="A55" s="7" t="s">
        <v>121</v>
      </c>
      <c r="B55" s="7" t="s">
        <v>122</v>
      </c>
      <c r="C55" s="7" t="s">
        <v>56</v>
      </c>
      <c r="D55" s="7">
        <v>640000</v>
      </c>
      <c r="E55" s="7">
        <v>7764.16</v>
      </c>
      <c r="F55" s="7">
        <v>0.82836674591546866</v>
      </c>
    </row>
    <row r="56" spans="1:6" x14ac:dyDescent="0.2">
      <c r="A56" s="7" t="s">
        <v>123</v>
      </c>
      <c r="B56" s="7" t="s">
        <v>124</v>
      </c>
      <c r="C56" s="7" t="s">
        <v>53</v>
      </c>
      <c r="D56" s="7">
        <v>800000</v>
      </c>
      <c r="E56" s="7">
        <v>7363.2</v>
      </c>
      <c r="F56" s="7">
        <v>0.78558788375365507</v>
      </c>
    </row>
    <row r="57" spans="1:6" x14ac:dyDescent="0.2">
      <c r="A57" s="7" t="s">
        <v>125</v>
      </c>
      <c r="B57" s="7" t="s">
        <v>126</v>
      </c>
      <c r="C57" s="7" t="s">
        <v>81</v>
      </c>
      <c r="D57" s="7">
        <v>2248000</v>
      </c>
      <c r="E57" s="7">
        <v>7272.28</v>
      </c>
      <c r="F57" s="7">
        <v>0.77588752923511928</v>
      </c>
    </row>
    <row r="58" spans="1:6" x14ac:dyDescent="0.2">
      <c r="A58" s="7" t="s">
        <v>127</v>
      </c>
      <c r="B58" s="7" t="s">
        <v>128</v>
      </c>
      <c r="C58" s="7" t="s">
        <v>53</v>
      </c>
      <c r="D58" s="7">
        <v>657000</v>
      </c>
      <c r="E58" s="7">
        <v>6372.2430000000004</v>
      </c>
      <c r="F58" s="7">
        <v>0.67986159456948647</v>
      </c>
    </row>
    <row r="59" spans="1:6" x14ac:dyDescent="0.2">
      <c r="A59" s="7" t="s">
        <v>129</v>
      </c>
      <c r="B59" s="7" t="s">
        <v>130</v>
      </c>
      <c r="C59" s="7" t="s">
        <v>131</v>
      </c>
      <c r="D59" s="7">
        <v>3400000</v>
      </c>
      <c r="E59" s="7">
        <v>5961.9</v>
      </c>
      <c r="F59" s="7">
        <v>0.63608164984665849</v>
      </c>
    </row>
    <row r="60" spans="1:6" x14ac:dyDescent="0.2">
      <c r="A60" s="7" t="s">
        <v>132</v>
      </c>
      <c r="B60" s="7" t="s">
        <v>133</v>
      </c>
      <c r="C60" s="7" t="s">
        <v>16</v>
      </c>
      <c r="D60" s="7">
        <v>7500000</v>
      </c>
      <c r="E60" s="7">
        <v>5808.75</v>
      </c>
      <c r="F60" s="7">
        <v>0.61974190837598386</v>
      </c>
    </row>
    <row r="61" spans="1:6" x14ac:dyDescent="0.2">
      <c r="A61" s="7" t="s">
        <v>134</v>
      </c>
      <c r="B61" s="7" t="s">
        <v>135</v>
      </c>
      <c r="C61" s="7" t="s">
        <v>120</v>
      </c>
      <c r="D61" s="7">
        <v>2800000</v>
      </c>
      <c r="E61" s="7">
        <v>4498.2</v>
      </c>
      <c r="F61" s="7">
        <v>0.47991789150107167</v>
      </c>
    </row>
    <row r="62" spans="1:6" x14ac:dyDescent="0.2">
      <c r="A62" s="7" t="s">
        <v>136</v>
      </c>
      <c r="B62" s="7" t="s">
        <v>137</v>
      </c>
      <c r="C62" s="7" t="s">
        <v>131</v>
      </c>
      <c r="D62" s="7">
        <v>6000000</v>
      </c>
      <c r="E62" s="7">
        <v>4287</v>
      </c>
      <c r="F62" s="7">
        <v>0.45738473186276613</v>
      </c>
    </row>
    <row r="63" spans="1:6" x14ac:dyDescent="0.2">
      <c r="A63" s="7" t="s">
        <v>138</v>
      </c>
      <c r="B63" s="7" t="s">
        <v>139</v>
      </c>
      <c r="C63" s="7" t="s">
        <v>56</v>
      </c>
      <c r="D63" s="7">
        <v>2747000</v>
      </c>
      <c r="E63" s="7">
        <v>3461.22</v>
      </c>
      <c r="F63" s="7">
        <v>0.36928135797015238</v>
      </c>
    </row>
    <row r="64" spans="1:6" x14ac:dyDescent="0.2">
      <c r="A64" s="7" t="s">
        <v>140</v>
      </c>
      <c r="B64" s="7" t="s">
        <v>141</v>
      </c>
      <c r="C64" s="7" t="s">
        <v>142</v>
      </c>
      <c r="D64" s="7">
        <v>476981</v>
      </c>
      <c r="E64" s="7">
        <v>3054.5863239999999</v>
      </c>
      <c r="F64" s="7">
        <v>0.32589716509316824</v>
      </c>
    </row>
    <row r="65" spans="1:6" x14ac:dyDescent="0.2">
      <c r="A65" s="7" t="s">
        <v>143</v>
      </c>
      <c r="B65" s="7" t="s">
        <v>144</v>
      </c>
      <c r="C65" s="7" t="s">
        <v>96</v>
      </c>
      <c r="D65" s="7">
        <v>1267354</v>
      </c>
      <c r="E65" s="7">
        <v>2994.1238250000001</v>
      </c>
      <c r="F65" s="7">
        <v>0.31944635476126537</v>
      </c>
    </row>
    <row r="66" spans="1:6" x14ac:dyDescent="0.2">
      <c r="A66" s="7" t="s">
        <v>145</v>
      </c>
      <c r="B66" s="7" t="s">
        <v>146</v>
      </c>
      <c r="C66" s="7" t="s">
        <v>84</v>
      </c>
      <c r="D66" s="7">
        <v>2000000</v>
      </c>
      <c r="E66" s="7">
        <v>2126</v>
      </c>
      <c r="F66" s="7">
        <v>0.22682527173786812</v>
      </c>
    </row>
    <row r="67" spans="1:6" x14ac:dyDescent="0.2">
      <c r="A67" s="7" t="s">
        <v>147</v>
      </c>
      <c r="B67" s="7" t="s">
        <v>148</v>
      </c>
      <c r="C67" s="7" t="s">
        <v>56</v>
      </c>
      <c r="D67" s="7">
        <v>400000</v>
      </c>
      <c r="E67" s="7">
        <v>518.4</v>
      </c>
      <c r="F67" s="7">
        <v>5.5308664566750161E-2</v>
      </c>
    </row>
    <row r="68" spans="1:6" x14ac:dyDescent="0.2">
      <c r="A68" s="6" t="s">
        <v>149</v>
      </c>
      <c r="B68" s="7"/>
      <c r="C68" s="7"/>
      <c r="D68" s="7"/>
      <c r="E68" s="6">
        <f xml:space="preserve"> SUM(E8:E67)</f>
        <v>870944.28875900025</v>
      </c>
      <c r="F68" s="6">
        <f>SUM(F8:F67)</f>
        <v>92.922001395251428</v>
      </c>
    </row>
    <row r="69" spans="1:6" x14ac:dyDescent="0.2">
      <c r="A69" s="7"/>
      <c r="B69" s="7"/>
      <c r="C69" s="7"/>
      <c r="D69" s="7"/>
      <c r="E69" s="7"/>
      <c r="F69" s="7"/>
    </row>
    <row r="70" spans="1:6" x14ac:dyDescent="0.2">
      <c r="A70" s="6" t="s">
        <v>150</v>
      </c>
      <c r="B70" s="7"/>
      <c r="C70" s="7"/>
      <c r="D70" s="7"/>
      <c r="E70" s="7"/>
      <c r="F70" s="7"/>
    </row>
    <row r="71" spans="1:6" x14ac:dyDescent="0.2">
      <c r="A71" s="7" t="s">
        <v>151</v>
      </c>
      <c r="B71" s="7" t="s">
        <v>152</v>
      </c>
      <c r="C71" s="7" t="s">
        <v>153</v>
      </c>
      <c r="D71" s="7">
        <v>38000</v>
      </c>
      <c r="E71" s="7">
        <v>0.60040000000000004</v>
      </c>
      <c r="F71" s="7">
        <v>6.405733450207716E-5</v>
      </c>
    </row>
    <row r="72" spans="1:6" x14ac:dyDescent="0.2">
      <c r="A72" s="7" t="s">
        <v>154</v>
      </c>
      <c r="B72" s="7" t="s">
        <v>155</v>
      </c>
      <c r="C72" s="7" t="s">
        <v>153</v>
      </c>
      <c r="D72" s="7">
        <v>73500</v>
      </c>
      <c r="E72" s="7">
        <v>7.3499999999999998E-3</v>
      </c>
      <c r="F72" s="7">
        <v>7.8417956127626109E-7</v>
      </c>
    </row>
    <row r="73" spans="1:6" x14ac:dyDescent="0.2">
      <c r="A73" s="7" t="s">
        <v>154</v>
      </c>
      <c r="B73" s="7" t="s">
        <v>156</v>
      </c>
      <c r="C73" s="7" t="s">
        <v>153</v>
      </c>
      <c r="D73" s="7">
        <v>45000</v>
      </c>
      <c r="E73" s="7">
        <v>4.4999999999999997E-3</v>
      </c>
      <c r="F73" s="7">
        <v>4.8010993547526183E-7</v>
      </c>
    </row>
    <row r="74" spans="1:6" x14ac:dyDescent="0.2">
      <c r="A74" s="6" t="s">
        <v>149</v>
      </c>
      <c r="B74" s="7"/>
      <c r="C74" s="7"/>
      <c r="D74" s="7"/>
      <c r="E74" s="6">
        <f>SUM(E71:E73)</f>
        <v>0.61224999999999996</v>
      </c>
      <c r="F74" s="6">
        <f>SUM(F71:F73)</f>
        <v>6.5321623998828676E-5</v>
      </c>
    </row>
    <row r="75" spans="1:6" x14ac:dyDescent="0.2">
      <c r="A75" s="7"/>
      <c r="B75" s="7"/>
      <c r="C75" s="7"/>
      <c r="D75" s="7"/>
      <c r="E75" s="7"/>
      <c r="F75" s="7"/>
    </row>
    <row r="76" spans="1:6" x14ac:dyDescent="0.2">
      <c r="A76" s="6" t="s">
        <v>157</v>
      </c>
      <c r="B76" s="7"/>
      <c r="C76" s="7"/>
      <c r="D76" s="7"/>
      <c r="E76" s="7"/>
      <c r="F76" s="7"/>
    </row>
    <row r="77" spans="1:6" x14ac:dyDescent="0.2">
      <c r="A77" s="7"/>
      <c r="B77" s="7"/>
      <c r="C77" s="7"/>
      <c r="D77" s="7"/>
      <c r="E77" s="7"/>
      <c r="F77" s="7"/>
    </row>
    <row r="78" spans="1:6" x14ac:dyDescent="0.2">
      <c r="A78" s="7"/>
      <c r="B78" s="7"/>
      <c r="C78" s="7"/>
      <c r="D78" s="7"/>
      <c r="E78" s="7"/>
      <c r="F78" s="7"/>
    </row>
    <row r="79" spans="1:6" x14ac:dyDescent="0.2">
      <c r="A79" s="7" t="s">
        <v>158</v>
      </c>
      <c r="B79" s="7" t="s">
        <v>159</v>
      </c>
      <c r="C79" s="7" t="s">
        <v>19</v>
      </c>
      <c r="D79" s="7">
        <v>500000</v>
      </c>
      <c r="E79" s="7">
        <v>19051.884259999999</v>
      </c>
      <c r="F79" s="7">
        <v>2.0326664272779458</v>
      </c>
    </row>
    <row r="80" spans="1:6" x14ac:dyDescent="0.2">
      <c r="A80" s="6" t="s">
        <v>149</v>
      </c>
      <c r="B80" s="7"/>
      <c r="C80" s="7"/>
      <c r="D80" s="7"/>
      <c r="E80" s="6">
        <f>SUM(E79:E79)</f>
        <v>19051.884259999999</v>
      </c>
      <c r="F80" s="6">
        <f>SUM(F79:F79)</f>
        <v>2.0326664272779458</v>
      </c>
    </row>
    <row r="81" spans="1:6" x14ac:dyDescent="0.2">
      <c r="A81" s="7"/>
      <c r="B81" s="7"/>
      <c r="C81" s="7"/>
      <c r="D81" s="7"/>
      <c r="E81" s="7"/>
      <c r="F81" s="7"/>
    </row>
    <row r="82" spans="1:6" x14ac:dyDescent="0.2">
      <c r="A82" s="6" t="s">
        <v>149</v>
      </c>
      <c r="B82" s="7"/>
      <c r="C82" s="7"/>
      <c r="D82" s="7"/>
      <c r="E82" s="19">
        <v>889996.78526900022</v>
      </c>
      <c r="F82" s="19">
        <v>94.954733144153366</v>
      </c>
    </row>
    <row r="83" spans="1:6" x14ac:dyDescent="0.2">
      <c r="A83" s="7"/>
      <c r="B83" s="7"/>
      <c r="C83" s="7"/>
      <c r="D83" s="7"/>
      <c r="E83" s="20"/>
      <c r="F83" s="20"/>
    </row>
    <row r="84" spans="1:6" x14ac:dyDescent="0.2">
      <c r="A84" s="6" t="s">
        <v>160</v>
      </c>
      <c r="B84" s="7"/>
      <c r="C84" s="7"/>
      <c r="D84" s="7"/>
      <c r="E84" s="19">
        <v>47288.546171900001</v>
      </c>
      <c r="F84" s="19">
        <v>5.05</v>
      </c>
    </row>
    <row r="85" spans="1:6" x14ac:dyDescent="0.2">
      <c r="A85" s="7"/>
      <c r="B85" s="7"/>
      <c r="C85" s="7"/>
      <c r="D85" s="7"/>
      <c r="E85" s="20"/>
      <c r="F85" s="20"/>
    </row>
    <row r="86" spans="1:6" x14ac:dyDescent="0.2">
      <c r="A86" s="8" t="s">
        <v>161</v>
      </c>
      <c r="B86" s="5"/>
      <c r="C86" s="5"/>
      <c r="D86" s="5"/>
      <c r="E86" s="21">
        <v>937285.33144090022</v>
      </c>
      <c r="F86" s="21">
        <f xml:space="preserve"> ROUND(SUM(F82:F85),2)</f>
        <v>100</v>
      </c>
    </row>
    <row r="88" spans="1:6" x14ac:dyDescent="0.2">
      <c r="A88" s="9" t="s">
        <v>162</v>
      </c>
    </row>
    <row r="89" spans="1:6" x14ac:dyDescent="0.2">
      <c r="A89" s="9" t="s">
        <v>163</v>
      </c>
    </row>
    <row r="90" spans="1:6" x14ac:dyDescent="0.2">
      <c r="A90" s="9" t="s">
        <v>164</v>
      </c>
    </row>
    <row r="91" spans="1:6" x14ac:dyDescent="0.2">
      <c r="A91" s="1" t="s">
        <v>165</v>
      </c>
      <c r="B91" s="10">
        <v>36.125400200000001</v>
      </c>
    </row>
    <row r="92" spans="1:6" x14ac:dyDescent="0.2">
      <c r="A92" s="1" t="s">
        <v>166</v>
      </c>
      <c r="B92" s="10">
        <v>468.47818469999999</v>
      </c>
    </row>
    <row r="93" spans="1:6" x14ac:dyDescent="0.2">
      <c r="A93" s="1" t="s">
        <v>167</v>
      </c>
      <c r="B93" s="10">
        <v>34.944277499999998</v>
      </c>
    </row>
    <row r="94" spans="1:6" x14ac:dyDescent="0.2">
      <c r="A94" s="1" t="s">
        <v>168</v>
      </c>
      <c r="B94" s="10">
        <v>454.99306910000001</v>
      </c>
    </row>
    <row r="96" spans="1:6" x14ac:dyDescent="0.2">
      <c r="A96" s="9" t="s">
        <v>169</v>
      </c>
    </row>
    <row r="97" spans="1:2" x14ac:dyDescent="0.2">
      <c r="A97" s="1" t="s">
        <v>165</v>
      </c>
      <c r="B97" s="10">
        <v>37.276268299999998</v>
      </c>
    </row>
    <row r="98" spans="1:2" x14ac:dyDescent="0.2">
      <c r="A98" s="1" t="s">
        <v>166</v>
      </c>
      <c r="B98" s="10">
        <v>483.39888009999999</v>
      </c>
    </row>
    <row r="99" spans="1:2" x14ac:dyDescent="0.2">
      <c r="A99" s="1" t="s">
        <v>167</v>
      </c>
      <c r="B99" s="10">
        <v>35.848459499999997</v>
      </c>
    </row>
    <row r="100" spans="1:2" x14ac:dyDescent="0.2">
      <c r="A100" s="1" t="s">
        <v>168</v>
      </c>
      <c r="B100" s="10">
        <v>466.76548029999998</v>
      </c>
    </row>
    <row r="102" spans="1:2" x14ac:dyDescent="0.2">
      <c r="A102" s="9" t="s">
        <v>170</v>
      </c>
      <c r="B102" s="11" t="s">
        <v>171</v>
      </c>
    </row>
    <row r="104" spans="1:2" x14ac:dyDescent="0.2">
      <c r="A104" s="9" t="s">
        <v>172</v>
      </c>
      <c r="B104" s="12">
        <v>8.9187641461476105E-2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showGridLines="0" workbookViewId="0"/>
  </sheetViews>
  <sheetFormatPr defaultRowHeight="11.25" x14ac:dyDescent="0.2"/>
  <cols>
    <col min="1" max="1" width="38" style="2" customWidth="1"/>
    <col min="2" max="2" width="57.28515625" style="2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36" t="s">
        <v>987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988</v>
      </c>
      <c r="B8" s="40" t="s">
        <v>989</v>
      </c>
      <c r="C8" s="40" t="s">
        <v>618</v>
      </c>
      <c r="D8" s="40">
        <v>1650</v>
      </c>
      <c r="E8" s="7">
        <v>16971.982499999998</v>
      </c>
      <c r="F8" s="7">
        <v>2.5212322834048</v>
      </c>
    </row>
    <row r="9" spans="1:6" x14ac:dyDescent="0.2">
      <c r="A9" s="40" t="s">
        <v>884</v>
      </c>
      <c r="B9" s="40" t="s">
        <v>885</v>
      </c>
      <c r="C9" s="40" t="s">
        <v>632</v>
      </c>
      <c r="D9" s="40">
        <v>520</v>
      </c>
      <c r="E9" s="7">
        <v>13144.989</v>
      </c>
      <c r="F9" s="7">
        <v>1.9527224136485499</v>
      </c>
    </row>
    <row r="10" spans="1:6" x14ac:dyDescent="0.2">
      <c r="A10" s="40" t="s">
        <v>990</v>
      </c>
      <c r="B10" s="40" t="s">
        <v>991</v>
      </c>
      <c r="C10" s="40" t="s">
        <v>992</v>
      </c>
      <c r="D10" s="40">
        <v>1250</v>
      </c>
      <c r="E10" s="7">
        <v>12708.9</v>
      </c>
      <c r="F10" s="7">
        <v>1.8879402548619899</v>
      </c>
    </row>
    <row r="11" spans="1:6" x14ac:dyDescent="0.2">
      <c r="A11" s="40" t="s">
        <v>922</v>
      </c>
      <c r="B11" s="40" t="s">
        <v>923</v>
      </c>
      <c r="C11" s="40" t="s">
        <v>624</v>
      </c>
      <c r="D11" s="40">
        <v>1200</v>
      </c>
      <c r="E11" s="7">
        <v>12161.1</v>
      </c>
      <c r="F11" s="7">
        <v>1.80656313555085</v>
      </c>
    </row>
    <row r="12" spans="1:6" x14ac:dyDescent="0.2">
      <c r="A12" s="40" t="s">
        <v>993</v>
      </c>
      <c r="B12" s="40" t="s">
        <v>994</v>
      </c>
      <c r="C12" s="40" t="s">
        <v>672</v>
      </c>
      <c r="D12" s="40">
        <v>115</v>
      </c>
      <c r="E12" s="7">
        <v>11549.7145</v>
      </c>
      <c r="F12" s="7">
        <v>1.7157402243084099</v>
      </c>
    </row>
    <row r="13" spans="1:6" x14ac:dyDescent="0.2">
      <c r="A13" s="40" t="s">
        <v>995</v>
      </c>
      <c r="B13" s="40" t="s">
        <v>996</v>
      </c>
      <c r="C13" s="40" t="s">
        <v>672</v>
      </c>
      <c r="D13" s="40">
        <v>1000</v>
      </c>
      <c r="E13" s="7">
        <v>10123.33</v>
      </c>
      <c r="F13" s="7">
        <v>1.50384708513341</v>
      </c>
    </row>
    <row r="14" spans="1:6" x14ac:dyDescent="0.2">
      <c r="A14" s="40" t="s">
        <v>904</v>
      </c>
      <c r="B14" s="40" t="s">
        <v>905</v>
      </c>
      <c r="C14" s="40" t="s">
        <v>621</v>
      </c>
      <c r="D14" s="40">
        <v>19</v>
      </c>
      <c r="E14" s="7">
        <v>9768.8880000000008</v>
      </c>
      <c r="F14" s="7">
        <v>1.4511938012289201</v>
      </c>
    </row>
    <row r="15" spans="1:6" x14ac:dyDescent="0.2">
      <c r="A15" s="40" t="s">
        <v>914</v>
      </c>
      <c r="B15" s="40" t="s">
        <v>915</v>
      </c>
      <c r="C15" s="40" t="s">
        <v>644</v>
      </c>
      <c r="D15" s="40">
        <v>950</v>
      </c>
      <c r="E15" s="7">
        <v>9742.3924999999999</v>
      </c>
      <c r="F15" s="7">
        <v>1.4472578255722801</v>
      </c>
    </row>
    <row r="16" spans="1:6" x14ac:dyDescent="0.2">
      <c r="A16" s="40" t="s">
        <v>900</v>
      </c>
      <c r="B16" s="40" t="s">
        <v>901</v>
      </c>
      <c r="C16" s="40" t="s">
        <v>644</v>
      </c>
      <c r="D16" s="40">
        <v>1480</v>
      </c>
      <c r="E16" s="7">
        <v>9482.1380000000008</v>
      </c>
      <c r="F16" s="7">
        <v>1.4085963405453299</v>
      </c>
    </row>
    <row r="17" spans="1:6" x14ac:dyDescent="0.2">
      <c r="A17" s="40" t="s">
        <v>997</v>
      </c>
      <c r="B17" s="40" t="s">
        <v>998</v>
      </c>
      <c r="C17" s="40" t="s">
        <v>621</v>
      </c>
      <c r="D17" s="40">
        <v>18</v>
      </c>
      <c r="E17" s="7">
        <v>9146.7270000000008</v>
      </c>
      <c r="F17" s="7">
        <v>1.35877016134622</v>
      </c>
    </row>
    <row r="18" spans="1:6" x14ac:dyDescent="0.2">
      <c r="A18" s="40" t="s">
        <v>668</v>
      </c>
      <c r="B18" s="40" t="s">
        <v>669</v>
      </c>
      <c r="C18" s="40" t="s">
        <v>649</v>
      </c>
      <c r="D18" s="40">
        <v>850</v>
      </c>
      <c r="E18" s="7">
        <v>8629.8544999999995</v>
      </c>
      <c r="F18" s="7">
        <v>1.28198740285563</v>
      </c>
    </row>
    <row r="19" spans="1:6" x14ac:dyDescent="0.2">
      <c r="A19" s="40" t="s">
        <v>999</v>
      </c>
      <c r="B19" s="40" t="s">
        <v>1000</v>
      </c>
      <c r="C19" s="40" t="s">
        <v>624</v>
      </c>
      <c r="D19" s="40">
        <v>800</v>
      </c>
      <c r="E19" s="7">
        <v>8114.2879999999996</v>
      </c>
      <c r="F19" s="7">
        <v>1.20539865407262</v>
      </c>
    </row>
    <row r="20" spans="1:6" x14ac:dyDescent="0.2">
      <c r="A20" s="40" t="s">
        <v>686</v>
      </c>
      <c r="B20" s="40" t="s">
        <v>687</v>
      </c>
      <c r="C20" s="40" t="s">
        <v>635</v>
      </c>
      <c r="D20" s="40">
        <v>800000</v>
      </c>
      <c r="E20" s="7">
        <v>7994.56</v>
      </c>
      <c r="F20" s="7">
        <v>1.18761274728021</v>
      </c>
    </row>
    <row r="21" spans="1:6" x14ac:dyDescent="0.2">
      <c r="A21" s="40" t="s">
        <v>1001</v>
      </c>
      <c r="B21" s="40" t="s">
        <v>1002</v>
      </c>
      <c r="C21" s="40" t="s">
        <v>624</v>
      </c>
      <c r="D21" s="40">
        <v>750</v>
      </c>
      <c r="E21" s="7">
        <v>7607.1450000000004</v>
      </c>
      <c r="F21" s="7">
        <v>1.1300612381930899</v>
      </c>
    </row>
    <row r="22" spans="1:6" x14ac:dyDescent="0.2">
      <c r="A22" s="40" t="s">
        <v>684</v>
      </c>
      <c r="B22" s="40" t="s">
        <v>685</v>
      </c>
      <c r="C22" s="40" t="s">
        <v>655</v>
      </c>
      <c r="D22" s="40">
        <v>700</v>
      </c>
      <c r="E22" s="7">
        <v>7037.2190000000001</v>
      </c>
      <c r="F22" s="7">
        <v>1.0453972438511301</v>
      </c>
    </row>
    <row r="23" spans="1:6" x14ac:dyDescent="0.2">
      <c r="A23" s="40" t="s">
        <v>1003</v>
      </c>
      <c r="B23" s="40" t="s">
        <v>1004</v>
      </c>
      <c r="C23" s="40" t="s">
        <v>655</v>
      </c>
      <c r="D23" s="40">
        <v>650</v>
      </c>
      <c r="E23" s="7">
        <v>6777.6605</v>
      </c>
      <c r="F23" s="7">
        <v>1.00683915144017</v>
      </c>
    </row>
    <row r="24" spans="1:6" x14ac:dyDescent="0.2">
      <c r="A24" s="40" t="s">
        <v>695</v>
      </c>
      <c r="B24" s="40" t="s">
        <v>696</v>
      </c>
      <c r="C24" s="40" t="s">
        <v>632</v>
      </c>
      <c r="D24" s="40">
        <v>650</v>
      </c>
      <c r="E24" s="7">
        <v>6525.87</v>
      </c>
      <c r="F24" s="7">
        <v>0.96943501569736201</v>
      </c>
    </row>
    <row r="25" spans="1:6" x14ac:dyDescent="0.2">
      <c r="A25" s="40" t="s">
        <v>916</v>
      </c>
      <c r="B25" s="40" t="s">
        <v>917</v>
      </c>
      <c r="C25" s="40" t="s">
        <v>655</v>
      </c>
      <c r="D25" s="40">
        <v>750</v>
      </c>
      <c r="E25" s="7">
        <v>6029.28</v>
      </c>
      <c r="F25" s="7">
        <v>0.89566527550254504</v>
      </c>
    </row>
    <row r="26" spans="1:6" x14ac:dyDescent="0.2">
      <c r="A26" s="40" t="s">
        <v>1005</v>
      </c>
      <c r="B26" s="40" t="s">
        <v>1006</v>
      </c>
      <c r="C26" s="40" t="s">
        <v>621</v>
      </c>
      <c r="D26" s="40">
        <v>600</v>
      </c>
      <c r="E26" s="7">
        <v>6022.4040000000005</v>
      </c>
      <c r="F26" s="7">
        <v>0.89464382776179396</v>
      </c>
    </row>
    <row r="27" spans="1:6" x14ac:dyDescent="0.2">
      <c r="A27" s="40" t="s">
        <v>625</v>
      </c>
      <c r="B27" s="40" t="s">
        <v>626</v>
      </c>
      <c r="C27" s="40" t="s">
        <v>618</v>
      </c>
      <c r="D27" s="40">
        <v>570</v>
      </c>
      <c r="E27" s="7">
        <v>5805.4328999999998</v>
      </c>
      <c r="F27" s="7">
        <v>0.86241220473921198</v>
      </c>
    </row>
    <row r="28" spans="1:6" x14ac:dyDescent="0.2">
      <c r="A28" s="40" t="s">
        <v>1007</v>
      </c>
      <c r="B28" s="40" t="s">
        <v>1008</v>
      </c>
      <c r="C28" s="40" t="s">
        <v>632</v>
      </c>
      <c r="D28" s="40">
        <v>500</v>
      </c>
      <c r="E28" s="7">
        <v>5309.3649999999998</v>
      </c>
      <c r="F28" s="7">
        <v>0.78872002386164997</v>
      </c>
    </row>
    <row r="29" spans="1:6" x14ac:dyDescent="0.2">
      <c r="A29" s="40" t="s">
        <v>720</v>
      </c>
      <c r="B29" s="40" t="s">
        <v>721</v>
      </c>
      <c r="C29" s="40" t="s">
        <v>649</v>
      </c>
      <c r="D29" s="40">
        <v>500</v>
      </c>
      <c r="E29" s="7">
        <v>5089.5</v>
      </c>
      <c r="F29" s="7">
        <v>0.75605850444334999</v>
      </c>
    </row>
    <row r="30" spans="1:6" x14ac:dyDescent="0.2">
      <c r="A30" s="40" t="s">
        <v>1009</v>
      </c>
      <c r="B30" s="40" t="s">
        <v>1010</v>
      </c>
      <c r="C30" s="40" t="s">
        <v>672</v>
      </c>
      <c r="D30" s="40">
        <v>50</v>
      </c>
      <c r="E30" s="7">
        <v>5034.25</v>
      </c>
      <c r="F30" s="7">
        <v>0.74785097278591905</v>
      </c>
    </row>
    <row r="31" spans="1:6" x14ac:dyDescent="0.2">
      <c r="A31" s="40" t="s">
        <v>1011</v>
      </c>
      <c r="B31" s="40" t="s">
        <v>1012</v>
      </c>
      <c r="C31" s="40" t="s">
        <v>632</v>
      </c>
      <c r="D31" s="40">
        <v>450</v>
      </c>
      <c r="E31" s="7">
        <v>4698.6795000000002</v>
      </c>
      <c r="F31" s="7">
        <v>0.69800109944564903</v>
      </c>
    </row>
    <row r="32" spans="1:6" x14ac:dyDescent="0.2">
      <c r="A32" s="40" t="s">
        <v>1013</v>
      </c>
      <c r="B32" s="40" t="s">
        <v>1014</v>
      </c>
      <c r="C32" s="40" t="s">
        <v>1015</v>
      </c>
      <c r="D32" s="40">
        <v>440</v>
      </c>
      <c r="E32" s="7">
        <v>4583.0532000000003</v>
      </c>
      <c r="F32" s="7">
        <v>0.68082451089032503</v>
      </c>
    </row>
    <row r="33" spans="1:6" x14ac:dyDescent="0.2">
      <c r="A33" s="40" t="s">
        <v>898</v>
      </c>
      <c r="B33" s="40" t="s">
        <v>899</v>
      </c>
      <c r="C33" s="40" t="s">
        <v>703</v>
      </c>
      <c r="D33" s="40">
        <v>450</v>
      </c>
      <c r="E33" s="7">
        <v>4554.2025000000003</v>
      </c>
      <c r="F33" s="7">
        <v>0.67653866412853303</v>
      </c>
    </row>
    <row r="34" spans="1:6" x14ac:dyDescent="0.2">
      <c r="A34" s="40" t="s">
        <v>892</v>
      </c>
      <c r="B34" s="40" t="s">
        <v>893</v>
      </c>
      <c r="C34" s="40" t="s">
        <v>632</v>
      </c>
      <c r="D34" s="40">
        <v>400</v>
      </c>
      <c r="E34" s="7">
        <v>4230.9120000000003</v>
      </c>
      <c r="F34" s="7">
        <v>0.62851301682904503</v>
      </c>
    </row>
    <row r="35" spans="1:6" x14ac:dyDescent="0.2">
      <c r="A35" s="40" t="s">
        <v>1016</v>
      </c>
      <c r="B35" s="40" t="s">
        <v>1017</v>
      </c>
      <c r="C35" s="40" t="s">
        <v>621</v>
      </c>
      <c r="D35" s="40">
        <v>8</v>
      </c>
      <c r="E35" s="7">
        <v>4065.212</v>
      </c>
      <c r="F35" s="7">
        <v>0.60389784948721104</v>
      </c>
    </row>
    <row r="36" spans="1:6" x14ac:dyDescent="0.2">
      <c r="A36" s="40" t="s">
        <v>924</v>
      </c>
      <c r="B36" s="40" t="s">
        <v>925</v>
      </c>
      <c r="C36" s="40" t="s">
        <v>644</v>
      </c>
      <c r="D36" s="40">
        <v>400</v>
      </c>
      <c r="E36" s="7">
        <v>4056.0120000000002</v>
      </c>
      <c r="F36" s="7">
        <v>0.60253116548271601</v>
      </c>
    </row>
    <row r="37" spans="1:6" x14ac:dyDescent="0.2">
      <c r="A37" s="40" t="s">
        <v>1018</v>
      </c>
      <c r="B37" s="40" t="s">
        <v>1019</v>
      </c>
      <c r="C37" s="40" t="s">
        <v>703</v>
      </c>
      <c r="D37" s="40">
        <v>400</v>
      </c>
      <c r="E37" s="7">
        <v>4036.72</v>
      </c>
      <c r="F37" s="7">
        <v>0.59966528854633305</v>
      </c>
    </row>
    <row r="38" spans="1:6" x14ac:dyDescent="0.2">
      <c r="A38" s="40" t="s">
        <v>1020</v>
      </c>
      <c r="B38" s="40" t="s">
        <v>1021</v>
      </c>
      <c r="C38" s="40" t="s">
        <v>629</v>
      </c>
      <c r="D38" s="40">
        <v>350</v>
      </c>
      <c r="E38" s="7">
        <v>3504.2874999999999</v>
      </c>
      <c r="F38" s="7">
        <v>0.52057105145682803</v>
      </c>
    </row>
    <row r="39" spans="1:6" x14ac:dyDescent="0.2">
      <c r="A39" s="40" t="s">
        <v>697</v>
      </c>
      <c r="B39" s="40" t="s">
        <v>698</v>
      </c>
      <c r="C39" s="40" t="s">
        <v>618</v>
      </c>
      <c r="D39" s="40">
        <v>320</v>
      </c>
      <c r="E39" s="7">
        <v>3364.6336000000001</v>
      </c>
      <c r="F39" s="7">
        <v>0.49982510022906901</v>
      </c>
    </row>
    <row r="40" spans="1:6" x14ac:dyDescent="0.2">
      <c r="A40" s="40" t="s">
        <v>1022</v>
      </c>
      <c r="B40" s="40" t="s">
        <v>1023</v>
      </c>
      <c r="C40" s="40" t="s">
        <v>644</v>
      </c>
      <c r="D40" s="40">
        <v>300</v>
      </c>
      <c r="E40" s="7">
        <v>3081.2460000000001</v>
      </c>
      <c r="F40" s="7">
        <v>0.4577271328386</v>
      </c>
    </row>
    <row r="41" spans="1:6" x14ac:dyDescent="0.2">
      <c r="A41" s="40" t="s">
        <v>1024</v>
      </c>
      <c r="B41" s="40" t="s">
        <v>1025</v>
      </c>
      <c r="C41" s="40" t="s">
        <v>644</v>
      </c>
      <c r="D41" s="40">
        <v>300</v>
      </c>
      <c r="E41" s="7">
        <v>3039.0479999999998</v>
      </c>
      <c r="F41" s="7">
        <v>0.45145850983624197</v>
      </c>
    </row>
    <row r="42" spans="1:6" x14ac:dyDescent="0.2">
      <c r="A42" s="40" t="s">
        <v>1026</v>
      </c>
      <c r="B42" s="40" t="s">
        <v>1027</v>
      </c>
      <c r="C42" s="40" t="s">
        <v>621</v>
      </c>
      <c r="D42" s="40">
        <v>300</v>
      </c>
      <c r="E42" s="7">
        <v>3028.5929999999998</v>
      </c>
      <c r="F42" s="7">
        <v>0.44990539230722099</v>
      </c>
    </row>
    <row r="43" spans="1:6" x14ac:dyDescent="0.2">
      <c r="A43" s="40" t="s">
        <v>926</v>
      </c>
      <c r="B43" s="40" t="s">
        <v>927</v>
      </c>
      <c r="C43" s="40" t="s">
        <v>928</v>
      </c>
      <c r="D43" s="40">
        <v>3000</v>
      </c>
      <c r="E43" s="7">
        <v>3026.5920000000001</v>
      </c>
      <c r="F43" s="7">
        <v>0.44960813853624298</v>
      </c>
    </row>
    <row r="44" spans="1:6" x14ac:dyDescent="0.2">
      <c r="A44" s="40" t="s">
        <v>616</v>
      </c>
      <c r="B44" s="40" t="s">
        <v>617</v>
      </c>
      <c r="C44" s="40" t="s">
        <v>618</v>
      </c>
      <c r="D44" s="40">
        <v>250</v>
      </c>
      <c r="E44" s="7">
        <v>2549.3225000000002</v>
      </c>
      <c r="F44" s="7">
        <v>0.37870850902717001</v>
      </c>
    </row>
    <row r="45" spans="1:6" x14ac:dyDescent="0.2">
      <c r="A45" s="40" t="s">
        <v>1028</v>
      </c>
      <c r="B45" s="40" t="s">
        <v>1029</v>
      </c>
      <c r="C45" s="40" t="s">
        <v>635</v>
      </c>
      <c r="D45" s="40">
        <v>250</v>
      </c>
      <c r="E45" s="7">
        <v>2530.1374999999998</v>
      </c>
      <c r="F45" s="7">
        <v>0.37585852721996998</v>
      </c>
    </row>
    <row r="46" spans="1:6" x14ac:dyDescent="0.2">
      <c r="A46" s="40" t="s">
        <v>682</v>
      </c>
      <c r="B46" s="40" t="s">
        <v>683</v>
      </c>
      <c r="C46" s="40" t="s">
        <v>635</v>
      </c>
      <c r="D46" s="40">
        <v>250</v>
      </c>
      <c r="E46" s="7">
        <v>2513.7550000000001</v>
      </c>
      <c r="F46" s="7">
        <v>0.37342486410000902</v>
      </c>
    </row>
    <row r="47" spans="1:6" x14ac:dyDescent="0.2">
      <c r="A47" s="40" t="s">
        <v>710</v>
      </c>
      <c r="B47" s="40" t="s">
        <v>711</v>
      </c>
      <c r="C47" s="40" t="s">
        <v>712</v>
      </c>
      <c r="D47" s="40">
        <v>240</v>
      </c>
      <c r="E47" s="7">
        <v>2466.2208000000001</v>
      </c>
      <c r="F47" s="7">
        <v>0.36636353466452198</v>
      </c>
    </row>
    <row r="48" spans="1:6" x14ac:dyDescent="0.2">
      <c r="A48" s="40" t="s">
        <v>1030</v>
      </c>
      <c r="B48" s="40" t="s">
        <v>1031</v>
      </c>
      <c r="C48" s="40" t="s">
        <v>624</v>
      </c>
      <c r="D48" s="40">
        <v>220</v>
      </c>
      <c r="E48" s="7">
        <v>2288.1320000000001</v>
      </c>
      <c r="F48" s="7">
        <v>0.33990797875802597</v>
      </c>
    </row>
    <row r="49" spans="1:6" x14ac:dyDescent="0.2">
      <c r="A49" s="40" t="s">
        <v>656</v>
      </c>
      <c r="B49" s="40" t="s">
        <v>657</v>
      </c>
      <c r="C49" s="40" t="s">
        <v>641</v>
      </c>
      <c r="D49" s="40">
        <v>150</v>
      </c>
      <c r="E49" s="7">
        <v>1535.1165000000001</v>
      </c>
      <c r="F49" s="7">
        <v>0.228045561476827</v>
      </c>
    </row>
    <row r="50" spans="1:6" x14ac:dyDescent="0.2">
      <c r="A50" s="40" t="s">
        <v>722</v>
      </c>
      <c r="B50" s="40" t="s">
        <v>723</v>
      </c>
      <c r="C50" s="40" t="s">
        <v>724</v>
      </c>
      <c r="D50" s="40">
        <v>15</v>
      </c>
      <c r="E50" s="7">
        <v>1505.1721970000001</v>
      </c>
      <c r="F50" s="7">
        <v>0.22359725713597201</v>
      </c>
    </row>
    <row r="51" spans="1:6" x14ac:dyDescent="0.2">
      <c r="A51" s="40" t="s">
        <v>1032</v>
      </c>
      <c r="B51" s="40" t="s">
        <v>1033</v>
      </c>
      <c r="C51" s="40" t="s">
        <v>655</v>
      </c>
      <c r="D51" s="40">
        <v>140</v>
      </c>
      <c r="E51" s="7">
        <v>1435.546</v>
      </c>
      <c r="F51" s="7">
        <v>0.21325410390404401</v>
      </c>
    </row>
    <row r="52" spans="1:6" x14ac:dyDescent="0.2">
      <c r="A52" s="40" t="s">
        <v>1034</v>
      </c>
      <c r="B52" s="40" t="s">
        <v>1035</v>
      </c>
      <c r="C52" s="40" t="s">
        <v>724</v>
      </c>
      <c r="D52" s="40">
        <v>125</v>
      </c>
      <c r="E52" s="7">
        <v>1278.13625</v>
      </c>
      <c r="F52" s="7">
        <v>0.18987047483050001</v>
      </c>
    </row>
    <row r="53" spans="1:6" x14ac:dyDescent="0.2">
      <c r="A53" s="40" t="s">
        <v>1036</v>
      </c>
      <c r="B53" s="40" t="s">
        <v>1037</v>
      </c>
      <c r="C53" s="40" t="s">
        <v>724</v>
      </c>
      <c r="D53" s="40">
        <v>125</v>
      </c>
      <c r="E53" s="7">
        <v>1272.1612500000001</v>
      </c>
      <c r="F53" s="7">
        <v>0.188982872990624</v>
      </c>
    </row>
    <row r="54" spans="1:6" x14ac:dyDescent="0.2">
      <c r="A54" s="40" t="s">
        <v>1038</v>
      </c>
      <c r="B54" s="40" t="s">
        <v>1039</v>
      </c>
      <c r="C54" s="40" t="s">
        <v>724</v>
      </c>
      <c r="D54" s="40">
        <v>125</v>
      </c>
      <c r="E54" s="7">
        <v>1266.05125</v>
      </c>
      <c r="F54" s="7">
        <v>0.18807521654850901</v>
      </c>
    </row>
    <row r="55" spans="1:6" x14ac:dyDescent="0.2">
      <c r="A55" s="40" t="s">
        <v>1040</v>
      </c>
      <c r="B55" s="40" t="s">
        <v>1041</v>
      </c>
      <c r="C55" s="40" t="s">
        <v>724</v>
      </c>
      <c r="D55" s="40">
        <v>125</v>
      </c>
      <c r="E55" s="7">
        <v>1257.75575</v>
      </c>
      <c r="F55" s="7">
        <v>0.18684289837901999</v>
      </c>
    </row>
    <row r="56" spans="1:6" x14ac:dyDescent="0.2">
      <c r="A56" s="40" t="s">
        <v>1042</v>
      </c>
      <c r="B56" s="40" t="s">
        <v>1043</v>
      </c>
      <c r="C56" s="40" t="s">
        <v>1044</v>
      </c>
      <c r="D56" s="40">
        <v>120</v>
      </c>
      <c r="E56" s="7">
        <v>1213.3308</v>
      </c>
      <c r="F56" s="7">
        <v>0.18024345614364001</v>
      </c>
    </row>
    <row r="57" spans="1:6" x14ac:dyDescent="0.2">
      <c r="A57" s="40" t="s">
        <v>650</v>
      </c>
      <c r="B57" s="40" t="s">
        <v>651</v>
      </c>
      <c r="C57" s="40" t="s">
        <v>652</v>
      </c>
      <c r="D57" s="40">
        <v>100</v>
      </c>
      <c r="E57" s="7">
        <v>1011.65</v>
      </c>
      <c r="F57" s="7">
        <v>0.150283247081268</v>
      </c>
    </row>
    <row r="58" spans="1:6" x14ac:dyDescent="0.2">
      <c r="A58" s="40" t="s">
        <v>918</v>
      </c>
      <c r="B58" s="40" t="s">
        <v>919</v>
      </c>
      <c r="C58" s="40" t="s">
        <v>717</v>
      </c>
      <c r="D58" s="40">
        <v>100</v>
      </c>
      <c r="E58" s="7">
        <v>1008.852</v>
      </c>
      <c r="F58" s="7">
        <v>0.149867596880771</v>
      </c>
    </row>
    <row r="59" spans="1:6" x14ac:dyDescent="0.2">
      <c r="A59" s="40" t="s">
        <v>920</v>
      </c>
      <c r="B59" s="40" t="s">
        <v>921</v>
      </c>
      <c r="C59" s="40" t="s">
        <v>624</v>
      </c>
      <c r="D59" s="40">
        <v>90</v>
      </c>
      <c r="E59" s="7">
        <v>942.04349999999999</v>
      </c>
      <c r="F59" s="7">
        <v>0.13994301989008301</v>
      </c>
    </row>
    <row r="60" spans="1:6" x14ac:dyDescent="0.2">
      <c r="A60" s="40" t="s">
        <v>1045</v>
      </c>
      <c r="B60" s="40" t="s">
        <v>1046</v>
      </c>
      <c r="C60" s="40" t="s">
        <v>655</v>
      </c>
      <c r="D60" s="40">
        <v>75</v>
      </c>
      <c r="E60" s="7">
        <v>764.78774999999996</v>
      </c>
      <c r="F60" s="7">
        <v>0.11361121573466799</v>
      </c>
    </row>
    <row r="61" spans="1:6" x14ac:dyDescent="0.2">
      <c r="A61" s="40" t="s">
        <v>1047</v>
      </c>
      <c r="B61" s="40" t="s">
        <v>1048</v>
      </c>
      <c r="C61" s="40" t="s">
        <v>655</v>
      </c>
      <c r="D61" s="40">
        <v>60</v>
      </c>
      <c r="E61" s="7">
        <v>615.23400000000004</v>
      </c>
      <c r="F61" s="7">
        <v>9.1394615958876102E-2</v>
      </c>
    </row>
    <row r="62" spans="1:6" x14ac:dyDescent="0.2">
      <c r="A62" s="40" t="s">
        <v>929</v>
      </c>
      <c r="B62" s="40" t="s">
        <v>930</v>
      </c>
      <c r="C62" s="40" t="s">
        <v>649</v>
      </c>
      <c r="D62" s="40">
        <v>50</v>
      </c>
      <c r="E62" s="7">
        <v>592.51949999999999</v>
      </c>
      <c r="F62" s="7">
        <v>8.8020317717559998E-2</v>
      </c>
    </row>
    <row r="63" spans="1:6" x14ac:dyDescent="0.2">
      <c r="A63" s="40" t="s">
        <v>1049</v>
      </c>
      <c r="B63" s="40" t="s">
        <v>1050</v>
      </c>
      <c r="C63" s="40" t="s">
        <v>638</v>
      </c>
      <c r="D63" s="40">
        <v>50</v>
      </c>
      <c r="E63" s="7">
        <v>529.12850000000003</v>
      </c>
      <c r="F63" s="7">
        <v>7.8603419268759897E-2</v>
      </c>
    </row>
    <row r="64" spans="1:6" x14ac:dyDescent="0.2">
      <c r="A64" s="40" t="s">
        <v>830</v>
      </c>
      <c r="B64" s="40" t="s">
        <v>831</v>
      </c>
      <c r="C64" s="40" t="s">
        <v>632</v>
      </c>
      <c r="D64" s="40">
        <v>50</v>
      </c>
      <c r="E64" s="7">
        <v>500.66825</v>
      </c>
      <c r="F64" s="7">
        <v>7.4375574873223202E-2</v>
      </c>
    </row>
    <row r="65" spans="1:6" x14ac:dyDescent="0.2">
      <c r="A65" s="40" t="s">
        <v>1051</v>
      </c>
      <c r="B65" s="40" t="s">
        <v>1052</v>
      </c>
      <c r="C65" s="40" t="s">
        <v>1053</v>
      </c>
      <c r="D65" s="40">
        <v>30</v>
      </c>
      <c r="E65" s="7">
        <v>107.38890000000001</v>
      </c>
      <c r="F65" s="7">
        <v>1.5952901292428798E-2</v>
      </c>
    </row>
    <row r="66" spans="1:6" x14ac:dyDescent="0.2">
      <c r="A66" s="40" t="s">
        <v>1054</v>
      </c>
      <c r="B66" s="40" t="s">
        <v>1055</v>
      </c>
      <c r="C66" s="40" t="s">
        <v>672</v>
      </c>
      <c r="D66" s="40">
        <v>10</v>
      </c>
      <c r="E66" s="7">
        <v>100.29351</v>
      </c>
      <c r="F66" s="48" t="s">
        <v>1056</v>
      </c>
    </row>
    <row r="67" spans="1:6" x14ac:dyDescent="0.2">
      <c r="A67" s="39" t="s">
        <v>149</v>
      </c>
      <c r="B67" s="40"/>
      <c r="C67" s="40"/>
      <c r="D67" s="40"/>
      <c r="E67" s="6">
        <f>SUM(E8:E66)</f>
        <v>279329.58540700015</v>
      </c>
      <c r="F67" s="6">
        <f>SUM(F8:F66)</f>
        <v>41.480239871975918</v>
      </c>
    </row>
    <row r="68" spans="1:6" x14ac:dyDescent="0.2">
      <c r="A68" s="40"/>
      <c r="B68" s="40"/>
      <c r="C68" s="40"/>
      <c r="D68" s="40"/>
      <c r="E68" s="7"/>
      <c r="F68" s="7"/>
    </row>
    <row r="69" spans="1:6" x14ac:dyDescent="0.2">
      <c r="A69" s="39" t="s">
        <v>725</v>
      </c>
      <c r="B69" s="40"/>
      <c r="C69" s="40"/>
      <c r="D69" s="40"/>
      <c r="E69" s="7"/>
      <c r="F69" s="7"/>
    </row>
    <row r="70" spans="1:6" x14ac:dyDescent="0.2">
      <c r="A70" s="40" t="s">
        <v>980</v>
      </c>
      <c r="B70" s="40" t="s">
        <v>981</v>
      </c>
      <c r="C70" s="40" t="s">
        <v>982</v>
      </c>
      <c r="D70" s="40">
        <v>2750</v>
      </c>
      <c r="E70" s="7">
        <v>37369.97</v>
      </c>
      <c r="F70" s="7">
        <v>5.5514065486379502</v>
      </c>
    </row>
    <row r="71" spans="1:6" x14ac:dyDescent="0.2">
      <c r="A71" s="40" t="s">
        <v>934</v>
      </c>
      <c r="B71" s="40" t="s">
        <v>935</v>
      </c>
      <c r="C71" s="40" t="s">
        <v>737</v>
      </c>
      <c r="D71" s="40">
        <v>2900</v>
      </c>
      <c r="E71" s="7">
        <v>29444.019</v>
      </c>
      <c r="F71" s="7">
        <v>4.3739858473212703</v>
      </c>
    </row>
    <row r="72" spans="1:6" x14ac:dyDescent="0.2">
      <c r="A72" s="40" t="s">
        <v>1057</v>
      </c>
      <c r="B72" s="40" t="s">
        <v>1058</v>
      </c>
      <c r="C72" s="40" t="s">
        <v>644</v>
      </c>
      <c r="D72" s="40">
        <v>2795</v>
      </c>
      <c r="E72" s="7">
        <v>29179.576400000002</v>
      </c>
      <c r="F72" s="7">
        <v>4.3347022091117902</v>
      </c>
    </row>
    <row r="73" spans="1:6" x14ac:dyDescent="0.2">
      <c r="A73" s="40" t="s">
        <v>1059</v>
      </c>
      <c r="B73" s="40" t="s">
        <v>1060</v>
      </c>
      <c r="C73" s="40" t="s">
        <v>632</v>
      </c>
      <c r="D73" s="40">
        <v>2500</v>
      </c>
      <c r="E73" s="7">
        <v>25486.674999999999</v>
      </c>
      <c r="F73" s="7">
        <v>3.7861120706815399</v>
      </c>
    </row>
    <row r="74" spans="1:6" x14ac:dyDescent="0.2">
      <c r="A74" s="40" t="s">
        <v>1061</v>
      </c>
      <c r="B74" s="40" t="s">
        <v>1062</v>
      </c>
      <c r="C74" s="40" t="s">
        <v>982</v>
      </c>
      <c r="D74" s="40">
        <v>170</v>
      </c>
      <c r="E74" s="7">
        <v>20732.078000000001</v>
      </c>
      <c r="F74" s="7">
        <v>3.07980428071183</v>
      </c>
    </row>
    <row r="75" spans="1:6" x14ac:dyDescent="0.2">
      <c r="A75" s="40" t="s">
        <v>1063</v>
      </c>
      <c r="B75" s="40" t="s">
        <v>1064</v>
      </c>
      <c r="C75" s="40" t="s">
        <v>982</v>
      </c>
      <c r="D75" s="40">
        <v>170</v>
      </c>
      <c r="E75" s="7">
        <v>20635.416000000001</v>
      </c>
      <c r="F75" s="7">
        <v>3.06544488840286</v>
      </c>
    </row>
    <row r="76" spans="1:6" x14ac:dyDescent="0.2">
      <c r="A76" s="40" t="s">
        <v>936</v>
      </c>
      <c r="B76" s="40" t="s">
        <v>937</v>
      </c>
      <c r="C76" s="40" t="s">
        <v>938</v>
      </c>
      <c r="D76" s="40">
        <v>1513</v>
      </c>
      <c r="E76" s="7">
        <v>18837.22825</v>
      </c>
      <c r="F76" s="7">
        <v>2.7983194063371699</v>
      </c>
    </row>
    <row r="77" spans="1:6" x14ac:dyDescent="0.2">
      <c r="A77" s="40" t="s">
        <v>944</v>
      </c>
      <c r="B77" s="40" t="s">
        <v>945</v>
      </c>
      <c r="C77" s="40" t="s">
        <v>737</v>
      </c>
      <c r="D77" s="40">
        <v>1675</v>
      </c>
      <c r="E77" s="7">
        <v>16968.168750000001</v>
      </c>
      <c r="F77" s="7">
        <v>2.5206657408915198</v>
      </c>
    </row>
    <row r="78" spans="1:6" x14ac:dyDescent="0.2">
      <c r="A78" s="40" t="s">
        <v>946</v>
      </c>
      <c r="B78" s="40" t="s">
        <v>947</v>
      </c>
      <c r="C78" s="40" t="s">
        <v>737</v>
      </c>
      <c r="D78" s="40">
        <v>1650</v>
      </c>
      <c r="E78" s="7">
        <v>16746.625499999998</v>
      </c>
      <c r="F78" s="7">
        <v>2.4877549130568601</v>
      </c>
    </row>
    <row r="79" spans="1:6" x14ac:dyDescent="0.2">
      <c r="A79" s="40" t="s">
        <v>1065</v>
      </c>
      <c r="B79" s="40" t="s">
        <v>1066</v>
      </c>
      <c r="C79" s="40" t="s">
        <v>737</v>
      </c>
      <c r="D79" s="40">
        <v>120</v>
      </c>
      <c r="E79" s="7">
        <v>16131.732</v>
      </c>
      <c r="F79" s="7">
        <v>2.3964108792614098</v>
      </c>
    </row>
    <row r="80" spans="1:6" x14ac:dyDescent="0.2">
      <c r="A80" s="40" t="s">
        <v>939</v>
      </c>
      <c r="B80" s="40" t="s">
        <v>940</v>
      </c>
      <c r="C80" s="40" t="s">
        <v>941</v>
      </c>
      <c r="D80" s="40">
        <v>130</v>
      </c>
      <c r="E80" s="7">
        <v>13322.231</v>
      </c>
      <c r="F80" s="7">
        <v>1.9790521752055901</v>
      </c>
    </row>
    <row r="81" spans="1:6" x14ac:dyDescent="0.2">
      <c r="A81" s="40" t="s">
        <v>1067</v>
      </c>
      <c r="B81" s="40" t="s">
        <v>1068</v>
      </c>
      <c r="C81" s="40" t="s">
        <v>750</v>
      </c>
      <c r="D81" s="40">
        <v>100</v>
      </c>
      <c r="E81" s="7">
        <v>12052.9</v>
      </c>
      <c r="F81" s="7">
        <v>1.7904897432371101</v>
      </c>
    </row>
    <row r="82" spans="1:6" x14ac:dyDescent="0.2">
      <c r="A82" s="40" t="s">
        <v>971</v>
      </c>
      <c r="B82" s="40" t="s">
        <v>972</v>
      </c>
      <c r="C82" s="40" t="s">
        <v>973</v>
      </c>
      <c r="D82" s="40">
        <v>1050</v>
      </c>
      <c r="E82" s="7">
        <v>10704.4455</v>
      </c>
      <c r="F82" s="7">
        <v>1.5901733088958301</v>
      </c>
    </row>
    <row r="83" spans="1:6" x14ac:dyDescent="0.2">
      <c r="A83" s="40" t="s">
        <v>738</v>
      </c>
      <c r="B83" s="40" t="s">
        <v>739</v>
      </c>
      <c r="C83" s="40" t="s">
        <v>740</v>
      </c>
      <c r="D83" s="40">
        <v>960</v>
      </c>
      <c r="E83" s="7">
        <v>9823.1136000000006</v>
      </c>
      <c r="F83" s="7">
        <v>1.4592491555935001</v>
      </c>
    </row>
    <row r="84" spans="1:6" x14ac:dyDescent="0.2">
      <c r="A84" s="40" t="s">
        <v>726</v>
      </c>
      <c r="B84" s="40" t="s">
        <v>727</v>
      </c>
      <c r="C84" s="40" t="s">
        <v>728</v>
      </c>
      <c r="D84" s="40">
        <v>1800</v>
      </c>
      <c r="E84" s="7">
        <v>9106.7759999999998</v>
      </c>
      <c r="F84" s="7">
        <v>1.3528353360567</v>
      </c>
    </row>
    <row r="85" spans="1:6" x14ac:dyDescent="0.2">
      <c r="A85" s="40" t="s">
        <v>1069</v>
      </c>
      <c r="B85" s="40" t="s">
        <v>1070</v>
      </c>
      <c r="C85" s="40" t="s">
        <v>737</v>
      </c>
      <c r="D85" s="40">
        <v>750</v>
      </c>
      <c r="E85" s="7">
        <v>7754.1824999999999</v>
      </c>
      <c r="F85" s="7">
        <v>1.1519040424660201</v>
      </c>
    </row>
    <row r="86" spans="1:6" x14ac:dyDescent="0.2">
      <c r="A86" s="40" t="s">
        <v>1071</v>
      </c>
      <c r="B86" s="40" t="s">
        <v>1072</v>
      </c>
      <c r="C86" s="40" t="s">
        <v>737</v>
      </c>
      <c r="D86" s="40">
        <v>644</v>
      </c>
      <c r="E86" s="7">
        <v>6637.2314399999996</v>
      </c>
      <c r="F86" s="7">
        <v>0.98597804817187995</v>
      </c>
    </row>
    <row r="87" spans="1:6" x14ac:dyDescent="0.2">
      <c r="A87" s="40" t="s">
        <v>948</v>
      </c>
      <c r="B87" s="40" t="s">
        <v>949</v>
      </c>
      <c r="C87" s="40" t="s">
        <v>747</v>
      </c>
      <c r="D87" s="40">
        <v>47</v>
      </c>
      <c r="E87" s="7">
        <v>6303.5648000000001</v>
      </c>
      <c r="F87" s="7">
        <v>0.93641099820213103</v>
      </c>
    </row>
    <row r="88" spans="1:6" x14ac:dyDescent="0.2">
      <c r="A88" s="40" t="s">
        <v>1073</v>
      </c>
      <c r="B88" s="40" t="s">
        <v>1074</v>
      </c>
      <c r="C88" s="40" t="s">
        <v>750</v>
      </c>
      <c r="D88" s="40">
        <v>597</v>
      </c>
      <c r="E88" s="7">
        <v>6135.8883900000001</v>
      </c>
      <c r="F88" s="7">
        <v>0.91150222999797903</v>
      </c>
    </row>
    <row r="89" spans="1:6" x14ac:dyDescent="0.2">
      <c r="A89" s="40" t="s">
        <v>1075</v>
      </c>
      <c r="B89" s="40" t="s">
        <v>1076</v>
      </c>
      <c r="C89" s="40" t="s">
        <v>737</v>
      </c>
      <c r="D89" s="40">
        <v>600</v>
      </c>
      <c r="E89" s="7">
        <v>6133.2719999999999</v>
      </c>
      <c r="F89" s="7">
        <v>0.91111355843683595</v>
      </c>
    </row>
    <row r="90" spans="1:6" x14ac:dyDescent="0.2">
      <c r="A90" s="40" t="s">
        <v>1077</v>
      </c>
      <c r="B90" s="40" t="s">
        <v>1078</v>
      </c>
      <c r="C90" s="40" t="s">
        <v>747</v>
      </c>
      <c r="D90" s="40">
        <v>500</v>
      </c>
      <c r="E90" s="7">
        <v>5353.09</v>
      </c>
      <c r="F90" s="7">
        <v>0.79521548669823205</v>
      </c>
    </row>
    <row r="91" spans="1:6" x14ac:dyDescent="0.2">
      <c r="A91" s="40" t="s">
        <v>956</v>
      </c>
      <c r="B91" s="40" t="s">
        <v>957</v>
      </c>
      <c r="C91" s="40" t="s">
        <v>737</v>
      </c>
      <c r="D91" s="40">
        <v>500</v>
      </c>
      <c r="E91" s="7">
        <v>5025.3050000000003</v>
      </c>
      <c r="F91" s="7">
        <v>0.74652216969676599</v>
      </c>
    </row>
    <row r="92" spans="1:6" x14ac:dyDescent="0.2">
      <c r="A92" s="40" t="s">
        <v>1079</v>
      </c>
      <c r="B92" s="40" t="s">
        <v>1080</v>
      </c>
      <c r="C92" s="40" t="s">
        <v>750</v>
      </c>
      <c r="D92" s="40">
        <v>422</v>
      </c>
      <c r="E92" s="7">
        <v>4369.7931200000003</v>
      </c>
      <c r="F92" s="7">
        <v>0.64914416957147902</v>
      </c>
    </row>
    <row r="93" spans="1:6" x14ac:dyDescent="0.2">
      <c r="A93" s="40" t="s">
        <v>977</v>
      </c>
      <c r="B93" s="40" t="s">
        <v>978</v>
      </c>
      <c r="C93" s="40" t="s">
        <v>979</v>
      </c>
      <c r="D93" s="40">
        <v>325</v>
      </c>
      <c r="E93" s="7">
        <v>4156.1032500000001</v>
      </c>
      <c r="F93" s="7">
        <v>0.61739998182673095</v>
      </c>
    </row>
    <row r="94" spans="1:6" x14ac:dyDescent="0.2">
      <c r="A94" s="40" t="s">
        <v>1081</v>
      </c>
      <c r="B94" s="40" t="s">
        <v>1082</v>
      </c>
      <c r="C94" s="40" t="s">
        <v>737</v>
      </c>
      <c r="D94" s="40">
        <v>400</v>
      </c>
      <c r="E94" s="7">
        <v>4042.7719999999999</v>
      </c>
      <c r="F94" s="7">
        <v>0.60056432893711598</v>
      </c>
    </row>
    <row r="95" spans="1:6" x14ac:dyDescent="0.2">
      <c r="A95" s="40" t="s">
        <v>1083</v>
      </c>
      <c r="B95" s="40" t="s">
        <v>1084</v>
      </c>
      <c r="C95" s="40" t="s">
        <v>737</v>
      </c>
      <c r="D95" s="40">
        <v>370</v>
      </c>
      <c r="E95" s="7">
        <v>3864.9830000000002</v>
      </c>
      <c r="F95" s="7">
        <v>0.574153309102854</v>
      </c>
    </row>
    <row r="96" spans="1:6" x14ac:dyDescent="0.2">
      <c r="A96" s="40" t="s">
        <v>1085</v>
      </c>
      <c r="B96" s="40" t="s">
        <v>1086</v>
      </c>
      <c r="C96" s="40" t="s">
        <v>964</v>
      </c>
      <c r="D96" s="40">
        <v>310</v>
      </c>
      <c r="E96" s="7">
        <v>3680.5772999999999</v>
      </c>
      <c r="F96" s="7">
        <v>0.54675936121940205</v>
      </c>
    </row>
    <row r="97" spans="1:6" x14ac:dyDescent="0.2">
      <c r="A97" s="40" t="s">
        <v>967</v>
      </c>
      <c r="B97" s="40" t="s">
        <v>968</v>
      </c>
      <c r="C97" s="40" t="s">
        <v>750</v>
      </c>
      <c r="D97" s="40">
        <v>338</v>
      </c>
      <c r="E97" s="7">
        <v>3455.4449800000002</v>
      </c>
      <c r="F97" s="7">
        <v>0.51331536767169295</v>
      </c>
    </row>
    <row r="98" spans="1:6" x14ac:dyDescent="0.2">
      <c r="A98" s="40" t="s">
        <v>1087</v>
      </c>
      <c r="B98" s="40" t="s">
        <v>1088</v>
      </c>
      <c r="C98" s="40" t="s">
        <v>964</v>
      </c>
      <c r="D98" s="40">
        <v>285</v>
      </c>
      <c r="E98" s="7">
        <v>3402.0079500000002</v>
      </c>
      <c r="F98" s="7">
        <v>0.50537715743813505</v>
      </c>
    </row>
    <row r="99" spans="1:6" x14ac:dyDescent="0.2">
      <c r="A99" s="40" t="s">
        <v>1089</v>
      </c>
      <c r="B99" s="40" t="s">
        <v>1090</v>
      </c>
      <c r="C99" s="40" t="s">
        <v>750</v>
      </c>
      <c r="D99" s="40">
        <v>323</v>
      </c>
      <c r="E99" s="7">
        <v>3336.5383200000001</v>
      </c>
      <c r="F99" s="7">
        <v>0.49565147307930602</v>
      </c>
    </row>
    <row r="100" spans="1:6" x14ac:dyDescent="0.2">
      <c r="A100" s="40" t="s">
        <v>1091</v>
      </c>
      <c r="B100" s="40" t="s">
        <v>1092</v>
      </c>
      <c r="C100" s="40" t="s">
        <v>737</v>
      </c>
      <c r="D100" s="40">
        <v>320</v>
      </c>
      <c r="E100" s="7">
        <v>3319.4016000000001</v>
      </c>
      <c r="F100" s="7">
        <v>0.49310576861044603</v>
      </c>
    </row>
    <row r="101" spans="1:6" x14ac:dyDescent="0.2">
      <c r="A101" s="40" t="s">
        <v>960</v>
      </c>
      <c r="B101" s="40" t="s">
        <v>961</v>
      </c>
      <c r="C101" s="40" t="s">
        <v>737</v>
      </c>
      <c r="D101" s="40">
        <v>280</v>
      </c>
      <c r="E101" s="7">
        <v>2880.1080000000002</v>
      </c>
      <c r="F101" s="7">
        <v>0.42784755813249398</v>
      </c>
    </row>
    <row r="102" spans="1:6" x14ac:dyDescent="0.2">
      <c r="A102" s="40" t="s">
        <v>983</v>
      </c>
      <c r="B102" s="40" t="s">
        <v>984</v>
      </c>
      <c r="C102" s="40" t="s">
        <v>750</v>
      </c>
      <c r="D102" s="40">
        <v>200</v>
      </c>
      <c r="E102" s="7">
        <v>2025.62</v>
      </c>
      <c r="F102" s="7">
        <v>0.30091113621584398</v>
      </c>
    </row>
    <row r="103" spans="1:6" x14ac:dyDescent="0.2">
      <c r="A103" s="40" t="s">
        <v>974</v>
      </c>
      <c r="B103" s="40" t="s">
        <v>975</v>
      </c>
      <c r="C103" s="40" t="s">
        <v>976</v>
      </c>
      <c r="D103" s="40">
        <v>15</v>
      </c>
      <c r="E103" s="7">
        <v>1849.4295</v>
      </c>
      <c r="F103" s="7">
        <v>0.27473757772736301</v>
      </c>
    </row>
    <row r="104" spans="1:6" x14ac:dyDescent="0.2">
      <c r="A104" s="40" t="s">
        <v>1093</v>
      </c>
      <c r="B104" s="40" t="s">
        <v>1094</v>
      </c>
      <c r="C104" s="40" t="s">
        <v>737</v>
      </c>
      <c r="D104" s="40">
        <v>170</v>
      </c>
      <c r="E104" s="7">
        <v>1728.0041000000001</v>
      </c>
      <c r="F104" s="7">
        <v>0.25669951773611899</v>
      </c>
    </row>
    <row r="105" spans="1:6" x14ac:dyDescent="0.2">
      <c r="A105" s="40" t="s">
        <v>1095</v>
      </c>
      <c r="B105" s="40" t="s">
        <v>1096</v>
      </c>
      <c r="C105" s="40" t="s">
        <v>973</v>
      </c>
      <c r="D105" s="40">
        <v>120</v>
      </c>
      <c r="E105" s="7">
        <v>1224.6215999999999</v>
      </c>
      <c r="F105" s="7">
        <v>0.18192073394341701</v>
      </c>
    </row>
    <row r="106" spans="1:6" x14ac:dyDescent="0.2">
      <c r="A106" s="40" t="s">
        <v>1097</v>
      </c>
      <c r="B106" s="40" t="s">
        <v>1098</v>
      </c>
      <c r="C106" s="40" t="s">
        <v>747</v>
      </c>
      <c r="D106" s="40">
        <v>90</v>
      </c>
      <c r="E106" s="7">
        <v>963.55619999999999</v>
      </c>
      <c r="F106" s="7">
        <v>0.14313878760568199</v>
      </c>
    </row>
    <row r="107" spans="1:6" x14ac:dyDescent="0.2">
      <c r="A107" s="40" t="s">
        <v>969</v>
      </c>
      <c r="B107" s="40" t="s">
        <v>970</v>
      </c>
      <c r="C107" s="40" t="s">
        <v>737</v>
      </c>
      <c r="D107" s="40">
        <v>60</v>
      </c>
      <c r="E107" s="7">
        <v>531.1404</v>
      </c>
      <c r="F107" s="7">
        <v>7.8902292263177701E-2</v>
      </c>
    </row>
    <row r="108" spans="1:6" x14ac:dyDescent="0.2">
      <c r="A108" s="39" t="s">
        <v>149</v>
      </c>
      <c r="B108" s="40"/>
      <c r="C108" s="40"/>
      <c r="D108" s="40"/>
      <c r="E108" s="6">
        <f>SUM(E70:E107)</f>
        <v>374713.5904499999</v>
      </c>
      <c r="F108" s="6">
        <f>SUM(F70:F107)</f>
        <v>55.66468155815403</v>
      </c>
    </row>
    <row r="109" spans="1:6" x14ac:dyDescent="0.2">
      <c r="A109" s="40"/>
      <c r="B109" s="40"/>
      <c r="C109" s="40"/>
      <c r="D109" s="40"/>
      <c r="E109" s="7"/>
      <c r="F109" s="7"/>
    </row>
    <row r="110" spans="1:6" x14ac:dyDescent="0.2">
      <c r="A110" s="39" t="s">
        <v>755</v>
      </c>
      <c r="B110" s="40"/>
      <c r="C110" s="40"/>
      <c r="D110" s="40"/>
      <c r="E110" s="7"/>
      <c r="F110" s="7"/>
    </row>
    <row r="111" spans="1:6" x14ac:dyDescent="0.2">
      <c r="A111" s="39" t="s">
        <v>756</v>
      </c>
      <c r="B111" s="40"/>
      <c r="C111" s="40"/>
      <c r="D111" s="40"/>
      <c r="E111" s="7"/>
      <c r="F111" s="7"/>
    </row>
    <row r="112" spans="1:6" x14ac:dyDescent="0.2">
      <c r="A112" s="40" t="s">
        <v>763</v>
      </c>
      <c r="B112" s="40" t="s">
        <v>764</v>
      </c>
      <c r="C112" s="40" t="s">
        <v>762</v>
      </c>
      <c r="D112" s="40">
        <v>1500</v>
      </c>
      <c r="E112" s="7">
        <v>1414.671</v>
      </c>
      <c r="F112" s="7">
        <v>0.21015306818732299</v>
      </c>
    </row>
    <row r="113" spans="1:6" x14ac:dyDescent="0.2">
      <c r="A113" s="39" t="s">
        <v>149</v>
      </c>
      <c r="B113" s="40"/>
      <c r="C113" s="40"/>
      <c r="D113" s="40"/>
      <c r="E113" s="6">
        <f>SUM(E112:E112)</f>
        <v>1414.671</v>
      </c>
      <c r="F113" s="6">
        <f>SUM(F112:F112)</f>
        <v>0.21015306818732299</v>
      </c>
    </row>
    <row r="114" spans="1:6" x14ac:dyDescent="0.2">
      <c r="A114" s="40"/>
      <c r="B114" s="40"/>
      <c r="C114" s="40"/>
      <c r="D114" s="40"/>
      <c r="E114" s="7"/>
      <c r="F114" s="7"/>
    </row>
    <row r="115" spans="1:6" x14ac:dyDescent="0.2">
      <c r="A115" s="39" t="s">
        <v>149</v>
      </c>
      <c r="B115" s="40"/>
      <c r="C115" s="40"/>
      <c r="D115" s="40"/>
      <c r="E115" s="6">
        <v>655457.84685700014</v>
      </c>
      <c r="F115" s="6">
        <v>97.369973360912041</v>
      </c>
    </row>
    <row r="116" spans="1:6" x14ac:dyDescent="0.2">
      <c r="A116" s="40"/>
      <c r="B116" s="40"/>
      <c r="C116" s="40"/>
      <c r="D116" s="40"/>
      <c r="E116" s="7"/>
      <c r="F116" s="7"/>
    </row>
    <row r="117" spans="1:6" x14ac:dyDescent="0.2">
      <c r="A117" s="39" t="s">
        <v>160</v>
      </c>
      <c r="B117" s="40"/>
      <c r="C117" s="40"/>
      <c r="D117" s="40"/>
      <c r="E117" s="6">
        <v>17704.341826299999</v>
      </c>
      <c r="F117" s="6">
        <v>2.63</v>
      </c>
    </row>
    <row r="118" spans="1:6" x14ac:dyDescent="0.2">
      <c r="A118" s="40"/>
      <c r="B118" s="40"/>
      <c r="C118" s="40"/>
      <c r="D118" s="40"/>
      <c r="E118" s="7"/>
      <c r="F118" s="7"/>
    </row>
    <row r="119" spans="1:6" x14ac:dyDescent="0.2">
      <c r="A119" s="41" t="s">
        <v>161</v>
      </c>
      <c r="B119" s="38"/>
      <c r="C119" s="38"/>
      <c r="D119" s="38"/>
      <c r="E119" s="8">
        <v>673162.1918263</v>
      </c>
      <c r="F119" s="8">
        <f xml:space="preserve"> ROUND(SUM(F115:F118),2)</f>
        <v>100</v>
      </c>
    </row>
    <row r="120" spans="1:6" x14ac:dyDescent="0.2">
      <c r="A120" s="49" t="s">
        <v>806</v>
      </c>
      <c r="F120" s="9" t="s">
        <v>1099</v>
      </c>
    </row>
    <row r="121" spans="1:6" x14ac:dyDescent="0.2">
      <c r="A121" s="49" t="s">
        <v>807</v>
      </c>
      <c r="F121" s="9"/>
    </row>
    <row r="122" spans="1:6" x14ac:dyDescent="0.2">
      <c r="A122" s="49" t="s">
        <v>808</v>
      </c>
      <c r="F122" s="9"/>
    </row>
    <row r="123" spans="1:6" x14ac:dyDescent="0.2">
      <c r="A123" s="49" t="s">
        <v>809</v>
      </c>
      <c r="F123" s="9"/>
    </row>
    <row r="124" spans="1:6" x14ac:dyDescent="0.2">
      <c r="A124" s="4"/>
      <c r="F124" s="9"/>
    </row>
    <row r="126" spans="1:6" x14ac:dyDescent="0.2">
      <c r="A126" s="4" t="s">
        <v>162</v>
      </c>
    </row>
    <row r="127" spans="1:6" x14ac:dyDescent="0.2">
      <c r="A127" s="4" t="s">
        <v>163</v>
      </c>
    </row>
    <row r="128" spans="1:6" x14ac:dyDescent="0.2">
      <c r="A128" s="4" t="s">
        <v>811</v>
      </c>
    </row>
    <row r="129" spans="1:4" x14ac:dyDescent="0.2">
      <c r="A129" s="2" t="s">
        <v>607</v>
      </c>
      <c r="D129" s="10">
        <v>11.4636</v>
      </c>
    </row>
    <row r="130" spans="1:4" x14ac:dyDescent="0.2">
      <c r="A130" s="2" t="s">
        <v>985</v>
      </c>
      <c r="D130" s="10">
        <v>15.807600000000001</v>
      </c>
    </row>
    <row r="131" spans="1:4" x14ac:dyDescent="0.2">
      <c r="A131" s="2" t="s">
        <v>606</v>
      </c>
      <c r="D131" s="10">
        <v>11.0802</v>
      </c>
    </row>
    <row r="132" spans="1:4" x14ac:dyDescent="0.2">
      <c r="A132" s="2" t="s">
        <v>986</v>
      </c>
      <c r="D132" s="10">
        <v>15.356999999999999</v>
      </c>
    </row>
    <row r="134" spans="1:4" x14ac:dyDescent="0.2">
      <c r="A134" s="4" t="s">
        <v>823</v>
      </c>
    </row>
    <row r="135" spans="1:4" x14ac:dyDescent="0.2">
      <c r="A135" s="2" t="s">
        <v>607</v>
      </c>
      <c r="D135" s="10">
        <v>11.760400000000001</v>
      </c>
    </row>
    <row r="136" spans="1:4" x14ac:dyDescent="0.2">
      <c r="A136" s="2" t="s">
        <v>985</v>
      </c>
      <c r="D136" s="10">
        <v>16.848099999999999</v>
      </c>
    </row>
    <row r="137" spans="1:4" x14ac:dyDescent="0.2">
      <c r="A137" s="2" t="s">
        <v>606</v>
      </c>
      <c r="D137" s="10">
        <v>11.303000000000001</v>
      </c>
    </row>
    <row r="138" spans="1:4" x14ac:dyDescent="0.2">
      <c r="A138" s="2" t="s">
        <v>986</v>
      </c>
      <c r="D138" s="10">
        <v>16.300599999999999</v>
      </c>
    </row>
    <row r="140" spans="1:4" x14ac:dyDescent="0.2">
      <c r="A140" s="4" t="s">
        <v>170</v>
      </c>
      <c r="D140" s="42"/>
    </row>
    <row r="141" spans="1:4" x14ac:dyDescent="0.2">
      <c r="A141" s="25" t="s">
        <v>604</v>
      </c>
      <c r="B141" s="26"/>
      <c r="C141" s="32" t="s">
        <v>610</v>
      </c>
      <c r="D141" s="33"/>
    </row>
    <row r="142" spans="1:4" x14ac:dyDescent="0.2">
      <c r="A142" s="34"/>
      <c r="B142" s="35"/>
      <c r="C142" s="27" t="s">
        <v>611</v>
      </c>
      <c r="D142" s="27" t="s">
        <v>612</v>
      </c>
    </row>
    <row r="143" spans="1:4" x14ac:dyDescent="0.2">
      <c r="A143" s="28" t="s">
        <v>606</v>
      </c>
      <c r="B143" s="29"/>
      <c r="C143" s="30">
        <v>0.31779660879999999</v>
      </c>
      <c r="D143" s="30">
        <v>0.29443254720000001</v>
      </c>
    </row>
    <row r="144" spans="1:4" x14ac:dyDescent="0.2">
      <c r="A144" s="28" t="s">
        <v>607</v>
      </c>
      <c r="B144" s="29"/>
      <c r="C144" s="30">
        <v>0.31779660879999999</v>
      </c>
      <c r="D144" s="30">
        <v>0.29443254720000001</v>
      </c>
    </row>
    <row r="145" spans="1:5" x14ac:dyDescent="0.2">
      <c r="A145" s="4"/>
      <c r="D145" s="42"/>
    </row>
    <row r="148" spans="1:5" x14ac:dyDescent="0.2">
      <c r="A148" s="4" t="s">
        <v>825</v>
      </c>
      <c r="D148" s="43">
        <v>1.8195027999581646</v>
      </c>
      <c r="E148" s="1" t="s">
        <v>826</v>
      </c>
    </row>
  </sheetData>
  <mergeCells count="3">
    <mergeCell ref="B1:E1"/>
    <mergeCell ref="C141:D141"/>
    <mergeCell ref="A142:B14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showGridLines="0" workbookViewId="0"/>
  </sheetViews>
  <sheetFormatPr defaultRowHeight="11.25" x14ac:dyDescent="0.2"/>
  <cols>
    <col min="1" max="1" width="38" style="2" customWidth="1"/>
    <col min="2" max="2" width="43.28515625" style="2" bestFit="1" customWidth="1"/>
    <col min="3" max="3" width="12.140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1100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929</v>
      </c>
      <c r="B8" s="40" t="s">
        <v>930</v>
      </c>
      <c r="C8" s="40" t="s">
        <v>649</v>
      </c>
      <c r="D8" s="40">
        <v>450</v>
      </c>
      <c r="E8" s="7">
        <v>5332.6755000000003</v>
      </c>
      <c r="F8" s="7">
        <v>2.78788745983822</v>
      </c>
    </row>
    <row r="9" spans="1:6" x14ac:dyDescent="0.2">
      <c r="A9" s="40" t="s">
        <v>1101</v>
      </c>
      <c r="B9" s="40" t="s">
        <v>1102</v>
      </c>
      <c r="C9" s="40" t="s">
        <v>655</v>
      </c>
      <c r="D9" s="40">
        <v>500</v>
      </c>
      <c r="E9" s="7">
        <v>5270.9849999999997</v>
      </c>
      <c r="F9" s="7">
        <v>2.75563607470496</v>
      </c>
    </row>
    <row r="10" spans="1:6" x14ac:dyDescent="0.2">
      <c r="A10" s="40" t="s">
        <v>1103</v>
      </c>
      <c r="B10" s="40" t="s">
        <v>1104</v>
      </c>
      <c r="C10" s="40" t="s">
        <v>724</v>
      </c>
      <c r="D10" s="40">
        <v>500</v>
      </c>
      <c r="E10" s="7">
        <v>5171.28</v>
      </c>
      <c r="F10" s="7">
        <v>2.7035109605510699</v>
      </c>
    </row>
    <row r="11" spans="1:6" x14ac:dyDescent="0.2">
      <c r="A11" s="40" t="s">
        <v>904</v>
      </c>
      <c r="B11" s="40" t="s">
        <v>905</v>
      </c>
      <c r="C11" s="40" t="s">
        <v>621</v>
      </c>
      <c r="D11" s="40">
        <v>9</v>
      </c>
      <c r="E11" s="7">
        <v>4627.3680000000004</v>
      </c>
      <c r="F11" s="7">
        <v>2.4191573665520498</v>
      </c>
    </row>
    <row r="12" spans="1:6" x14ac:dyDescent="0.2">
      <c r="A12" s="40" t="s">
        <v>1105</v>
      </c>
      <c r="B12" s="40" t="s">
        <v>1106</v>
      </c>
      <c r="C12" s="40" t="s">
        <v>692</v>
      </c>
      <c r="D12" s="40">
        <v>360</v>
      </c>
      <c r="E12" s="7">
        <v>3674.3868000000002</v>
      </c>
      <c r="F12" s="7">
        <v>1.9209451020065</v>
      </c>
    </row>
    <row r="13" spans="1:6" x14ac:dyDescent="0.2">
      <c r="A13" s="40" t="s">
        <v>1020</v>
      </c>
      <c r="B13" s="40" t="s">
        <v>1021</v>
      </c>
      <c r="C13" s="40" t="s">
        <v>629</v>
      </c>
      <c r="D13" s="40">
        <v>350</v>
      </c>
      <c r="E13" s="7">
        <v>3504.2874999999999</v>
      </c>
      <c r="F13" s="7">
        <v>1.83201831368097</v>
      </c>
    </row>
    <row r="14" spans="1:6" x14ac:dyDescent="0.2">
      <c r="A14" s="40" t="s">
        <v>1007</v>
      </c>
      <c r="B14" s="40" t="s">
        <v>1008</v>
      </c>
      <c r="C14" s="40" t="s">
        <v>632</v>
      </c>
      <c r="D14" s="40">
        <v>300</v>
      </c>
      <c r="E14" s="7">
        <v>3185.6190000000001</v>
      </c>
      <c r="F14" s="7">
        <v>1.66542053082404</v>
      </c>
    </row>
    <row r="15" spans="1:6" x14ac:dyDescent="0.2">
      <c r="A15" s="40" t="s">
        <v>1011</v>
      </c>
      <c r="B15" s="40" t="s">
        <v>1012</v>
      </c>
      <c r="C15" s="40" t="s">
        <v>632</v>
      </c>
      <c r="D15" s="40">
        <v>300</v>
      </c>
      <c r="E15" s="7">
        <v>3132.453</v>
      </c>
      <c r="F15" s="7">
        <v>1.6376256978757799</v>
      </c>
    </row>
    <row r="16" spans="1:6" x14ac:dyDescent="0.2">
      <c r="A16" s="40" t="s">
        <v>908</v>
      </c>
      <c r="B16" s="40" t="s">
        <v>909</v>
      </c>
      <c r="C16" s="40" t="s">
        <v>692</v>
      </c>
      <c r="D16" s="40">
        <v>300</v>
      </c>
      <c r="E16" s="7">
        <v>3061.2959999999998</v>
      </c>
      <c r="F16" s="7">
        <v>1.6004252891916799</v>
      </c>
    </row>
    <row r="17" spans="1:6" x14ac:dyDescent="0.2">
      <c r="A17" s="40" t="s">
        <v>1107</v>
      </c>
      <c r="B17" s="40" t="s">
        <v>1108</v>
      </c>
      <c r="C17" s="40" t="s">
        <v>638</v>
      </c>
      <c r="D17" s="40">
        <v>298</v>
      </c>
      <c r="E17" s="7">
        <v>3045.1904800000002</v>
      </c>
      <c r="F17" s="7">
        <v>1.5920054299217601</v>
      </c>
    </row>
    <row r="18" spans="1:6" x14ac:dyDescent="0.2">
      <c r="A18" s="40" t="s">
        <v>920</v>
      </c>
      <c r="B18" s="40" t="s">
        <v>921</v>
      </c>
      <c r="C18" s="40" t="s">
        <v>624</v>
      </c>
      <c r="D18" s="40">
        <v>260</v>
      </c>
      <c r="E18" s="7">
        <v>2721.4589999999998</v>
      </c>
      <c r="F18" s="7">
        <v>1.42276075462755</v>
      </c>
    </row>
    <row r="19" spans="1:6" x14ac:dyDescent="0.2">
      <c r="A19" s="40" t="s">
        <v>1109</v>
      </c>
      <c r="B19" s="40" t="s">
        <v>1110</v>
      </c>
      <c r="C19" s="40" t="s">
        <v>1015</v>
      </c>
      <c r="D19" s="40">
        <v>250</v>
      </c>
      <c r="E19" s="7">
        <v>2603.19</v>
      </c>
      <c r="F19" s="7">
        <v>1.36093050412991</v>
      </c>
    </row>
    <row r="20" spans="1:6" x14ac:dyDescent="0.2">
      <c r="A20" s="40" t="s">
        <v>699</v>
      </c>
      <c r="B20" s="40" t="s">
        <v>700</v>
      </c>
      <c r="C20" s="40" t="s">
        <v>649</v>
      </c>
      <c r="D20" s="40">
        <v>250</v>
      </c>
      <c r="E20" s="7">
        <v>2547.5075000000002</v>
      </c>
      <c r="F20" s="7">
        <v>1.33182006163582</v>
      </c>
    </row>
    <row r="21" spans="1:6" x14ac:dyDescent="0.2">
      <c r="A21" s="40" t="s">
        <v>1111</v>
      </c>
      <c r="B21" s="40" t="s">
        <v>1112</v>
      </c>
      <c r="C21" s="40" t="s">
        <v>703</v>
      </c>
      <c r="D21" s="40">
        <v>250</v>
      </c>
      <c r="E21" s="7">
        <v>2529.9324999999999</v>
      </c>
      <c r="F21" s="7">
        <v>1.3226319679468901</v>
      </c>
    </row>
    <row r="22" spans="1:6" x14ac:dyDescent="0.2">
      <c r="A22" s="40" t="s">
        <v>660</v>
      </c>
      <c r="B22" s="40" t="s">
        <v>661</v>
      </c>
      <c r="C22" s="40" t="s">
        <v>655</v>
      </c>
      <c r="D22" s="40">
        <v>200</v>
      </c>
      <c r="E22" s="7">
        <v>2057.424</v>
      </c>
      <c r="F22" s="7">
        <v>1.0756076512006401</v>
      </c>
    </row>
    <row r="23" spans="1:6" x14ac:dyDescent="0.2">
      <c r="A23" s="40" t="s">
        <v>890</v>
      </c>
      <c r="B23" s="40" t="s">
        <v>891</v>
      </c>
      <c r="C23" s="40" t="s">
        <v>621</v>
      </c>
      <c r="D23" s="40">
        <v>4</v>
      </c>
      <c r="E23" s="7">
        <v>2056.6080000000002</v>
      </c>
      <c r="F23" s="7">
        <v>1.0751810518009099</v>
      </c>
    </row>
    <row r="24" spans="1:6" x14ac:dyDescent="0.2">
      <c r="A24" s="40" t="s">
        <v>708</v>
      </c>
      <c r="B24" s="40" t="s">
        <v>709</v>
      </c>
      <c r="C24" s="40" t="s">
        <v>655</v>
      </c>
      <c r="D24" s="40">
        <v>200</v>
      </c>
      <c r="E24" s="7">
        <v>2039.14</v>
      </c>
      <c r="F24" s="7">
        <v>1.06604889700386</v>
      </c>
    </row>
    <row r="25" spans="1:6" x14ac:dyDescent="0.2">
      <c r="A25" s="40" t="s">
        <v>1030</v>
      </c>
      <c r="B25" s="40" t="s">
        <v>1031</v>
      </c>
      <c r="C25" s="40" t="s">
        <v>624</v>
      </c>
      <c r="D25" s="40">
        <v>180</v>
      </c>
      <c r="E25" s="7">
        <v>1872.1079999999999</v>
      </c>
      <c r="F25" s="7">
        <v>0.97872567281898204</v>
      </c>
    </row>
    <row r="26" spans="1:6" x14ac:dyDescent="0.2">
      <c r="A26" s="40" t="s">
        <v>1013</v>
      </c>
      <c r="B26" s="40" t="s">
        <v>1014</v>
      </c>
      <c r="C26" s="40" t="s">
        <v>1015</v>
      </c>
      <c r="D26" s="40">
        <v>170</v>
      </c>
      <c r="E26" s="7">
        <v>1770.7251000000001</v>
      </c>
      <c r="F26" s="7">
        <v>0.925723363649405</v>
      </c>
    </row>
    <row r="27" spans="1:6" x14ac:dyDescent="0.2">
      <c r="A27" s="40" t="s">
        <v>922</v>
      </c>
      <c r="B27" s="40" t="s">
        <v>923</v>
      </c>
      <c r="C27" s="40" t="s">
        <v>624</v>
      </c>
      <c r="D27" s="40">
        <v>170</v>
      </c>
      <c r="E27" s="7">
        <v>1722.8225</v>
      </c>
      <c r="F27" s="7">
        <v>0.90068020138805105</v>
      </c>
    </row>
    <row r="28" spans="1:6" x14ac:dyDescent="0.2">
      <c r="A28" s="40" t="s">
        <v>697</v>
      </c>
      <c r="B28" s="40" t="s">
        <v>698</v>
      </c>
      <c r="C28" s="40" t="s">
        <v>618</v>
      </c>
      <c r="D28" s="40">
        <v>150</v>
      </c>
      <c r="E28" s="7">
        <v>1577.172</v>
      </c>
      <c r="F28" s="7">
        <v>0.82453508390074703</v>
      </c>
    </row>
    <row r="29" spans="1:6" x14ac:dyDescent="0.2">
      <c r="A29" s="40" t="s">
        <v>914</v>
      </c>
      <c r="B29" s="40" t="s">
        <v>915</v>
      </c>
      <c r="C29" s="40" t="s">
        <v>644</v>
      </c>
      <c r="D29" s="40">
        <v>150</v>
      </c>
      <c r="E29" s="7">
        <v>1538.2725</v>
      </c>
      <c r="F29" s="7">
        <v>0.80419868273702</v>
      </c>
    </row>
    <row r="30" spans="1:6" x14ac:dyDescent="0.2">
      <c r="A30" s="40" t="s">
        <v>668</v>
      </c>
      <c r="B30" s="40" t="s">
        <v>669</v>
      </c>
      <c r="C30" s="40" t="s">
        <v>649</v>
      </c>
      <c r="D30" s="40">
        <v>150</v>
      </c>
      <c r="E30" s="7">
        <v>1522.9155000000001</v>
      </c>
      <c r="F30" s="7">
        <v>0.79617014476940196</v>
      </c>
    </row>
    <row r="31" spans="1:6" x14ac:dyDescent="0.2">
      <c r="A31" s="40" t="s">
        <v>888</v>
      </c>
      <c r="B31" s="40" t="s">
        <v>889</v>
      </c>
      <c r="C31" s="40" t="s">
        <v>692</v>
      </c>
      <c r="D31" s="40">
        <v>150</v>
      </c>
      <c r="E31" s="7">
        <v>1511.7674999999999</v>
      </c>
      <c r="F31" s="7">
        <v>0.79034204414668896</v>
      </c>
    </row>
    <row r="32" spans="1:6" x14ac:dyDescent="0.2">
      <c r="A32" s="40" t="s">
        <v>625</v>
      </c>
      <c r="B32" s="40" t="s">
        <v>626</v>
      </c>
      <c r="C32" s="40" t="s">
        <v>618</v>
      </c>
      <c r="D32" s="40">
        <v>100</v>
      </c>
      <c r="E32" s="7">
        <v>1018.497</v>
      </c>
      <c r="F32" s="7">
        <v>0.53246349120302605</v>
      </c>
    </row>
    <row r="33" spans="1:6" x14ac:dyDescent="0.2">
      <c r="A33" s="40" t="s">
        <v>1113</v>
      </c>
      <c r="B33" s="40" t="s">
        <v>1114</v>
      </c>
      <c r="C33" s="40" t="s">
        <v>649</v>
      </c>
      <c r="D33" s="40">
        <v>100</v>
      </c>
      <c r="E33" s="7">
        <v>1015.574</v>
      </c>
      <c r="F33" s="7">
        <v>0.53093536614739401</v>
      </c>
    </row>
    <row r="34" spans="1:6" x14ac:dyDescent="0.2">
      <c r="A34" s="40" t="s">
        <v>1001</v>
      </c>
      <c r="B34" s="40" t="s">
        <v>1002</v>
      </c>
      <c r="C34" s="40" t="s">
        <v>624</v>
      </c>
      <c r="D34" s="40">
        <v>100</v>
      </c>
      <c r="E34" s="7">
        <v>1014.2859999999999</v>
      </c>
      <c r="F34" s="7">
        <v>0.53026200827135705</v>
      </c>
    </row>
    <row r="35" spans="1:6" x14ac:dyDescent="0.2">
      <c r="A35" s="40" t="s">
        <v>1018</v>
      </c>
      <c r="B35" s="40" t="s">
        <v>1019</v>
      </c>
      <c r="C35" s="40" t="s">
        <v>703</v>
      </c>
      <c r="D35" s="40">
        <v>100</v>
      </c>
      <c r="E35" s="7">
        <v>1009.18</v>
      </c>
      <c r="F35" s="7">
        <v>0.52759262526278405</v>
      </c>
    </row>
    <row r="36" spans="1:6" x14ac:dyDescent="0.2">
      <c r="A36" s="40" t="s">
        <v>918</v>
      </c>
      <c r="B36" s="40" t="s">
        <v>919</v>
      </c>
      <c r="C36" s="40" t="s">
        <v>717</v>
      </c>
      <c r="D36" s="40">
        <v>100</v>
      </c>
      <c r="E36" s="7">
        <v>1008.852</v>
      </c>
      <c r="F36" s="7">
        <v>0.52742114903348303</v>
      </c>
    </row>
    <row r="37" spans="1:6" x14ac:dyDescent="0.2">
      <c r="A37" s="40" t="s">
        <v>900</v>
      </c>
      <c r="B37" s="40" t="s">
        <v>901</v>
      </c>
      <c r="C37" s="40" t="s">
        <v>644</v>
      </c>
      <c r="D37" s="40">
        <v>130</v>
      </c>
      <c r="E37" s="7">
        <v>832.89049999999997</v>
      </c>
      <c r="F37" s="7">
        <v>0.435429641343896</v>
      </c>
    </row>
    <row r="38" spans="1:6" x14ac:dyDescent="0.2">
      <c r="A38" s="40" t="s">
        <v>1115</v>
      </c>
      <c r="B38" s="40" t="s">
        <v>1116</v>
      </c>
      <c r="C38" s="40" t="s">
        <v>624</v>
      </c>
      <c r="D38" s="40">
        <v>1500</v>
      </c>
      <c r="E38" s="7">
        <v>624.16575</v>
      </c>
      <c r="F38" s="7">
        <v>0.32630972338097702</v>
      </c>
    </row>
    <row r="39" spans="1:6" x14ac:dyDescent="0.2">
      <c r="A39" s="40" t="s">
        <v>926</v>
      </c>
      <c r="B39" s="40" t="s">
        <v>927</v>
      </c>
      <c r="C39" s="40" t="s">
        <v>928</v>
      </c>
      <c r="D39" s="40">
        <v>600</v>
      </c>
      <c r="E39" s="7">
        <v>605.3184</v>
      </c>
      <c r="F39" s="7">
        <v>0.31645645353244001</v>
      </c>
    </row>
    <row r="40" spans="1:6" x14ac:dyDescent="0.2">
      <c r="A40" s="40" t="s">
        <v>1117</v>
      </c>
      <c r="B40" s="40" t="s">
        <v>1118</v>
      </c>
      <c r="C40" s="40" t="s">
        <v>724</v>
      </c>
      <c r="D40" s="40">
        <v>50</v>
      </c>
      <c r="E40" s="7">
        <v>532.43650000000002</v>
      </c>
      <c r="F40" s="7">
        <v>0.27835427854369699</v>
      </c>
    </row>
    <row r="41" spans="1:6" x14ac:dyDescent="0.2">
      <c r="A41" s="39" t="s">
        <v>149</v>
      </c>
      <c r="B41" s="40"/>
      <c r="C41" s="40"/>
      <c r="D41" s="40"/>
      <c r="E41" s="6">
        <f>SUM(E8:E40)</f>
        <v>75737.785529999979</v>
      </c>
      <c r="F41" s="6">
        <f>SUM(F8:F40)</f>
        <v>39.595213043621968</v>
      </c>
    </row>
    <row r="42" spans="1:6" x14ac:dyDescent="0.2">
      <c r="A42" s="40"/>
      <c r="B42" s="40"/>
      <c r="C42" s="40"/>
      <c r="D42" s="40"/>
      <c r="E42" s="7"/>
      <c r="F42" s="7"/>
    </row>
    <row r="43" spans="1:6" x14ac:dyDescent="0.2">
      <c r="A43" s="39" t="s">
        <v>725</v>
      </c>
      <c r="B43" s="40"/>
      <c r="C43" s="40"/>
      <c r="D43" s="40"/>
      <c r="E43" s="7"/>
      <c r="F43" s="7"/>
    </row>
    <row r="44" spans="1:6" x14ac:dyDescent="0.2">
      <c r="A44" s="40" t="s">
        <v>939</v>
      </c>
      <c r="B44" s="40" t="s">
        <v>940</v>
      </c>
      <c r="C44" s="40" t="s">
        <v>941</v>
      </c>
      <c r="D44" s="40">
        <v>60</v>
      </c>
      <c r="E44" s="7">
        <v>6148.7219999999998</v>
      </c>
      <c r="F44" s="7">
        <v>3.2145111694554398</v>
      </c>
    </row>
    <row r="45" spans="1:6" x14ac:dyDescent="0.2">
      <c r="A45" s="40" t="s">
        <v>1119</v>
      </c>
      <c r="B45" s="40" t="s">
        <v>1120</v>
      </c>
      <c r="C45" s="40" t="s">
        <v>632</v>
      </c>
      <c r="D45" s="40">
        <v>550</v>
      </c>
      <c r="E45" s="7">
        <v>5674.3005000000003</v>
      </c>
      <c r="F45" s="7">
        <v>2.9664867489693898</v>
      </c>
    </row>
    <row r="46" spans="1:6" x14ac:dyDescent="0.2">
      <c r="A46" s="40" t="s">
        <v>980</v>
      </c>
      <c r="B46" s="40" t="s">
        <v>981</v>
      </c>
      <c r="C46" s="40" t="s">
        <v>982</v>
      </c>
      <c r="D46" s="40">
        <v>410</v>
      </c>
      <c r="E46" s="7">
        <v>5571.5227999999997</v>
      </c>
      <c r="F46" s="7">
        <v>2.9127552475905798</v>
      </c>
    </row>
    <row r="47" spans="1:6" x14ac:dyDescent="0.2">
      <c r="A47" s="40" t="s">
        <v>1121</v>
      </c>
      <c r="B47" s="40" t="s">
        <v>1122</v>
      </c>
      <c r="C47" s="40" t="s">
        <v>747</v>
      </c>
      <c r="D47" s="40">
        <v>500</v>
      </c>
      <c r="E47" s="7">
        <v>5353.09</v>
      </c>
      <c r="F47" s="7">
        <v>2.7985600253353802</v>
      </c>
    </row>
    <row r="48" spans="1:6" x14ac:dyDescent="0.2">
      <c r="A48" s="40" t="s">
        <v>1123</v>
      </c>
      <c r="B48" s="40" t="s">
        <v>1066</v>
      </c>
      <c r="C48" s="40" t="s">
        <v>737</v>
      </c>
      <c r="D48" s="40">
        <v>36</v>
      </c>
      <c r="E48" s="7">
        <v>4839.5195999999996</v>
      </c>
      <c r="F48" s="7">
        <v>2.53006881901613</v>
      </c>
    </row>
    <row r="49" spans="1:6" x14ac:dyDescent="0.2">
      <c r="A49" s="40" t="s">
        <v>738</v>
      </c>
      <c r="B49" s="40" t="s">
        <v>739</v>
      </c>
      <c r="C49" s="40" t="s">
        <v>740</v>
      </c>
      <c r="D49" s="40">
        <v>440</v>
      </c>
      <c r="E49" s="7">
        <v>4502.2604000000001</v>
      </c>
      <c r="F49" s="7">
        <v>2.3537519412321601</v>
      </c>
    </row>
    <row r="50" spans="1:6" x14ac:dyDescent="0.2">
      <c r="A50" s="40" t="s">
        <v>971</v>
      </c>
      <c r="B50" s="40" t="s">
        <v>972</v>
      </c>
      <c r="C50" s="40" t="s">
        <v>973</v>
      </c>
      <c r="D50" s="40">
        <v>400</v>
      </c>
      <c r="E50" s="7">
        <v>4077.884</v>
      </c>
      <c r="F50" s="7">
        <v>2.1318907678284398</v>
      </c>
    </row>
    <row r="51" spans="1:6" x14ac:dyDescent="0.2">
      <c r="A51" s="40" t="s">
        <v>956</v>
      </c>
      <c r="B51" s="40" t="s">
        <v>957</v>
      </c>
      <c r="C51" s="40" t="s">
        <v>737</v>
      </c>
      <c r="D51" s="40">
        <v>400</v>
      </c>
      <c r="E51" s="7">
        <v>4020.2440000000001</v>
      </c>
      <c r="F51" s="7">
        <v>2.10175695728904</v>
      </c>
    </row>
    <row r="52" spans="1:6" x14ac:dyDescent="0.2">
      <c r="A52" s="40" t="s">
        <v>936</v>
      </c>
      <c r="B52" s="40" t="s">
        <v>937</v>
      </c>
      <c r="C52" s="40" t="s">
        <v>938</v>
      </c>
      <c r="D52" s="40">
        <v>321</v>
      </c>
      <c r="E52" s="7">
        <v>3996.5302499999998</v>
      </c>
      <c r="F52" s="7">
        <v>2.08935956572626</v>
      </c>
    </row>
    <row r="53" spans="1:6" x14ac:dyDescent="0.2">
      <c r="A53" s="40" t="s">
        <v>934</v>
      </c>
      <c r="B53" s="40" t="s">
        <v>935</v>
      </c>
      <c r="C53" s="40" t="s">
        <v>737</v>
      </c>
      <c r="D53" s="40">
        <v>390</v>
      </c>
      <c r="E53" s="7">
        <v>3959.7129</v>
      </c>
      <c r="F53" s="7">
        <v>2.0701116988028998</v>
      </c>
    </row>
    <row r="54" spans="1:6" x14ac:dyDescent="0.2">
      <c r="A54" s="40" t="s">
        <v>1124</v>
      </c>
      <c r="B54" s="40" t="s">
        <v>1125</v>
      </c>
      <c r="C54" s="40" t="s">
        <v>941</v>
      </c>
      <c r="D54" s="40">
        <v>29</v>
      </c>
      <c r="E54" s="7">
        <v>3802.6134000000002</v>
      </c>
      <c r="F54" s="7">
        <v>1.9879811198849</v>
      </c>
    </row>
    <row r="55" spans="1:6" x14ac:dyDescent="0.2">
      <c r="A55" s="40" t="s">
        <v>1063</v>
      </c>
      <c r="B55" s="40" t="s">
        <v>1064</v>
      </c>
      <c r="C55" s="40" t="s">
        <v>982</v>
      </c>
      <c r="D55" s="40">
        <v>30</v>
      </c>
      <c r="E55" s="7">
        <v>3641.5439999999999</v>
      </c>
      <c r="F55" s="7">
        <v>1.90377510351963</v>
      </c>
    </row>
    <row r="56" spans="1:6" x14ac:dyDescent="0.2">
      <c r="A56" s="40" t="s">
        <v>1126</v>
      </c>
      <c r="B56" s="40" t="s">
        <v>1127</v>
      </c>
      <c r="C56" s="40" t="s">
        <v>933</v>
      </c>
      <c r="D56" s="40">
        <v>338</v>
      </c>
      <c r="E56" s="7">
        <v>3165.0151000000001</v>
      </c>
      <c r="F56" s="7">
        <v>1.6546489482603199</v>
      </c>
    </row>
    <row r="57" spans="1:6" x14ac:dyDescent="0.2">
      <c r="A57" s="40" t="s">
        <v>1095</v>
      </c>
      <c r="B57" s="40" t="s">
        <v>1096</v>
      </c>
      <c r="C57" s="40" t="s">
        <v>973</v>
      </c>
      <c r="D57" s="40">
        <v>310</v>
      </c>
      <c r="E57" s="7">
        <v>3163.6057999999998</v>
      </c>
      <c r="F57" s="7">
        <v>1.6539121755470501</v>
      </c>
    </row>
    <row r="58" spans="1:6" x14ac:dyDescent="0.2">
      <c r="A58" s="40" t="s">
        <v>977</v>
      </c>
      <c r="B58" s="40" t="s">
        <v>978</v>
      </c>
      <c r="C58" s="40" t="s">
        <v>979</v>
      </c>
      <c r="D58" s="40">
        <v>240</v>
      </c>
      <c r="E58" s="7">
        <v>3069.1224000000002</v>
      </c>
      <c r="F58" s="7">
        <v>1.60451687931669</v>
      </c>
    </row>
    <row r="59" spans="1:6" x14ac:dyDescent="0.2">
      <c r="A59" s="40" t="s">
        <v>946</v>
      </c>
      <c r="B59" s="40" t="s">
        <v>947</v>
      </c>
      <c r="C59" s="40" t="s">
        <v>737</v>
      </c>
      <c r="D59" s="40">
        <v>300</v>
      </c>
      <c r="E59" s="7">
        <v>3044.8409999999999</v>
      </c>
      <c r="F59" s="7">
        <v>1.59182272409061</v>
      </c>
    </row>
    <row r="60" spans="1:6" x14ac:dyDescent="0.2">
      <c r="A60" s="40" t="s">
        <v>948</v>
      </c>
      <c r="B60" s="40" t="s">
        <v>949</v>
      </c>
      <c r="C60" s="40" t="s">
        <v>747</v>
      </c>
      <c r="D60" s="40">
        <v>21</v>
      </c>
      <c r="E60" s="7">
        <v>2816.4863999999998</v>
      </c>
      <c r="F60" s="7">
        <v>1.47244045045773</v>
      </c>
    </row>
    <row r="61" spans="1:6" x14ac:dyDescent="0.2">
      <c r="A61" s="40" t="s">
        <v>974</v>
      </c>
      <c r="B61" s="40" t="s">
        <v>975</v>
      </c>
      <c r="C61" s="40" t="s">
        <v>976</v>
      </c>
      <c r="D61" s="40">
        <v>22</v>
      </c>
      <c r="E61" s="7">
        <v>2712.4965999999999</v>
      </c>
      <c r="F61" s="7">
        <v>1.41807527122057</v>
      </c>
    </row>
    <row r="62" spans="1:6" x14ac:dyDescent="0.2">
      <c r="A62" s="40" t="s">
        <v>1128</v>
      </c>
      <c r="B62" s="40" t="s">
        <v>1129</v>
      </c>
      <c r="C62" s="40" t="s">
        <v>1130</v>
      </c>
      <c r="D62" s="40">
        <v>250</v>
      </c>
      <c r="E62" s="7">
        <v>2676.9749999999999</v>
      </c>
      <c r="F62" s="7">
        <v>1.3995048138219599</v>
      </c>
    </row>
    <row r="63" spans="1:6" x14ac:dyDescent="0.2">
      <c r="A63" s="40" t="s">
        <v>1131</v>
      </c>
      <c r="B63" s="40" t="s">
        <v>1132</v>
      </c>
      <c r="C63" s="40" t="s">
        <v>1130</v>
      </c>
      <c r="D63" s="40">
        <v>250</v>
      </c>
      <c r="E63" s="7">
        <v>2647.2674999999999</v>
      </c>
      <c r="F63" s="7">
        <v>1.3839739294257201</v>
      </c>
    </row>
    <row r="64" spans="1:6" x14ac:dyDescent="0.2">
      <c r="A64" s="40" t="s">
        <v>1133</v>
      </c>
      <c r="B64" s="40" t="s">
        <v>1134</v>
      </c>
      <c r="C64" s="40" t="s">
        <v>1130</v>
      </c>
      <c r="D64" s="40">
        <v>250</v>
      </c>
      <c r="E64" s="7">
        <v>2614.3425000000002</v>
      </c>
      <c r="F64" s="7">
        <v>1.3667609573228501</v>
      </c>
    </row>
    <row r="65" spans="1:6" x14ac:dyDescent="0.2">
      <c r="A65" s="40" t="s">
        <v>1135</v>
      </c>
      <c r="B65" s="40" t="s">
        <v>1136</v>
      </c>
      <c r="C65" s="40" t="s">
        <v>737</v>
      </c>
      <c r="D65" s="40">
        <v>250</v>
      </c>
      <c r="E65" s="7">
        <v>2586.7075</v>
      </c>
      <c r="F65" s="7">
        <v>1.35231356221084</v>
      </c>
    </row>
    <row r="66" spans="1:6" x14ac:dyDescent="0.2">
      <c r="A66" s="40" t="s">
        <v>1137</v>
      </c>
      <c r="B66" s="40" t="s">
        <v>1138</v>
      </c>
      <c r="C66" s="40" t="s">
        <v>737</v>
      </c>
      <c r="D66" s="40">
        <v>250</v>
      </c>
      <c r="E66" s="7">
        <v>2544.71</v>
      </c>
      <c r="F66" s="7">
        <v>1.3303575471496301</v>
      </c>
    </row>
    <row r="67" spans="1:6" x14ac:dyDescent="0.2">
      <c r="A67" s="40" t="s">
        <v>1083</v>
      </c>
      <c r="B67" s="40" t="s">
        <v>1084</v>
      </c>
      <c r="C67" s="40" t="s">
        <v>737</v>
      </c>
      <c r="D67" s="40">
        <v>230</v>
      </c>
      <c r="E67" s="7">
        <v>2402.5569999999998</v>
      </c>
      <c r="F67" s="7">
        <v>1.25604089951592</v>
      </c>
    </row>
    <row r="68" spans="1:6" x14ac:dyDescent="0.2">
      <c r="A68" s="40" t="s">
        <v>1091</v>
      </c>
      <c r="B68" s="40" t="s">
        <v>1092</v>
      </c>
      <c r="C68" s="40" t="s">
        <v>737</v>
      </c>
      <c r="D68" s="40">
        <v>230</v>
      </c>
      <c r="E68" s="7">
        <v>2385.8199</v>
      </c>
      <c r="F68" s="7">
        <v>1.24729085440178</v>
      </c>
    </row>
    <row r="69" spans="1:6" x14ac:dyDescent="0.2">
      <c r="A69" s="40" t="s">
        <v>1093</v>
      </c>
      <c r="B69" s="40" t="s">
        <v>1094</v>
      </c>
      <c r="C69" s="40" t="s">
        <v>737</v>
      </c>
      <c r="D69" s="40">
        <v>230</v>
      </c>
      <c r="E69" s="7">
        <v>2337.8879000000002</v>
      </c>
      <c r="F69" s="7">
        <v>1.222232322015</v>
      </c>
    </row>
    <row r="70" spans="1:6" x14ac:dyDescent="0.2">
      <c r="A70" s="40" t="s">
        <v>1061</v>
      </c>
      <c r="B70" s="40" t="s">
        <v>1062</v>
      </c>
      <c r="C70" s="40" t="s">
        <v>982</v>
      </c>
      <c r="D70" s="40">
        <v>17</v>
      </c>
      <c r="E70" s="7">
        <v>2073.2078000000001</v>
      </c>
      <c r="F70" s="7">
        <v>1.0838593173836999</v>
      </c>
    </row>
    <row r="71" spans="1:6" x14ac:dyDescent="0.2">
      <c r="A71" s="40" t="s">
        <v>1079</v>
      </c>
      <c r="B71" s="40" t="s">
        <v>1080</v>
      </c>
      <c r="C71" s="40" t="s">
        <v>750</v>
      </c>
      <c r="D71" s="40">
        <v>200</v>
      </c>
      <c r="E71" s="7">
        <v>2070.9920000000002</v>
      </c>
      <c r="F71" s="7">
        <v>1.0827009118078299</v>
      </c>
    </row>
    <row r="72" spans="1:6" x14ac:dyDescent="0.2">
      <c r="A72" s="40" t="s">
        <v>751</v>
      </c>
      <c r="B72" s="40" t="s">
        <v>752</v>
      </c>
      <c r="C72" s="40" t="s">
        <v>750</v>
      </c>
      <c r="D72" s="40">
        <v>200</v>
      </c>
      <c r="E72" s="7">
        <v>2021.126</v>
      </c>
      <c r="F72" s="7">
        <v>1.0566312970202201</v>
      </c>
    </row>
    <row r="73" spans="1:6" x14ac:dyDescent="0.2">
      <c r="A73" s="40" t="s">
        <v>745</v>
      </c>
      <c r="B73" s="40" t="s">
        <v>746</v>
      </c>
      <c r="C73" s="40" t="s">
        <v>747</v>
      </c>
      <c r="D73" s="40">
        <v>15</v>
      </c>
      <c r="E73" s="7">
        <v>2011.7760000000001</v>
      </c>
      <c r="F73" s="7">
        <v>1.05174317889838</v>
      </c>
    </row>
    <row r="74" spans="1:6" x14ac:dyDescent="0.2">
      <c r="A74" s="40" t="s">
        <v>748</v>
      </c>
      <c r="B74" s="40" t="s">
        <v>749</v>
      </c>
      <c r="C74" s="40" t="s">
        <v>750</v>
      </c>
      <c r="D74" s="40">
        <v>200</v>
      </c>
      <c r="E74" s="7">
        <v>2000.3</v>
      </c>
      <c r="F74" s="7">
        <v>1.04574360204636</v>
      </c>
    </row>
    <row r="75" spans="1:6" x14ac:dyDescent="0.2">
      <c r="A75" s="40" t="s">
        <v>1097</v>
      </c>
      <c r="B75" s="40" t="s">
        <v>1098</v>
      </c>
      <c r="C75" s="40" t="s">
        <v>747</v>
      </c>
      <c r="D75" s="40">
        <v>160</v>
      </c>
      <c r="E75" s="7">
        <v>1712.9888000000001</v>
      </c>
      <c r="F75" s="7">
        <v>0.89553920810732102</v>
      </c>
    </row>
    <row r="76" spans="1:6" x14ac:dyDescent="0.2">
      <c r="A76" s="40" t="s">
        <v>1139</v>
      </c>
      <c r="B76" s="40" t="s">
        <v>1140</v>
      </c>
      <c r="C76" s="40" t="s">
        <v>621</v>
      </c>
      <c r="D76" s="40">
        <v>100</v>
      </c>
      <c r="E76" s="7">
        <v>1060.508</v>
      </c>
      <c r="F76" s="7">
        <v>0.55442656397489498</v>
      </c>
    </row>
    <row r="77" spans="1:6" x14ac:dyDescent="0.2">
      <c r="A77" s="40" t="s">
        <v>983</v>
      </c>
      <c r="B77" s="40" t="s">
        <v>984</v>
      </c>
      <c r="C77" s="40" t="s">
        <v>750</v>
      </c>
      <c r="D77" s="40">
        <v>100</v>
      </c>
      <c r="E77" s="7">
        <v>1012.81</v>
      </c>
      <c r="F77" s="7">
        <v>0.52949036523950199</v>
      </c>
    </row>
    <row r="78" spans="1:6" x14ac:dyDescent="0.2">
      <c r="A78" s="40" t="s">
        <v>726</v>
      </c>
      <c r="B78" s="40" t="s">
        <v>727</v>
      </c>
      <c r="C78" s="40" t="s">
        <v>728</v>
      </c>
      <c r="D78" s="40">
        <v>160</v>
      </c>
      <c r="E78" s="7">
        <v>809.49120000000005</v>
      </c>
      <c r="F78" s="7">
        <v>0.42319664216009201</v>
      </c>
    </row>
    <row r="79" spans="1:6" x14ac:dyDescent="0.2">
      <c r="A79" s="40" t="s">
        <v>1057</v>
      </c>
      <c r="B79" s="40" t="s">
        <v>1058</v>
      </c>
      <c r="C79" s="40" t="s">
        <v>644</v>
      </c>
      <c r="D79" s="40">
        <v>40</v>
      </c>
      <c r="E79" s="7">
        <v>417.59679999999997</v>
      </c>
      <c r="F79" s="7">
        <v>0.21831684339100799</v>
      </c>
    </row>
    <row r="80" spans="1:6" x14ac:dyDescent="0.2">
      <c r="A80" s="39" t="s">
        <v>149</v>
      </c>
      <c r="B80" s="40"/>
      <c r="C80" s="40"/>
      <c r="D80" s="40"/>
      <c r="E80" s="6">
        <f>SUM(E44:E79)</f>
        <v>108946.57505000003</v>
      </c>
      <c r="F80" s="6">
        <f>SUM(F44:F79)</f>
        <v>56.956548429436246</v>
      </c>
    </row>
    <row r="81" spans="1:6" x14ac:dyDescent="0.2">
      <c r="A81" s="40"/>
      <c r="B81" s="40"/>
      <c r="C81" s="40"/>
      <c r="D81" s="40"/>
      <c r="E81" s="7"/>
      <c r="F81" s="7"/>
    </row>
    <row r="82" spans="1:6" x14ac:dyDescent="0.2">
      <c r="A82" s="39" t="s">
        <v>782</v>
      </c>
      <c r="B82" s="40"/>
      <c r="C82" s="40"/>
      <c r="D82" s="40"/>
      <c r="E82" s="7"/>
      <c r="F82" s="7"/>
    </row>
    <row r="83" spans="1:6" x14ac:dyDescent="0.2">
      <c r="A83" s="40" t="s">
        <v>802</v>
      </c>
      <c r="B83" s="40" t="s">
        <v>803</v>
      </c>
      <c r="C83" s="40" t="s">
        <v>789</v>
      </c>
      <c r="D83" s="40">
        <v>300</v>
      </c>
      <c r="E83" s="7">
        <v>1434.1814999999999</v>
      </c>
      <c r="F83" s="7">
        <v>0.74978059680960496</v>
      </c>
    </row>
    <row r="84" spans="1:6" x14ac:dyDescent="0.2">
      <c r="A84" s="39" t="s">
        <v>149</v>
      </c>
      <c r="B84" s="40"/>
      <c r="C84" s="40"/>
      <c r="D84" s="40"/>
      <c r="E84" s="6">
        <f>SUM(E83:E83)</f>
        <v>1434.1814999999999</v>
      </c>
      <c r="F84" s="6">
        <f>SUM(F83:F83)</f>
        <v>0.74978059680960496</v>
      </c>
    </row>
    <row r="85" spans="1:6" x14ac:dyDescent="0.2">
      <c r="A85" s="40"/>
      <c r="B85" s="40"/>
      <c r="C85" s="40"/>
      <c r="D85" s="40"/>
      <c r="E85" s="7"/>
      <c r="F85" s="7"/>
    </row>
    <row r="86" spans="1:6" x14ac:dyDescent="0.2">
      <c r="A86" s="39" t="s">
        <v>149</v>
      </c>
      <c r="B86" s="40"/>
      <c r="C86" s="40"/>
      <c r="D86" s="40"/>
      <c r="E86" s="6">
        <v>186118.54207999996</v>
      </c>
      <c r="F86" s="6">
        <v>97.301542069867807</v>
      </c>
    </row>
    <row r="87" spans="1:6" x14ac:dyDescent="0.2">
      <c r="A87" s="40"/>
      <c r="B87" s="40"/>
      <c r="C87" s="40"/>
      <c r="D87" s="40"/>
      <c r="E87" s="7"/>
      <c r="F87" s="7"/>
    </row>
    <row r="88" spans="1:6" x14ac:dyDescent="0.2">
      <c r="A88" s="39" t="s">
        <v>160</v>
      </c>
      <c r="B88" s="40"/>
      <c r="C88" s="40"/>
      <c r="D88" s="40"/>
      <c r="E88" s="6">
        <v>5161.6166354999996</v>
      </c>
      <c r="F88" s="6">
        <v>2.7</v>
      </c>
    </row>
    <row r="89" spans="1:6" x14ac:dyDescent="0.2">
      <c r="A89" s="40"/>
      <c r="B89" s="40"/>
      <c r="C89" s="40"/>
      <c r="D89" s="40"/>
      <c r="E89" s="7"/>
      <c r="F89" s="7"/>
    </row>
    <row r="90" spans="1:6" x14ac:dyDescent="0.2">
      <c r="A90" s="41" t="s">
        <v>161</v>
      </c>
      <c r="B90" s="38"/>
      <c r="C90" s="38"/>
      <c r="D90" s="38"/>
      <c r="E90" s="8">
        <v>191280.1566355</v>
      </c>
      <c r="F90" s="8">
        <f xml:space="preserve"> ROUND(SUM(F86:F89),2)</f>
        <v>100</v>
      </c>
    </row>
    <row r="91" spans="1:6" x14ac:dyDescent="0.2">
      <c r="A91" s="4" t="s">
        <v>806</v>
      </c>
      <c r="B91" s="44"/>
      <c r="C91" s="44"/>
      <c r="D91" s="44"/>
      <c r="E91" s="45"/>
      <c r="F91" s="45"/>
    </row>
    <row r="92" spans="1:6" x14ac:dyDescent="0.2">
      <c r="A92" s="4" t="s">
        <v>807</v>
      </c>
      <c r="B92" s="44"/>
      <c r="C92" s="44"/>
      <c r="D92" s="44"/>
      <c r="E92" s="45"/>
      <c r="F92" s="45"/>
    </row>
    <row r="93" spans="1:6" x14ac:dyDescent="0.2">
      <c r="A93" s="4" t="s">
        <v>808</v>
      </c>
      <c r="B93" s="44"/>
      <c r="C93" s="44"/>
      <c r="D93" s="44"/>
      <c r="E93" s="45"/>
      <c r="F93" s="45"/>
    </row>
    <row r="94" spans="1:6" x14ac:dyDescent="0.2">
      <c r="A94" s="4" t="s">
        <v>809</v>
      </c>
      <c r="B94" s="44"/>
      <c r="C94" s="44"/>
      <c r="D94" s="44"/>
      <c r="E94" s="45"/>
      <c r="F94" s="45"/>
    </row>
    <row r="96" spans="1:6" x14ac:dyDescent="0.2">
      <c r="A96" s="4" t="s">
        <v>162</v>
      </c>
    </row>
    <row r="97" spans="1:4" x14ac:dyDescent="0.2">
      <c r="A97" s="4" t="s">
        <v>163</v>
      </c>
    </row>
    <row r="98" spans="1:4" x14ac:dyDescent="0.2">
      <c r="A98" s="4" t="s">
        <v>811</v>
      </c>
    </row>
    <row r="99" spans="1:4" x14ac:dyDescent="0.2">
      <c r="A99" s="2" t="s">
        <v>607</v>
      </c>
      <c r="D99" s="10">
        <v>11.9687</v>
      </c>
    </row>
    <row r="100" spans="1:4" x14ac:dyDescent="0.2">
      <c r="A100" s="2" t="s">
        <v>985</v>
      </c>
      <c r="D100" s="10">
        <v>53.175600000000003</v>
      </c>
    </row>
    <row r="101" spans="1:4" x14ac:dyDescent="0.2">
      <c r="A101" s="2" t="s">
        <v>606</v>
      </c>
      <c r="D101" s="10">
        <v>11.6349</v>
      </c>
    </row>
    <row r="102" spans="1:4" x14ac:dyDescent="0.2">
      <c r="A102" s="2" t="s">
        <v>986</v>
      </c>
      <c r="D102" s="10">
        <v>51.883299999999998</v>
      </c>
    </row>
    <row r="104" spans="1:4" x14ac:dyDescent="0.2">
      <c r="A104" s="4" t="s">
        <v>823</v>
      </c>
    </row>
    <row r="105" spans="1:4" x14ac:dyDescent="0.2">
      <c r="A105" s="2" t="s">
        <v>607</v>
      </c>
      <c r="D105" s="10">
        <v>12.3475</v>
      </c>
    </row>
    <row r="106" spans="1:4" x14ac:dyDescent="0.2">
      <c r="A106" s="2" t="s">
        <v>985</v>
      </c>
      <c r="D106" s="10">
        <v>56.945799999999998</v>
      </c>
    </row>
    <row r="107" spans="1:4" x14ac:dyDescent="0.2">
      <c r="A107" s="2" t="s">
        <v>606</v>
      </c>
      <c r="D107" s="10">
        <v>11.9368</v>
      </c>
    </row>
    <row r="108" spans="1:4" x14ac:dyDescent="0.2">
      <c r="A108" s="2" t="s">
        <v>986</v>
      </c>
      <c r="D108" s="10">
        <v>55.323500000000003</v>
      </c>
    </row>
    <row r="110" spans="1:4" x14ac:dyDescent="0.2">
      <c r="A110" s="4" t="s">
        <v>170</v>
      </c>
      <c r="D110" s="42"/>
    </row>
    <row r="111" spans="1:4" x14ac:dyDescent="0.2">
      <c r="A111" s="25" t="s">
        <v>604</v>
      </c>
      <c r="B111" s="26"/>
      <c r="C111" s="32" t="s">
        <v>610</v>
      </c>
      <c r="D111" s="33"/>
    </row>
    <row r="112" spans="1:4" x14ac:dyDescent="0.2">
      <c r="A112" s="34"/>
      <c r="B112" s="35"/>
      <c r="C112" s="27" t="s">
        <v>611</v>
      </c>
      <c r="D112" s="27" t="s">
        <v>612</v>
      </c>
    </row>
    <row r="113" spans="1:5" x14ac:dyDescent="0.2">
      <c r="A113" s="28" t="s">
        <v>606</v>
      </c>
      <c r="B113" s="29"/>
      <c r="C113" s="30">
        <v>0.325019259</v>
      </c>
      <c r="D113" s="30">
        <v>0.30112419600000001</v>
      </c>
    </row>
    <row r="114" spans="1:5" x14ac:dyDescent="0.2">
      <c r="A114" s="28" t="s">
        <v>607</v>
      </c>
      <c r="B114" s="29"/>
      <c r="C114" s="30">
        <v>0.325019259</v>
      </c>
      <c r="D114" s="30">
        <v>0.30112419600000001</v>
      </c>
    </row>
    <row r="117" spans="1:5" x14ac:dyDescent="0.2">
      <c r="A117" s="4" t="s">
        <v>825</v>
      </c>
      <c r="D117" s="43">
        <v>2.1086579720691017</v>
      </c>
      <c r="E117" s="1" t="s">
        <v>826</v>
      </c>
    </row>
  </sheetData>
  <mergeCells count="3">
    <mergeCell ref="B1:E1"/>
    <mergeCell ref="C111:D111"/>
    <mergeCell ref="A112:B1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showGridLines="0" workbookViewId="0"/>
  </sheetViews>
  <sheetFormatPr defaultRowHeight="11.25" x14ac:dyDescent="0.2"/>
  <cols>
    <col min="1" max="1" width="38" style="2" customWidth="1"/>
    <col min="2" max="2" width="43.140625" style="2" bestFit="1" customWidth="1"/>
    <col min="3" max="3" width="11.7109375" style="2" customWidth="1"/>
    <col min="4" max="4" width="8.710937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1141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906</v>
      </c>
      <c r="B8" s="40" t="s">
        <v>907</v>
      </c>
      <c r="C8" s="40" t="s">
        <v>621</v>
      </c>
      <c r="D8" s="40">
        <v>43</v>
      </c>
      <c r="E8" s="7">
        <v>22011.807499999999</v>
      </c>
      <c r="F8" s="7">
        <v>2.7395908459317702</v>
      </c>
    </row>
    <row r="9" spans="1:6" x14ac:dyDescent="0.2">
      <c r="A9" s="40" t="s">
        <v>675</v>
      </c>
      <c r="B9" s="40" t="s">
        <v>676</v>
      </c>
      <c r="C9" s="40" t="s">
        <v>644</v>
      </c>
      <c r="D9" s="40">
        <v>1800</v>
      </c>
      <c r="E9" s="7">
        <v>18079.740000000002</v>
      </c>
      <c r="F9" s="7">
        <v>2.25020549542905</v>
      </c>
    </row>
    <row r="10" spans="1:6" x14ac:dyDescent="0.2">
      <c r="A10" s="40" t="s">
        <v>686</v>
      </c>
      <c r="B10" s="40" t="s">
        <v>687</v>
      </c>
      <c r="C10" s="40" t="s">
        <v>635</v>
      </c>
      <c r="D10" s="40">
        <v>1750000</v>
      </c>
      <c r="E10" s="7">
        <v>17488.099999999999</v>
      </c>
      <c r="F10" s="7">
        <v>2.1765699465043702</v>
      </c>
    </row>
    <row r="11" spans="1:6" x14ac:dyDescent="0.2">
      <c r="A11" s="40" t="s">
        <v>660</v>
      </c>
      <c r="B11" s="40" t="s">
        <v>661</v>
      </c>
      <c r="C11" s="40" t="s">
        <v>655</v>
      </c>
      <c r="D11" s="40">
        <v>1660</v>
      </c>
      <c r="E11" s="7">
        <v>17076.619200000001</v>
      </c>
      <c r="F11" s="7">
        <v>2.1253570221247302</v>
      </c>
    </row>
    <row r="12" spans="1:6" x14ac:dyDescent="0.2">
      <c r="A12" s="40" t="s">
        <v>668</v>
      </c>
      <c r="B12" s="40" t="s">
        <v>669</v>
      </c>
      <c r="C12" s="40" t="s">
        <v>649</v>
      </c>
      <c r="D12" s="40">
        <v>1500</v>
      </c>
      <c r="E12" s="7">
        <v>15229.155000000001</v>
      </c>
      <c r="F12" s="7">
        <v>1.8954215199854001</v>
      </c>
    </row>
    <row r="13" spans="1:6" x14ac:dyDescent="0.2">
      <c r="A13" s="40" t="s">
        <v>658</v>
      </c>
      <c r="B13" s="40" t="s">
        <v>659</v>
      </c>
      <c r="C13" s="40" t="s">
        <v>644</v>
      </c>
      <c r="D13" s="40">
        <v>1300</v>
      </c>
      <c r="E13" s="7">
        <v>13059.722</v>
      </c>
      <c r="F13" s="7">
        <v>1.6254137622098399</v>
      </c>
    </row>
    <row r="14" spans="1:6" x14ac:dyDescent="0.2">
      <c r="A14" s="40" t="s">
        <v>1142</v>
      </c>
      <c r="B14" s="40" t="s">
        <v>1143</v>
      </c>
      <c r="C14" s="40" t="s">
        <v>635</v>
      </c>
      <c r="D14" s="40">
        <v>1200</v>
      </c>
      <c r="E14" s="7">
        <v>12079.8</v>
      </c>
      <c r="F14" s="7">
        <v>1.5034526129072601</v>
      </c>
    </row>
    <row r="15" spans="1:6" x14ac:dyDescent="0.2">
      <c r="A15" s="40" t="s">
        <v>929</v>
      </c>
      <c r="B15" s="40" t="s">
        <v>930</v>
      </c>
      <c r="C15" s="40" t="s">
        <v>649</v>
      </c>
      <c r="D15" s="40">
        <v>950</v>
      </c>
      <c r="E15" s="7">
        <v>11257.870500000001</v>
      </c>
      <c r="F15" s="7">
        <v>1.4011552193742101</v>
      </c>
    </row>
    <row r="16" spans="1:6" x14ac:dyDescent="0.2">
      <c r="A16" s="40" t="s">
        <v>1144</v>
      </c>
      <c r="B16" s="40" t="s">
        <v>1145</v>
      </c>
      <c r="C16" s="40" t="s">
        <v>618</v>
      </c>
      <c r="D16" s="40">
        <v>1000</v>
      </c>
      <c r="E16" s="7">
        <v>10320.950000000001</v>
      </c>
      <c r="F16" s="7">
        <v>1.28454603927095</v>
      </c>
    </row>
    <row r="17" spans="1:6" x14ac:dyDescent="0.2">
      <c r="A17" s="40" t="s">
        <v>1146</v>
      </c>
      <c r="B17" s="40" t="s">
        <v>1147</v>
      </c>
      <c r="C17" s="40" t="s">
        <v>618</v>
      </c>
      <c r="D17" s="40">
        <v>1000</v>
      </c>
      <c r="E17" s="7">
        <v>10320.950000000001</v>
      </c>
      <c r="F17" s="7">
        <v>1.28454603927095</v>
      </c>
    </row>
    <row r="18" spans="1:6" x14ac:dyDescent="0.2">
      <c r="A18" s="40" t="s">
        <v>630</v>
      </c>
      <c r="B18" s="40" t="s">
        <v>631</v>
      </c>
      <c r="C18" s="40" t="s">
        <v>632</v>
      </c>
      <c r="D18" s="40">
        <v>1000</v>
      </c>
      <c r="E18" s="7">
        <v>10042.02</v>
      </c>
      <c r="F18" s="7">
        <v>1.2498303951942</v>
      </c>
    </row>
    <row r="19" spans="1:6" x14ac:dyDescent="0.2">
      <c r="A19" s="40" t="s">
        <v>1148</v>
      </c>
      <c r="B19" s="40" t="s">
        <v>1149</v>
      </c>
      <c r="C19" s="40" t="s">
        <v>621</v>
      </c>
      <c r="D19" s="40">
        <v>19</v>
      </c>
      <c r="E19" s="7">
        <v>9726.1474999999991</v>
      </c>
      <c r="F19" s="7">
        <v>1.2105168854117101</v>
      </c>
    </row>
    <row r="20" spans="1:6" x14ac:dyDescent="0.2">
      <c r="A20" s="40" t="s">
        <v>1105</v>
      </c>
      <c r="B20" s="40" t="s">
        <v>1106</v>
      </c>
      <c r="C20" s="40" t="s">
        <v>692</v>
      </c>
      <c r="D20" s="40">
        <v>890</v>
      </c>
      <c r="E20" s="7">
        <v>9083.9007000000001</v>
      </c>
      <c r="F20" s="7">
        <v>1.1305828112059</v>
      </c>
    </row>
    <row r="21" spans="1:6" x14ac:dyDescent="0.2">
      <c r="A21" s="40" t="s">
        <v>1150</v>
      </c>
      <c r="B21" s="40" t="s">
        <v>1151</v>
      </c>
      <c r="C21" s="40" t="s">
        <v>621</v>
      </c>
      <c r="D21" s="40">
        <v>18</v>
      </c>
      <c r="E21" s="7">
        <v>9083.6550000000007</v>
      </c>
      <c r="F21" s="7">
        <v>1.1305522313695699</v>
      </c>
    </row>
    <row r="22" spans="1:6" x14ac:dyDescent="0.2">
      <c r="A22" s="40" t="s">
        <v>886</v>
      </c>
      <c r="B22" s="40" t="s">
        <v>887</v>
      </c>
      <c r="C22" s="40" t="s">
        <v>655</v>
      </c>
      <c r="D22" s="40">
        <v>850</v>
      </c>
      <c r="E22" s="7">
        <v>8694.616</v>
      </c>
      <c r="F22" s="7">
        <v>1.0821324147275</v>
      </c>
    </row>
    <row r="23" spans="1:6" x14ac:dyDescent="0.2">
      <c r="A23" s="40" t="s">
        <v>900</v>
      </c>
      <c r="B23" s="40" t="s">
        <v>901</v>
      </c>
      <c r="C23" s="40" t="s">
        <v>644</v>
      </c>
      <c r="D23" s="40">
        <v>1340</v>
      </c>
      <c r="E23" s="7">
        <v>8585.1790000000001</v>
      </c>
      <c r="F23" s="7">
        <v>1.0685118793213899</v>
      </c>
    </row>
    <row r="24" spans="1:6" x14ac:dyDescent="0.2">
      <c r="A24" s="40" t="s">
        <v>1152</v>
      </c>
      <c r="B24" s="40" t="s">
        <v>1153</v>
      </c>
      <c r="C24" s="40" t="s">
        <v>632</v>
      </c>
      <c r="D24" s="40">
        <v>800</v>
      </c>
      <c r="E24" s="7">
        <v>8149.6239999999998</v>
      </c>
      <c r="F24" s="7">
        <v>1.0143026786049201</v>
      </c>
    </row>
    <row r="25" spans="1:6" x14ac:dyDescent="0.2">
      <c r="A25" s="40" t="s">
        <v>1154</v>
      </c>
      <c r="B25" s="40" t="s">
        <v>1155</v>
      </c>
      <c r="C25" s="40" t="s">
        <v>624</v>
      </c>
      <c r="D25" s="40">
        <v>800</v>
      </c>
      <c r="E25" s="7">
        <v>8114.2879999999996</v>
      </c>
      <c r="F25" s="7">
        <v>1.0099047579829199</v>
      </c>
    </row>
    <row r="26" spans="1:6" x14ac:dyDescent="0.2">
      <c r="A26" s="40" t="s">
        <v>1156</v>
      </c>
      <c r="B26" s="40" t="s">
        <v>1157</v>
      </c>
      <c r="C26" s="40" t="s">
        <v>632</v>
      </c>
      <c r="D26" s="40">
        <v>750</v>
      </c>
      <c r="E26" s="7">
        <v>7857.54</v>
      </c>
      <c r="F26" s="7">
        <v>0.97794988692058704</v>
      </c>
    </row>
    <row r="27" spans="1:6" x14ac:dyDescent="0.2">
      <c r="A27" s="40" t="s">
        <v>1158</v>
      </c>
      <c r="B27" s="40" t="s">
        <v>1159</v>
      </c>
      <c r="C27" s="40" t="s">
        <v>703</v>
      </c>
      <c r="D27" s="40">
        <v>750</v>
      </c>
      <c r="E27" s="7">
        <v>7563.8249999999998</v>
      </c>
      <c r="F27" s="7">
        <v>0.941394100881078</v>
      </c>
    </row>
    <row r="28" spans="1:6" x14ac:dyDescent="0.2">
      <c r="A28" s="40" t="s">
        <v>1016</v>
      </c>
      <c r="B28" s="40" t="s">
        <v>1017</v>
      </c>
      <c r="C28" s="40" t="s">
        <v>621</v>
      </c>
      <c r="D28" s="40">
        <v>11</v>
      </c>
      <c r="E28" s="7">
        <v>5589.6665000000003</v>
      </c>
      <c r="F28" s="7">
        <v>0.69569021877060699</v>
      </c>
    </row>
    <row r="29" spans="1:6" x14ac:dyDescent="0.2">
      <c r="A29" s="40" t="s">
        <v>1160</v>
      </c>
      <c r="B29" s="40" t="s">
        <v>1161</v>
      </c>
      <c r="C29" s="40" t="s">
        <v>644</v>
      </c>
      <c r="D29" s="40">
        <v>500</v>
      </c>
      <c r="E29" s="7">
        <v>5313.4650000000001</v>
      </c>
      <c r="F29" s="7">
        <v>0.66131416396308496</v>
      </c>
    </row>
    <row r="30" spans="1:6" x14ac:dyDescent="0.2">
      <c r="A30" s="40" t="s">
        <v>1101</v>
      </c>
      <c r="B30" s="40" t="s">
        <v>1102</v>
      </c>
      <c r="C30" s="40" t="s">
        <v>655</v>
      </c>
      <c r="D30" s="40">
        <v>500</v>
      </c>
      <c r="E30" s="7">
        <v>5270.9849999999997</v>
      </c>
      <c r="F30" s="7">
        <v>0.65602710068419801</v>
      </c>
    </row>
    <row r="31" spans="1:6" x14ac:dyDescent="0.2">
      <c r="A31" s="40" t="s">
        <v>1162</v>
      </c>
      <c r="B31" s="40" t="s">
        <v>1163</v>
      </c>
      <c r="C31" s="40" t="s">
        <v>644</v>
      </c>
      <c r="D31" s="40">
        <v>500</v>
      </c>
      <c r="E31" s="7">
        <v>5110.8149999999996</v>
      </c>
      <c r="F31" s="7">
        <v>0.63609233313760305</v>
      </c>
    </row>
    <row r="32" spans="1:6" x14ac:dyDescent="0.2">
      <c r="A32" s="40" t="s">
        <v>884</v>
      </c>
      <c r="B32" s="40" t="s">
        <v>885</v>
      </c>
      <c r="C32" s="40" t="s">
        <v>632</v>
      </c>
      <c r="D32" s="40">
        <v>200</v>
      </c>
      <c r="E32" s="7">
        <v>5055.7650000000003</v>
      </c>
      <c r="F32" s="7">
        <v>0.62924080692520301</v>
      </c>
    </row>
    <row r="33" spans="1:6" x14ac:dyDescent="0.2">
      <c r="A33" s="40" t="s">
        <v>1164</v>
      </c>
      <c r="B33" s="40" t="s">
        <v>1165</v>
      </c>
      <c r="C33" s="40" t="s">
        <v>1166</v>
      </c>
      <c r="D33" s="40">
        <v>500</v>
      </c>
      <c r="E33" s="7">
        <v>5011.3549999999996</v>
      </c>
      <c r="F33" s="7">
        <v>0.62371353573369204</v>
      </c>
    </row>
    <row r="34" spans="1:6" x14ac:dyDescent="0.2">
      <c r="A34" s="40" t="s">
        <v>1030</v>
      </c>
      <c r="B34" s="40" t="s">
        <v>1031</v>
      </c>
      <c r="C34" s="40" t="s">
        <v>624</v>
      </c>
      <c r="D34" s="40">
        <v>450</v>
      </c>
      <c r="E34" s="7">
        <v>4680.2700000000004</v>
      </c>
      <c r="F34" s="7">
        <v>0.58250667731348704</v>
      </c>
    </row>
    <row r="35" spans="1:6" x14ac:dyDescent="0.2">
      <c r="A35" s="40" t="s">
        <v>642</v>
      </c>
      <c r="B35" s="40" t="s">
        <v>643</v>
      </c>
      <c r="C35" s="40" t="s">
        <v>644</v>
      </c>
      <c r="D35" s="40">
        <v>400</v>
      </c>
      <c r="E35" s="7">
        <v>4102.0600000000004</v>
      </c>
      <c r="F35" s="7">
        <v>0.51054262697249597</v>
      </c>
    </row>
    <row r="36" spans="1:6" x14ac:dyDescent="0.2">
      <c r="A36" s="40" t="s">
        <v>920</v>
      </c>
      <c r="B36" s="40" t="s">
        <v>921</v>
      </c>
      <c r="C36" s="40" t="s">
        <v>624</v>
      </c>
      <c r="D36" s="40">
        <v>370</v>
      </c>
      <c r="E36" s="7">
        <v>3872.8454999999999</v>
      </c>
      <c r="F36" s="7">
        <v>0.482014576926863</v>
      </c>
    </row>
    <row r="37" spans="1:6" x14ac:dyDescent="0.2">
      <c r="A37" s="40" t="s">
        <v>622</v>
      </c>
      <c r="B37" s="40" t="s">
        <v>623</v>
      </c>
      <c r="C37" s="40" t="s">
        <v>624</v>
      </c>
      <c r="D37" s="40">
        <v>380</v>
      </c>
      <c r="E37" s="7">
        <v>3821.6979999999999</v>
      </c>
      <c r="F37" s="7">
        <v>0.47564875609219098</v>
      </c>
    </row>
    <row r="38" spans="1:6" x14ac:dyDescent="0.2">
      <c r="A38" s="40" t="s">
        <v>902</v>
      </c>
      <c r="B38" s="40" t="s">
        <v>903</v>
      </c>
      <c r="C38" s="40" t="s">
        <v>632</v>
      </c>
      <c r="D38" s="40">
        <v>350</v>
      </c>
      <c r="E38" s="7">
        <v>3668.7455</v>
      </c>
      <c r="F38" s="7">
        <v>0.45661227901676799</v>
      </c>
    </row>
    <row r="39" spans="1:6" x14ac:dyDescent="0.2">
      <c r="A39" s="40" t="s">
        <v>988</v>
      </c>
      <c r="B39" s="40" t="s">
        <v>989</v>
      </c>
      <c r="C39" s="40" t="s">
        <v>618</v>
      </c>
      <c r="D39" s="40">
        <v>350</v>
      </c>
      <c r="E39" s="7">
        <v>3600.1174999999998</v>
      </c>
      <c r="F39" s="7">
        <v>0.44807083413203402</v>
      </c>
    </row>
    <row r="40" spans="1:6" x14ac:dyDescent="0.2">
      <c r="A40" s="40" t="s">
        <v>904</v>
      </c>
      <c r="B40" s="40" t="s">
        <v>905</v>
      </c>
      <c r="C40" s="40" t="s">
        <v>621</v>
      </c>
      <c r="D40" s="40">
        <v>7</v>
      </c>
      <c r="E40" s="7">
        <v>3599.0639999999999</v>
      </c>
      <c r="F40" s="7">
        <v>0.447939715460558</v>
      </c>
    </row>
    <row r="41" spans="1:6" x14ac:dyDescent="0.2">
      <c r="A41" s="40" t="s">
        <v>888</v>
      </c>
      <c r="B41" s="40" t="s">
        <v>889</v>
      </c>
      <c r="C41" s="40" t="s">
        <v>692</v>
      </c>
      <c r="D41" s="40">
        <v>300</v>
      </c>
      <c r="E41" s="7">
        <v>3023.5349999999999</v>
      </c>
      <c r="F41" s="7">
        <v>0.376309342536015</v>
      </c>
    </row>
    <row r="42" spans="1:6" x14ac:dyDescent="0.2">
      <c r="A42" s="40" t="s">
        <v>697</v>
      </c>
      <c r="B42" s="40" t="s">
        <v>698</v>
      </c>
      <c r="C42" s="40" t="s">
        <v>618</v>
      </c>
      <c r="D42" s="40">
        <v>270</v>
      </c>
      <c r="E42" s="7">
        <v>2838.9096</v>
      </c>
      <c r="F42" s="7">
        <v>0.353330854478344</v>
      </c>
    </row>
    <row r="43" spans="1:6" x14ac:dyDescent="0.2">
      <c r="A43" s="40" t="s">
        <v>653</v>
      </c>
      <c r="B43" s="40" t="s">
        <v>654</v>
      </c>
      <c r="C43" s="40" t="s">
        <v>655</v>
      </c>
      <c r="D43" s="40">
        <v>250</v>
      </c>
      <c r="E43" s="7">
        <v>2579.2399999999998</v>
      </c>
      <c r="F43" s="7">
        <v>0.32101236090952801</v>
      </c>
    </row>
    <row r="44" spans="1:6" x14ac:dyDescent="0.2">
      <c r="A44" s="40" t="s">
        <v>625</v>
      </c>
      <c r="B44" s="40" t="s">
        <v>626</v>
      </c>
      <c r="C44" s="40" t="s">
        <v>618</v>
      </c>
      <c r="D44" s="40">
        <v>250</v>
      </c>
      <c r="E44" s="7">
        <v>2546.2424999999998</v>
      </c>
      <c r="F44" s="7">
        <v>0.316905490133985</v>
      </c>
    </row>
    <row r="45" spans="1:6" x14ac:dyDescent="0.2">
      <c r="A45" s="40" t="s">
        <v>912</v>
      </c>
      <c r="B45" s="40" t="s">
        <v>913</v>
      </c>
      <c r="C45" s="40" t="s">
        <v>734</v>
      </c>
      <c r="D45" s="40">
        <v>250</v>
      </c>
      <c r="E45" s="7">
        <v>2518.0300000000002</v>
      </c>
      <c r="F45" s="7">
        <v>0.31339416073766702</v>
      </c>
    </row>
    <row r="46" spans="1:6" x14ac:dyDescent="0.2">
      <c r="A46" s="40" t="s">
        <v>647</v>
      </c>
      <c r="B46" s="40" t="s">
        <v>648</v>
      </c>
      <c r="C46" s="40" t="s">
        <v>649</v>
      </c>
      <c r="D46" s="40">
        <v>200</v>
      </c>
      <c r="E46" s="7">
        <v>2031.8879999999999</v>
      </c>
      <c r="F46" s="7">
        <v>0.25288889904923101</v>
      </c>
    </row>
    <row r="47" spans="1:6" x14ac:dyDescent="0.2">
      <c r="A47" s="40" t="s">
        <v>997</v>
      </c>
      <c r="B47" s="40" t="s">
        <v>998</v>
      </c>
      <c r="C47" s="40" t="s">
        <v>621</v>
      </c>
      <c r="D47" s="40">
        <v>3</v>
      </c>
      <c r="E47" s="7">
        <v>1524.4545000000001</v>
      </c>
      <c r="F47" s="7">
        <v>0.189733696028347</v>
      </c>
    </row>
    <row r="48" spans="1:6" x14ac:dyDescent="0.2">
      <c r="A48" s="40" t="s">
        <v>1167</v>
      </c>
      <c r="B48" s="40" t="s">
        <v>1168</v>
      </c>
      <c r="C48" s="40" t="s">
        <v>635</v>
      </c>
      <c r="D48" s="40">
        <v>150000</v>
      </c>
      <c r="E48" s="7">
        <v>1500.4829999999999</v>
      </c>
      <c r="F48" s="7">
        <v>0.18675020173950899</v>
      </c>
    </row>
    <row r="49" spans="1:6" x14ac:dyDescent="0.2">
      <c r="A49" s="40" t="s">
        <v>1169</v>
      </c>
      <c r="B49" s="40" t="s">
        <v>1170</v>
      </c>
      <c r="C49" s="40" t="s">
        <v>1171</v>
      </c>
      <c r="D49" s="40">
        <v>140</v>
      </c>
      <c r="E49" s="7">
        <v>1483.0494000000001</v>
      </c>
      <c r="F49" s="7">
        <v>0.18458041486618501</v>
      </c>
    </row>
    <row r="50" spans="1:6" x14ac:dyDescent="0.2">
      <c r="A50" s="40" t="s">
        <v>1172</v>
      </c>
      <c r="B50" s="40" t="s">
        <v>1173</v>
      </c>
      <c r="C50" s="40" t="s">
        <v>618</v>
      </c>
      <c r="D50" s="40">
        <v>125</v>
      </c>
      <c r="E50" s="7">
        <v>1262.18625</v>
      </c>
      <c r="F50" s="7">
        <v>0.15709177432888899</v>
      </c>
    </row>
    <row r="51" spans="1:6" x14ac:dyDescent="0.2">
      <c r="A51" s="40" t="s">
        <v>1174</v>
      </c>
      <c r="B51" s="40" t="s">
        <v>1175</v>
      </c>
      <c r="C51" s="40" t="s">
        <v>632</v>
      </c>
      <c r="D51" s="40">
        <v>100</v>
      </c>
      <c r="E51" s="7">
        <v>1060.0229999999999</v>
      </c>
      <c r="F51" s="7">
        <v>0.131930524436811</v>
      </c>
    </row>
    <row r="52" spans="1:6" x14ac:dyDescent="0.2">
      <c r="A52" s="40" t="s">
        <v>1042</v>
      </c>
      <c r="B52" s="40" t="s">
        <v>1043</v>
      </c>
      <c r="C52" s="40" t="s">
        <v>1044</v>
      </c>
      <c r="D52" s="40">
        <v>100</v>
      </c>
      <c r="E52" s="7">
        <v>1011.109</v>
      </c>
      <c r="F52" s="7">
        <v>0.12584268514247299</v>
      </c>
    </row>
    <row r="53" spans="1:6" x14ac:dyDescent="0.2">
      <c r="A53" s="40" t="s">
        <v>993</v>
      </c>
      <c r="B53" s="40" t="s">
        <v>994</v>
      </c>
      <c r="C53" s="40" t="s">
        <v>672</v>
      </c>
      <c r="D53" s="40">
        <v>10</v>
      </c>
      <c r="E53" s="7">
        <v>1004.323</v>
      </c>
      <c r="F53" s="7">
        <v>0.124998099186481</v>
      </c>
    </row>
    <row r="54" spans="1:6" x14ac:dyDescent="0.2">
      <c r="A54" s="40" t="s">
        <v>695</v>
      </c>
      <c r="B54" s="40" t="s">
        <v>696</v>
      </c>
      <c r="C54" s="40" t="s">
        <v>632</v>
      </c>
      <c r="D54" s="40">
        <v>100</v>
      </c>
      <c r="E54" s="7">
        <v>1003.98</v>
      </c>
      <c r="F54" s="7">
        <v>0.124955409386466</v>
      </c>
    </row>
    <row r="55" spans="1:6" x14ac:dyDescent="0.2">
      <c r="A55" s="40" t="s">
        <v>1032</v>
      </c>
      <c r="B55" s="40" t="s">
        <v>1033</v>
      </c>
      <c r="C55" s="40" t="s">
        <v>655</v>
      </c>
      <c r="D55" s="40">
        <v>50</v>
      </c>
      <c r="E55" s="7">
        <v>512.69500000000005</v>
      </c>
      <c r="F55" s="7">
        <v>6.3810049617914796E-2</v>
      </c>
    </row>
    <row r="56" spans="1:6" x14ac:dyDescent="0.2">
      <c r="A56" s="40" t="s">
        <v>1001</v>
      </c>
      <c r="B56" s="40" t="s">
        <v>1002</v>
      </c>
      <c r="C56" s="40" t="s">
        <v>624</v>
      </c>
      <c r="D56" s="40">
        <v>50</v>
      </c>
      <c r="E56" s="7">
        <v>507.14299999999997</v>
      </c>
      <c r="F56" s="7">
        <v>6.3119047373932202E-2</v>
      </c>
    </row>
    <row r="57" spans="1:6" x14ac:dyDescent="0.2">
      <c r="A57" s="40" t="s">
        <v>918</v>
      </c>
      <c r="B57" s="40" t="s">
        <v>919</v>
      </c>
      <c r="C57" s="40" t="s">
        <v>717</v>
      </c>
      <c r="D57" s="40">
        <v>50</v>
      </c>
      <c r="E57" s="7">
        <v>504.42599999999999</v>
      </c>
      <c r="F57" s="7">
        <v>6.2780889395383802E-2</v>
      </c>
    </row>
    <row r="58" spans="1:6" x14ac:dyDescent="0.2">
      <c r="A58" s="40" t="s">
        <v>1020</v>
      </c>
      <c r="B58" s="40" t="s">
        <v>1021</v>
      </c>
      <c r="C58" s="40" t="s">
        <v>629</v>
      </c>
      <c r="D58" s="40">
        <v>50</v>
      </c>
      <c r="E58" s="7">
        <v>500.61250000000001</v>
      </c>
      <c r="F58" s="7">
        <v>6.2306260962850003E-2</v>
      </c>
    </row>
    <row r="59" spans="1:6" x14ac:dyDescent="0.2">
      <c r="A59" s="40" t="s">
        <v>834</v>
      </c>
      <c r="B59" s="40" t="s">
        <v>835</v>
      </c>
      <c r="C59" s="40" t="s">
        <v>652</v>
      </c>
      <c r="D59" s="40">
        <v>50</v>
      </c>
      <c r="E59" s="7">
        <v>500.5668</v>
      </c>
      <c r="F59" s="7">
        <v>6.2300573138183199E-2</v>
      </c>
    </row>
    <row r="60" spans="1:6" x14ac:dyDescent="0.2">
      <c r="A60" s="39" t="s">
        <v>149</v>
      </c>
      <c r="B60" s="40"/>
      <c r="C60" s="40"/>
      <c r="D60" s="40"/>
      <c r="E60" s="6">
        <f>SUM(E8:E59)</f>
        <v>320435.25794999994</v>
      </c>
      <c r="F60" s="6">
        <f>SUM(F8:F59)</f>
        <v>39.881390903205286</v>
      </c>
    </row>
    <row r="61" spans="1:6" x14ac:dyDescent="0.2">
      <c r="A61" s="40"/>
      <c r="B61" s="40"/>
      <c r="C61" s="40"/>
      <c r="D61" s="40"/>
      <c r="E61" s="7"/>
      <c r="F61" s="7"/>
    </row>
    <row r="62" spans="1:6" x14ac:dyDescent="0.2">
      <c r="A62" s="39" t="s">
        <v>725</v>
      </c>
      <c r="B62" s="40"/>
      <c r="C62" s="40"/>
      <c r="D62" s="40"/>
      <c r="E62" s="7"/>
      <c r="F62" s="7"/>
    </row>
    <row r="63" spans="1:6" x14ac:dyDescent="0.2">
      <c r="A63" s="40" t="s">
        <v>980</v>
      </c>
      <c r="B63" s="40" t="s">
        <v>981</v>
      </c>
      <c r="C63" s="40" t="s">
        <v>982</v>
      </c>
      <c r="D63" s="40">
        <v>3160</v>
      </c>
      <c r="E63" s="7">
        <v>42941.4928</v>
      </c>
      <c r="F63" s="7">
        <v>5.3445006997051498</v>
      </c>
    </row>
    <row r="64" spans="1:6" x14ac:dyDescent="0.2">
      <c r="A64" s="40" t="s">
        <v>1123</v>
      </c>
      <c r="B64" s="40" t="s">
        <v>1066</v>
      </c>
      <c r="C64" s="40" t="s">
        <v>737</v>
      </c>
      <c r="D64" s="40">
        <v>214</v>
      </c>
      <c r="E64" s="7">
        <v>28768.255399999998</v>
      </c>
      <c r="F64" s="7">
        <v>3.58049874583299</v>
      </c>
    </row>
    <row r="65" spans="1:6" x14ac:dyDescent="0.2">
      <c r="A65" s="40" t="s">
        <v>726</v>
      </c>
      <c r="B65" s="40" t="s">
        <v>727</v>
      </c>
      <c r="C65" s="40" t="s">
        <v>728</v>
      </c>
      <c r="D65" s="40">
        <v>4640</v>
      </c>
      <c r="E65" s="7">
        <v>23475.2448</v>
      </c>
      <c r="F65" s="7">
        <v>2.9217303376875101</v>
      </c>
    </row>
    <row r="66" spans="1:6" x14ac:dyDescent="0.2">
      <c r="A66" s="40" t="s">
        <v>948</v>
      </c>
      <c r="B66" s="40" t="s">
        <v>949</v>
      </c>
      <c r="C66" s="40" t="s">
        <v>747</v>
      </c>
      <c r="D66" s="40">
        <v>170</v>
      </c>
      <c r="E66" s="7">
        <v>22800.128000000001</v>
      </c>
      <c r="F66" s="7">
        <v>2.8377052613635998</v>
      </c>
    </row>
    <row r="67" spans="1:6" x14ac:dyDescent="0.2">
      <c r="A67" s="40" t="s">
        <v>944</v>
      </c>
      <c r="B67" s="40" t="s">
        <v>945</v>
      </c>
      <c r="C67" s="40" t="s">
        <v>737</v>
      </c>
      <c r="D67" s="40">
        <v>2225</v>
      </c>
      <c r="E67" s="7">
        <v>22539.806250000001</v>
      </c>
      <c r="F67" s="7">
        <v>2.8053056011677202</v>
      </c>
    </row>
    <row r="68" spans="1:6" x14ac:dyDescent="0.2">
      <c r="A68" s="40" t="s">
        <v>1124</v>
      </c>
      <c r="B68" s="40" t="s">
        <v>1125</v>
      </c>
      <c r="C68" s="40" t="s">
        <v>941</v>
      </c>
      <c r="D68" s="40">
        <v>171</v>
      </c>
      <c r="E68" s="7">
        <v>22422.3066</v>
      </c>
      <c r="F68" s="7">
        <v>2.7906815878721201</v>
      </c>
    </row>
    <row r="69" spans="1:6" x14ac:dyDescent="0.2">
      <c r="A69" s="40" t="s">
        <v>745</v>
      </c>
      <c r="B69" s="40" t="s">
        <v>746</v>
      </c>
      <c r="C69" s="40" t="s">
        <v>747</v>
      </c>
      <c r="D69" s="40">
        <v>155</v>
      </c>
      <c r="E69" s="7">
        <v>20788.351999999999</v>
      </c>
      <c r="F69" s="7">
        <v>2.5873195030079801</v>
      </c>
    </row>
    <row r="70" spans="1:6" x14ac:dyDescent="0.2">
      <c r="A70" s="40" t="s">
        <v>936</v>
      </c>
      <c r="B70" s="40" t="s">
        <v>937</v>
      </c>
      <c r="C70" s="40" t="s">
        <v>938</v>
      </c>
      <c r="D70" s="40">
        <v>1641</v>
      </c>
      <c r="E70" s="7">
        <v>20430.860250000002</v>
      </c>
      <c r="F70" s="7">
        <v>2.5428260589418299</v>
      </c>
    </row>
    <row r="71" spans="1:6" x14ac:dyDescent="0.2">
      <c r="A71" s="40" t="s">
        <v>735</v>
      </c>
      <c r="B71" s="40" t="s">
        <v>736</v>
      </c>
      <c r="C71" s="40" t="s">
        <v>737</v>
      </c>
      <c r="D71" s="40">
        <v>150</v>
      </c>
      <c r="E71" s="7">
        <v>20131.514999999999</v>
      </c>
      <c r="F71" s="7">
        <v>2.50556953165878</v>
      </c>
    </row>
    <row r="72" spans="1:6" x14ac:dyDescent="0.2">
      <c r="A72" s="40" t="s">
        <v>1119</v>
      </c>
      <c r="B72" s="40" t="s">
        <v>1120</v>
      </c>
      <c r="C72" s="40" t="s">
        <v>632</v>
      </c>
      <c r="D72" s="40">
        <v>1950</v>
      </c>
      <c r="E72" s="7">
        <v>20117.9745</v>
      </c>
      <c r="F72" s="7">
        <v>2.5038842802386299</v>
      </c>
    </row>
    <row r="73" spans="1:6" x14ac:dyDescent="0.2">
      <c r="A73" s="40" t="s">
        <v>946</v>
      </c>
      <c r="B73" s="40" t="s">
        <v>947</v>
      </c>
      <c r="C73" s="40" t="s">
        <v>737</v>
      </c>
      <c r="D73" s="40">
        <v>1800</v>
      </c>
      <c r="E73" s="7">
        <v>18269.045999999998</v>
      </c>
      <c r="F73" s="7">
        <v>2.2737665312358599</v>
      </c>
    </row>
    <row r="74" spans="1:6" x14ac:dyDescent="0.2">
      <c r="A74" s="40" t="s">
        <v>1176</v>
      </c>
      <c r="B74" s="40" t="s">
        <v>1177</v>
      </c>
      <c r="C74" s="40" t="s">
        <v>644</v>
      </c>
      <c r="D74" s="40">
        <v>1800</v>
      </c>
      <c r="E74" s="7">
        <v>18265.626</v>
      </c>
      <c r="F74" s="7">
        <v>2.27334087783629</v>
      </c>
    </row>
    <row r="75" spans="1:6" x14ac:dyDescent="0.2">
      <c r="A75" s="40" t="s">
        <v>983</v>
      </c>
      <c r="B75" s="40" t="s">
        <v>984</v>
      </c>
      <c r="C75" s="40" t="s">
        <v>750</v>
      </c>
      <c r="D75" s="40">
        <v>1600</v>
      </c>
      <c r="E75" s="7">
        <v>16204.96</v>
      </c>
      <c r="F75" s="7">
        <v>2.0168702672277399</v>
      </c>
    </row>
    <row r="76" spans="1:6" x14ac:dyDescent="0.2">
      <c r="A76" s="40" t="s">
        <v>958</v>
      </c>
      <c r="B76" s="40" t="s">
        <v>959</v>
      </c>
      <c r="C76" s="40" t="s">
        <v>933</v>
      </c>
      <c r="D76" s="40">
        <v>1300</v>
      </c>
      <c r="E76" s="7">
        <v>12426.18</v>
      </c>
      <c r="F76" s="7">
        <v>1.5465630879199901</v>
      </c>
    </row>
    <row r="77" spans="1:6" x14ac:dyDescent="0.2">
      <c r="A77" s="40" t="s">
        <v>1126</v>
      </c>
      <c r="B77" s="40" t="s">
        <v>1127</v>
      </c>
      <c r="C77" s="40" t="s">
        <v>933</v>
      </c>
      <c r="D77" s="40">
        <v>1112</v>
      </c>
      <c r="E77" s="7">
        <v>10412.7124</v>
      </c>
      <c r="F77" s="7">
        <v>1.2959667929296701</v>
      </c>
    </row>
    <row r="78" spans="1:6" x14ac:dyDescent="0.2">
      <c r="A78" s="40" t="s">
        <v>939</v>
      </c>
      <c r="B78" s="40" t="s">
        <v>940</v>
      </c>
      <c r="C78" s="40" t="s">
        <v>941</v>
      </c>
      <c r="D78" s="40">
        <v>100</v>
      </c>
      <c r="E78" s="7">
        <v>10247.870000000001</v>
      </c>
      <c r="F78" s="7">
        <v>1.2754504982064201</v>
      </c>
    </row>
    <row r="79" spans="1:6" x14ac:dyDescent="0.2">
      <c r="A79" s="40" t="s">
        <v>1178</v>
      </c>
      <c r="B79" s="40" t="s">
        <v>1179</v>
      </c>
      <c r="C79" s="40" t="s">
        <v>976</v>
      </c>
      <c r="D79" s="40">
        <v>75</v>
      </c>
      <c r="E79" s="7">
        <v>9134.5275000000001</v>
      </c>
      <c r="F79" s="7">
        <v>1.1368838256881899</v>
      </c>
    </row>
    <row r="80" spans="1:6" x14ac:dyDescent="0.2">
      <c r="A80" s="40" t="s">
        <v>934</v>
      </c>
      <c r="B80" s="40" t="s">
        <v>935</v>
      </c>
      <c r="C80" s="40" t="s">
        <v>737</v>
      </c>
      <c r="D80" s="40">
        <v>800</v>
      </c>
      <c r="E80" s="7">
        <v>8122.4880000000003</v>
      </c>
      <c r="F80" s="7">
        <v>1.0109253304614201</v>
      </c>
    </row>
    <row r="81" spans="1:6" x14ac:dyDescent="0.2">
      <c r="A81" s="40" t="s">
        <v>1097</v>
      </c>
      <c r="B81" s="40" t="s">
        <v>1098</v>
      </c>
      <c r="C81" s="40" t="s">
        <v>747</v>
      </c>
      <c r="D81" s="40">
        <v>750</v>
      </c>
      <c r="E81" s="7">
        <v>8029.6350000000002</v>
      </c>
      <c r="F81" s="7">
        <v>0.99936884066305598</v>
      </c>
    </row>
    <row r="82" spans="1:6" x14ac:dyDescent="0.2">
      <c r="A82" s="40" t="s">
        <v>738</v>
      </c>
      <c r="B82" s="40" t="s">
        <v>739</v>
      </c>
      <c r="C82" s="40" t="s">
        <v>740</v>
      </c>
      <c r="D82" s="40">
        <v>700</v>
      </c>
      <c r="E82" s="7">
        <v>7162.6869999999999</v>
      </c>
      <c r="F82" s="7">
        <v>0.89146844199298503</v>
      </c>
    </row>
    <row r="83" spans="1:6" x14ac:dyDescent="0.2">
      <c r="A83" s="40" t="s">
        <v>1180</v>
      </c>
      <c r="B83" s="40" t="s">
        <v>1181</v>
      </c>
      <c r="C83" s="40" t="s">
        <v>1130</v>
      </c>
      <c r="D83" s="40">
        <v>668</v>
      </c>
      <c r="E83" s="7">
        <v>7132.8639199999998</v>
      </c>
      <c r="F83" s="7">
        <v>0.88775665971588202</v>
      </c>
    </row>
    <row r="84" spans="1:6" x14ac:dyDescent="0.2">
      <c r="A84" s="40" t="s">
        <v>1182</v>
      </c>
      <c r="B84" s="40" t="s">
        <v>1183</v>
      </c>
      <c r="C84" s="40" t="s">
        <v>1130</v>
      </c>
      <c r="D84" s="40">
        <v>666</v>
      </c>
      <c r="E84" s="7">
        <v>7035.4441800000004</v>
      </c>
      <c r="F84" s="7">
        <v>0.87563179319063</v>
      </c>
    </row>
    <row r="85" spans="1:6" x14ac:dyDescent="0.2">
      <c r="A85" s="40" t="s">
        <v>1184</v>
      </c>
      <c r="B85" s="40" t="s">
        <v>1185</v>
      </c>
      <c r="C85" s="40" t="s">
        <v>1130</v>
      </c>
      <c r="D85" s="40">
        <v>666</v>
      </c>
      <c r="E85" s="7">
        <v>6949.7965800000002</v>
      </c>
      <c r="F85" s="7">
        <v>0.86497208789673097</v>
      </c>
    </row>
    <row r="86" spans="1:6" x14ac:dyDescent="0.2">
      <c r="A86" s="40" t="s">
        <v>1139</v>
      </c>
      <c r="B86" s="40" t="s">
        <v>1140</v>
      </c>
      <c r="C86" s="40" t="s">
        <v>621</v>
      </c>
      <c r="D86" s="40">
        <v>650</v>
      </c>
      <c r="E86" s="7">
        <v>6893.3019999999997</v>
      </c>
      <c r="F86" s="7">
        <v>0.85794076917323403</v>
      </c>
    </row>
    <row r="87" spans="1:6" x14ac:dyDescent="0.2">
      <c r="A87" s="40" t="s">
        <v>1186</v>
      </c>
      <c r="B87" s="40" t="s">
        <v>1187</v>
      </c>
      <c r="C87" s="40" t="s">
        <v>737</v>
      </c>
      <c r="D87" s="40">
        <v>600</v>
      </c>
      <c r="E87" s="7">
        <v>6184.308</v>
      </c>
      <c r="F87" s="7">
        <v>0.76969933456044504</v>
      </c>
    </row>
    <row r="88" spans="1:6" x14ac:dyDescent="0.2">
      <c r="A88" s="40" t="s">
        <v>1188</v>
      </c>
      <c r="B88" s="40" t="s">
        <v>1189</v>
      </c>
      <c r="C88" s="40" t="s">
        <v>737</v>
      </c>
      <c r="D88" s="40">
        <v>587</v>
      </c>
      <c r="E88" s="7">
        <v>6004.4288699999997</v>
      </c>
      <c r="F88" s="7">
        <v>0.74731156754394001</v>
      </c>
    </row>
    <row r="89" spans="1:6" x14ac:dyDescent="0.2">
      <c r="A89" s="40" t="s">
        <v>974</v>
      </c>
      <c r="B89" s="40" t="s">
        <v>975</v>
      </c>
      <c r="C89" s="40" t="s">
        <v>976</v>
      </c>
      <c r="D89" s="40">
        <v>44</v>
      </c>
      <c r="E89" s="7">
        <v>5424.9931999999999</v>
      </c>
      <c r="F89" s="7">
        <v>0.67519497024322495</v>
      </c>
    </row>
    <row r="90" spans="1:6" x14ac:dyDescent="0.2">
      <c r="A90" s="40" t="s">
        <v>1190</v>
      </c>
      <c r="B90" s="40" t="s">
        <v>1191</v>
      </c>
      <c r="C90" s="40" t="s">
        <v>747</v>
      </c>
      <c r="D90" s="40">
        <v>500</v>
      </c>
      <c r="E90" s="7">
        <v>5328.88</v>
      </c>
      <c r="F90" s="7">
        <v>0.663232715762615</v>
      </c>
    </row>
    <row r="91" spans="1:6" x14ac:dyDescent="0.2">
      <c r="A91" s="40" t="s">
        <v>1192</v>
      </c>
      <c r="B91" s="40" t="s">
        <v>1193</v>
      </c>
      <c r="C91" s="40" t="s">
        <v>737</v>
      </c>
      <c r="D91" s="40">
        <v>525</v>
      </c>
      <c r="E91" s="7">
        <v>5315.5882499999998</v>
      </c>
      <c r="F91" s="7">
        <v>0.66157842378198495</v>
      </c>
    </row>
    <row r="92" spans="1:6" x14ac:dyDescent="0.2">
      <c r="A92" s="40" t="s">
        <v>1194</v>
      </c>
      <c r="B92" s="40" t="s">
        <v>1195</v>
      </c>
      <c r="C92" s="40" t="s">
        <v>737</v>
      </c>
      <c r="D92" s="40">
        <v>488</v>
      </c>
      <c r="E92" s="7">
        <v>4918.1616000000004</v>
      </c>
      <c r="F92" s="7">
        <v>0.61211467973146505</v>
      </c>
    </row>
    <row r="93" spans="1:6" x14ac:dyDescent="0.2">
      <c r="A93" s="40" t="s">
        <v>1061</v>
      </c>
      <c r="B93" s="40" t="s">
        <v>1062</v>
      </c>
      <c r="C93" s="40" t="s">
        <v>982</v>
      </c>
      <c r="D93" s="40">
        <v>38</v>
      </c>
      <c r="E93" s="7">
        <v>4634.2291999999998</v>
      </c>
      <c r="F93" s="7">
        <v>0.57677643665881195</v>
      </c>
    </row>
    <row r="94" spans="1:6" x14ac:dyDescent="0.2">
      <c r="A94" s="40" t="s">
        <v>1196</v>
      </c>
      <c r="B94" s="40" t="s">
        <v>1197</v>
      </c>
      <c r="C94" s="40" t="s">
        <v>976</v>
      </c>
      <c r="D94" s="40">
        <v>34</v>
      </c>
      <c r="E94" s="7">
        <v>4079.2112000000002</v>
      </c>
      <c r="F94" s="7">
        <v>0.50769886399117203</v>
      </c>
    </row>
    <row r="95" spans="1:6" x14ac:dyDescent="0.2">
      <c r="A95" s="40" t="s">
        <v>956</v>
      </c>
      <c r="B95" s="40" t="s">
        <v>957</v>
      </c>
      <c r="C95" s="40" t="s">
        <v>737</v>
      </c>
      <c r="D95" s="40">
        <v>400</v>
      </c>
      <c r="E95" s="7">
        <v>4020.2440000000001</v>
      </c>
      <c r="F95" s="7">
        <v>0.50035980283818704</v>
      </c>
    </row>
    <row r="96" spans="1:6" x14ac:dyDescent="0.2">
      <c r="A96" s="40" t="s">
        <v>1198</v>
      </c>
      <c r="B96" s="40" t="s">
        <v>1199</v>
      </c>
      <c r="C96" s="40" t="s">
        <v>964</v>
      </c>
      <c r="D96" s="40">
        <v>300</v>
      </c>
      <c r="E96" s="7">
        <v>3572.8470000000002</v>
      </c>
      <c r="F96" s="7">
        <v>0.44467674611068603</v>
      </c>
    </row>
    <row r="97" spans="1:6" x14ac:dyDescent="0.2">
      <c r="A97" s="40" t="s">
        <v>971</v>
      </c>
      <c r="B97" s="40" t="s">
        <v>972</v>
      </c>
      <c r="C97" s="40" t="s">
        <v>973</v>
      </c>
      <c r="D97" s="40">
        <v>350</v>
      </c>
      <c r="E97" s="7">
        <v>3568.1484999999998</v>
      </c>
      <c r="F97" s="7">
        <v>0.44409197052650901</v>
      </c>
    </row>
    <row r="98" spans="1:6" x14ac:dyDescent="0.2">
      <c r="A98" s="40" t="s">
        <v>1200</v>
      </c>
      <c r="B98" s="40" t="s">
        <v>1201</v>
      </c>
      <c r="C98" s="40" t="s">
        <v>964</v>
      </c>
      <c r="D98" s="40">
        <v>290</v>
      </c>
      <c r="E98" s="7">
        <v>3464.1109000000001</v>
      </c>
      <c r="F98" s="7">
        <v>0.43114344475947602</v>
      </c>
    </row>
    <row r="99" spans="1:6" x14ac:dyDescent="0.2">
      <c r="A99" s="40" t="s">
        <v>1202</v>
      </c>
      <c r="B99" s="40" t="s">
        <v>1203</v>
      </c>
      <c r="C99" s="40" t="s">
        <v>964</v>
      </c>
      <c r="D99" s="40">
        <v>278</v>
      </c>
      <c r="E99" s="7">
        <v>3331.43246</v>
      </c>
      <c r="F99" s="7">
        <v>0.41463027837472999</v>
      </c>
    </row>
    <row r="100" spans="1:6" x14ac:dyDescent="0.2">
      <c r="A100" s="40" t="s">
        <v>1137</v>
      </c>
      <c r="B100" s="40" t="s">
        <v>1138</v>
      </c>
      <c r="C100" s="40" t="s">
        <v>737</v>
      </c>
      <c r="D100" s="40">
        <v>275</v>
      </c>
      <c r="E100" s="7">
        <v>2799.181</v>
      </c>
      <c r="F100" s="7">
        <v>0.34838623060401303</v>
      </c>
    </row>
    <row r="101" spans="1:6" x14ac:dyDescent="0.2">
      <c r="A101" s="40" t="s">
        <v>1095</v>
      </c>
      <c r="B101" s="40" t="s">
        <v>1096</v>
      </c>
      <c r="C101" s="40" t="s">
        <v>973</v>
      </c>
      <c r="D101" s="40">
        <v>220</v>
      </c>
      <c r="E101" s="7">
        <v>2245.1396</v>
      </c>
      <c r="F101" s="7">
        <v>0.27943020562936099</v>
      </c>
    </row>
    <row r="102" spans="1:6" x14ac:dyDescent="0.2">
      <c r="A102" s="40" t="s">
        <v>977</v>
      </c>
      <c r="B102" s="40" t="s">
        <v>978</v>
      </c>
      <c r="C102" s="40" t="s">
        <v>979</v>
      </c>
      <c r="D102" s="40">
        <v>175</v>
      </c>
      <c r="E102" s="7">
        <v>2237.90175</v>
      </c>
      <c r="F102" s="7">
        <v>0.278529382396002</v>
      </c>
    </row>
    <row r="103" spans="1:6" x14ac:dyDescent="0.2">
      <c r="A103" s="39" t="s">
        <v>149</v>
      </c>
      <c r="B103" s="40"/>
      <c r="C103" s="40"/>
      <c r="D103" s="40"/>
      <c r="E103" s="6">
        <f>SUM(E63:E102)</f>
        <v>457831.87971000012</v>
      </c>
      <c r="F103" s="6">
        <f>SUM(F63:F102)</f>
        <v>56.981782465127012</v>
      </c>
    </row>
    <row r="104" spans="1:6" x14ac:dyDescent="0.2">
      <c r="A104" s="40"/>
      <c r="B104" s="40"/>
      <c r="C104" s="40"/>
      <c r="D104" s="40"/>
      <c r="E104" s="7"/>
      <c r="F104" s="7"/>
    </row>
    <row r="105" spans="1:6" x14ac:dyDescent="0.2">
      <c r="A105" s="39" t="s">
        <v>755</v>
      </c>
      <c r="B105" s="40"/>
      <c r="C105" s="40"/>
      <c r="D105" s="40"/>
      <c r="E105" s="7"/>
      <c r="F105" s="7"/>
    </row>
    <row r="106" spans="1:6" x14ac:dyDescent="0.2">
      <c r="A106" s="39" t="s">
        <v>756</v>
      </c>
      <c r="B106" s="40"/>
      <c r="C106" s="40"/>
      <c r="D106" s="40"/>
      <c r="E106" s="7"/>
      <c r="F106" s="7"/>
    </row>
    <row r="107" spans="1:6" x14ac:dyDescent="0.2">
      <c r="A107" s="40" t="s">
        <v>760</v>
      </c>
      <c r="B107" s="40" t="s">
        <v>761</v>
      </c>
      <c r="C107" s="40" t="s">
        <v>762</v>
      </c>
      <c r="D107" s="40">
        <v>1000</v>
      </c>
      <c r="E107" s="7">
        <v>950.53800000000001</v>
      </c>
      <c r="F107" s="7">
        <v>0.11830401494789999</v>
      </c>
    </row>
    <row r="108" spans="1:6" x14ac:dyDescent="0.2">
      <c r="A108" s="39" t="s">
        <v>149</v>
      </c>
      <c r="B108" s="40"/>
      <c r="C108" s="40"/>
      <c r="D108" s="40"/>
      <c r="E108" s="6">
        <f>SUM(E107:E107)</f>
        <v>950.53800000000001</v>
      </c>
      <c r="F108" s="6">
        <f>SUM(F107:F107)</f>
        <v>0.11830401494789999</v>
      </c>
    </row>
    <row r="109" spans="1:6" x14ac:dyDescent="0.2">
      <c r="A109" s="40"/>
      <c r="B109" s="40"/>
      <c r="C109" s="40"/>
      <c r="D109" s="40"/>
      <c r="E109" s="7"/>
      <c r="F109" s="7"/>
    </row>
    <row r="110" spans="1:6" x14ac:dyDescent="0.2">
      <c r="A110" s="39" t="s">
        <v>782</v>
      </c>
      <c r="B110" s="40"/>
      <c r="C110" s="40"/>
      <c r="D110" s="40"/>
      <c r="E110" s="7"/>
      <c r="F110" s="7"/>
    </row>
    <row r="111" spans="1:6" x14ac:dyDescent="0.2">
      <c r="A111" s="40" t="s">
        <v>802</v>
      </c>
      <c r="B111" s="40" t="s">
        <v>803</v>
      </c>
      <c r="C111" s="40" t="s">
        <v>789</v>
      </c>
      <c r="D111" s="40">
        <v>500</v>
      </c>
      <c r="E111" s="7">
        <v>2390.3024999999998</v>
      </c>
      <c r="F111" s="7">
        <v>0.29749718863422903</v>
      </c>
    </row>
    <row r="112" spans="1:6" x14ac:dyDescent="0.2">
      <c r="A112" s="39" t="s">
        <v>149</v>
      </c>
      <c r="B112" s="40"/>
      <c r="C112" s="40"/>
      <c r="D112" s="40"/>
      <c r="E112" s="6">
        <f>SUM(E111:E111)</f>
        <v>2390.3024999999998</v>
      </c>
      <c r="F112" s="6">
        <f>SUM(F111:F111)</f>
        <v>0.29749718863422903</v>
      </c>
    </row>
    <row r="113" spans="1:6" x14ac:dyDescent="0.2">
      <c r="A113" s="40"/>
      <c r="B113" s="40"/>
      <c r="C113" s="40"/>
      <c r="D113" s="40"/>
      <c r="E113" s="7"/>
      <c r="F113" s="7"/>
    </row>
    <row r="114" spans="1:6" x14ac:dyDescent="0.2">
      <c r="A114" s="39" t="s">
        <v>149</v>
      </c>
      <c r="B114" s="40"/>
      <c r="C114" s="40"/>
      <c r="D114" s="40"/>
      <c r="E114" s="6">
        <v>781607.97815999994</v>
      </c>
      <c r="F114" s="6">
        <v>97.278974571914404</v>
      </c>
    </row>
    <row r="115" spans="1:6" x14ac:dyDescent="0.2">
      <c r="A115" s="40"/>
      <c r="B115" s="40"/>
      <c r="C115" s="40"/>
      <c r="D115" s="40"/>
      <c r="E115" s="7"/>
      <c r="F115" s="7"/>
    </row>
    <row r="116" spans="1:6" x14ac:dyDescent="0.2">
      <c r="A116" s="39" t="s">
        <v>160</v>
      </c>
      <c r="B116" s="40"/>
      <c r="C116" s="40"/>
      <c r="D116" s="40"/>
      <c r="E116" s="6">
        <v>21862.6379825</v>
      </c>
      <c r="F116" s="6">
        <v>2.72</v>
      </c>
    </row>
    <row r="117" spans="1:6" x14ac:dyDescent="0.2">
      <c r="A117" s="40"/>
      <c r="B117" s="40"/>
      <c r="C117" s="40"/>
      <c r="D117" s="40"/>
      <c r="E117" s="7"/>
      <c r="F117" s="7"/>
    </row>
    <row r="118" spans="1:6" x14ac:dyDescent="0.2">
      <c r="A118" s="41" t="s">
        <v>161</v>
      </c>
      <c r="B118" s="38"/>
      <c r="C118" s="38"/>
      <c r="D118" s="38"/>
      <c r="E118" s="8">
        <v>803470.6179825</v>
      </c>
      <c r="F118" s="8">
        <f xml:space="preserve"> ROUND(SUM(F114:F117),2)</f>
        <v>100</v>
      </c>
    </row>
    <row r="119" spans="1:6" x14ac:dyDescent="0.2">
      <c r="A119" s="4" t="s">
        <v>806</v>
      </c>
    </row>
    <row r="120" spans="1:6" x14ac:dyDescent="0.2">
      <c r="A120" s="4" t="s">
        <v>807</v>
      </c>
    </row>
    <row r="121" spans="1:6" x14ac:dyDescent="0.2">
      <c r="A121" s="4" t="s">
        <v>808</v>
      </c>
    </row>
    <row r="122" spans="1:6" x14ac:dyDescent="0.2">
      <c r="A122" s="4" t="s">
        <v>809</v>
      </c>
    </row>
    <row r="124" spans="1:6" x14ac:dyDescent="0.2">
      <c r="A124" s="4" t="s">
        <v>162</v>
      </c>
    </row>
    <row r="125" spans="1:6" x14ac:dyDescent="0.2">
      <c r="A125" s="4" t="s">
        <v>163</v>
      </c>
    </row>
    <row r="126" spans="1:6" x14ac:dyDescent="0.2">
      <c r="A126" s="4" t="s">
        <v>811</v>
      </c>
    </row>
    <row r="127" spans="1:6" x14ac:dyDescent="0.2">
      <c r="A127" s="2" t="s">
        <v>1204</v>
      </c>
      <c r="D127" s="10">
        <v>3194.6102000000001</v>
      </c>
    </row>
    <row r="128" spans="1:6" x14ac:dyDescent="0.2">
      <c r="A128" s="2" t="s">
        <v>1205</v>
      </c>
      <c r="D128" s="10">
        <v>1225.4646</v>
      </c>
    </row>
    <row r="129" spans="1:4" x14ac:dyDescent="0.2">
      <c r="A129" s="2" t="s">
        <v>1206</v>
      </c>
      <c r="D129" s="10">
        <v>1276.4249</v>
      </c>
    </row>
    <row r="130" spans="1:4" x14ac:dyDescent="0.2">
      <c r="A130" s="2" t="s">
        <v>1207</v>
      </c>
      <c r="D130" s="10">
        <v>1090.1295</v>
      </c>
    </row>
    <row r="131" spans="1:4" x14ac:dyDescent="0.2">
      <c r="A131" s="2" t="s">
        <v>816</v>
      </c>
      <c r="D131" s="10">
        <v>2535.3479000000002</v>
      </c>
    </row>
    <row r="132" spans="1:4" x14ac:dyDescent="0.2">
      <c r="A132" s="2" t="s">
        <v>1208</v>
      </c>
      <c r="D132" s="10">
        <v>1265.0447999999999</v>
      </c>
    </row>
    <row r="133" spans="1:4" x14ac:dyDescent="0.2">
      <c r="A133" s="2" t="s">
        <v>818</v>
      </c>
      <c r="D133" s="10">
        <v>3104.6752999999999</v>
      </c>
    </row>
    <row r="134" spans="1:4" x14ac:dyDescent="0.2">
      <c r="A134" s="2" t="s">
        <v>1209</v>
      </c>
      <c r="D134" s="10">
        <v>1190.4155000000001</v>
      </c>
    </row>
    <row r="135" spans="1:4" x14ac:dyDescent="0.2">
      <c r="A135" s="2" t="s">
        <v>1210</v>
      </c>
      <c r="D135" s="10">
        <v>1239.2977000000001</v>
      </c>
    </row>
    <row r="136" spans="1:4" x14ac:dyDescent="0.2">
      <c r="A136" s="2" t="s">
        <v>819</v>
      </c>
      <c r="D136" s="10">
        <v>1088.7987000000001</v>
      </c>
    </row>
    <row r="138" spans="1:4" x14ac:dyDescent="0.2">
      <c r="A138" s="4" t="s">
        <v>823</v>
      </c>
    </row>
    <row r="139" spans="1:4" x14ac:dyDescent="0.2">
      <c r="A139" s="2" t="s">
        <v>1204</v>
      </c>
      <c r="D139" s="10">
        <v>3407.5911000000001</v>
      </c>
    </row>
    <row r="140" spans="1:4" x14ac:dyDescent="0.2">
      <c r="A140" s="2" t="s">
        <v>1205</v>
      </c>
      <c r="D140" s="10">
        <v>1257.7164</v>
      </c>
    </row>
    <row r="141" spans="1:4" x14ac:dyDescent="0.2">
      <c r="A141" s="2" t="s">
        <v>1206</v>
      </c>
      <c r="D141" s="10">
        <v>1310.6369999999999</v>
      </c>
    </row>
    <row r="142" spans="1:4" x14ac:dyDescent="0.2">
      <c r="A142" s="2" t="s">
        <v>1207</v>
      </c>
      <c r="D142" s="10">
        <v>1101.1366</v>
      </c>
    </row>
    <row r="143" spans="1:4" x14ac:dyDescent="0.2">
      <c r="A143" s="2" t="s">
        <v>816</v>
      </c>
      <c r="D143" s="10">
        <v>2700.6772999999998</v>
      </c>
    </row>
    <row r="144" spans="1:4" x14ac:dyDescent="0.2">
      <c r="A144" s="2" t="s">
        <v>1208</v>
      </c>
      <c r="D144" s="10">
        <v>1298.0793000000001</v>
      </c>
    </row>
    <row r="145" spans="1:4" x14ac:dyDescent="0.2">
      <c r="A145" s="2" t="s">
        <v>818</v>
      </c>
      <c r="D145" s="10">
        <v>3300.701</v>
      </c>
    </row>
    <row r="146" spans="1:4" x14ac:dyDescent="0.2">
      <c r="A146" s="2" t="s">
        <v>1209</v>
      </c>
      <c r="D146" s="10">
        <v>1216.1643999999999</v>
      </c>
    </row>
    <row r="147" spans="1:4" x14ac:dyDescent="0.2">
      <c r="A147" s="2" t="s">
        <v>1210</v>
      </c>
      <c r="D147" s="10">
        <v>1266.5116</v>
      </c>
    </row>
    <row r="148" spans="1:4" x14ac:dyDescent="0.2">
      <c r="A148" s="2" t="s">
        <v>819</v>
      </c>
      <c r="D148" s="10">
        <v>1099.8440000000001</v>
      </c>
    </row>
    <row r="150" spans="1:4" x14ac:dyDescent="0.2">
      <c r="A150" s="4" t="s">
        <v>170</v>
      </c>
      <c r="D150" s="42"/>
    </row>
    <row r="151" spans="1:4" x14ac:dyDescent="0.2">
      <c r="A151" s="25" t="s">
        <v>604</v>
      </c>
      <c r="B151" s="26"/>
      <c r="C151" s="32" t="s">
        <v>610</v>
      </c>
      <c r="D151" s="33"/>
    </row>
    <row r="152" spans="1:4" x14ac:dyDescent="0.2">
      <c r="A152" s="34"/>
      <c r="B152" s="35"/>
      <c r="C152" s="27" t="s">
        <v>611</v>
      </c>
      <c r="D152" s="27" t="s">
        <v>612</v>
      </c>
    </row>
    <row r="153" spans="1:4" x14ac:dyDescent="0.2">
      <c r="A153" s="28" t="s">
        <v>1210</v>
      </c>
      <c r="B153" s="29"/>
      <c r="C153" s="30">
        <v>35.390985980000004</v>
      </c>
      <c r="D153" s="30">
        <v>32.789079120000004</v>
      </c>
    </row>
    <row r="154" spans="1:4" x14ac:dyDescent="0.2">
      <c r="A154" s="28" t="s">
        <v>1209</v>
      </c>
      <c r="B154" s="29"/>
      <c r="C154" s="30">
        <v>34.668720960000002</v>
      </c>
      <c r="D154" s="30">
        <v>32.119914240000007</v>
      </c>
    </row>
    <row r="155" spans="1:4" x14ac:dyDescent="0.2">
      <c r="A155" s="28" t="s">
        <v>819</v>
      </c>
      <c r="B155" s="29"/>
      <c r="C155" s="30">
        <v>40.414772554000002</v>
      </c>
      <c r="D155" s="30">
        <v>37.443522359999996</v>
      </c>
    </row>
    <row r="156" spans="1:4" x14ac:dyDescent="0.2">
      <c r="A156" s="28" t="s">
        <v>1208</v>
      </c>
      <c r="B156" s="29"/>
      <c r="C156" s="30">
        <v>34.668720960000002</v>
      </c>
      <c r="D156" s="30">
        <v>32.119914240000007</v>
      </c>
    </row>
    <row r="157" spans="1:4" x14ac:dyDescent="0.2">
      <c r="A157" s="28" t="s">
        <v>1206</v>
      </c>
      <c r="B157" s="29"/>
      <c r="C157" s="30">
        <v>35.390985980000004</v>
      </c>
      <c r="D157" s="30">
        <v>32.789079120000004</v>
      </c>
    </row>
    <row r="158" spans="1:4" x14ac:dyDescent="0.2">
      <c r="A158" s="28" t="s">
        <v>1205</v>
      </c>
      <c r="B158" s="29"/>
      <c r="C158" s="30">
        <v>34.668720960000002</v>
      </c>
      <c r="D158" s="30">
        <v>32.119914240000007</v>
      </c>
    </row>
    <row r="159" spans="1:4" x14ac:dyDescent="0.2">
      <c r="A159" s="28" t="s">
        <v>1207</v>
      </c>
      <c r="B159" s="29"/>
      <c r="C159" s="30">
        <v>43.250240567999988</v>
      </c>
      <c r="D159" s="30">
        <v>40.070529844999996</v>
      </c>
    </row>
    <row r="160" spans="1:4" x14ac:dyDescent="0.2">
      <c r="A160" s="4"/>
      <c r="D160" s="42"/>
    </row>
    <row r="161" spans="1:5" x14ac:dyDescent="0.2">
      <c r="A161" s="4"/>
      <c r="D161" s="42"/>
    </row>
    <row r="162" spans="1:5" x14ac:dyDescent="0.2">
      <c r="A162" s="4"/>
      <c r="D162" s="42"/>
    </row>
    <row r="165" spans="1:5" x14ac:dyDescent="0.2">
      <c r="A165" s="4" t="s">
        <v>825</v>
      </c>
      <c r="D165" s="43">
        <v>1.7474433058062644</v>
      </c>
      <c r="E165" s="1" t="s">
        <v>826</v>
      </c>
    </row>
  </sheetData>
  <mergeCells count="3">
    <mergeCell ref="B1:E1"/>
    <mergeCell ref="C151:D151"/>
    <mergeCell ref="A152:B1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showGridLines="0" workbookViewId="0"/>
  </sheetViews>
  <sheetFormatPr defaultRowHeight="11.25" x14ac:dyDescent="0.2"/>
  <cols>
    <col min="1" max="1" width="38" style="2" customWidth="1"/>
    <col min="2" max="2" width="42.570312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36" t="s">
        <v>1211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1212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7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40" t="s">
        <v>9</v>
      </c>
      <c r="B7" s="40" t="s">
        <v>10</v>
      </c>
      <c r="C7" s="40" t="s">
        <v>11</v>
      </c>
      <c r="D7" s="40">
        <v>105000</v>
      </c>
      <c r="E7" s="7">
        <v>1259.58</v>
      </c>
      <c r="F7" s="7">
        <v>3.2062567250529899</v>
      </c>
    </row>
    <row r="8" spans="1:6" x14ac:dyDescent="0.2">
      <c r="A8" s="40" t="s">
        <v>70</v>
      </c>
      <c r="B8" s="40" t="s">
        <v>71</v>
      </c>
      <c r="C8" s="40" t="s">
        <v>11</v>
      </c>
      <c r="D8" s="40">
        <v>190696</v>
      </c>
      <c r="E8" s="7">
        <v>895.98515599999996</v>
      </c>
      <c r="F8" s="7">
        <v>2.2807272519194099</v>
      </c>
    </row>
    <row r="9" spans="1:6" x14ac:dyDescent="0.2">
      <c r="A9" s="40" t="s">
        <v>49</v>
      </c>
      <c r="B9" s="40" t="s">
        <v>50</v>
      </c>
      <c r="C9" s="40" t="s">
        <v>11</v>
      </c>
      <c r="D9" s="40">
        <v>317906</v>
      </c>
      <c r="E9" s="7">
        <v>821.31015100000002</v>
      </c>
      <c r="F9" s="7">
        <v>2.09064227361345</v>
      </c>
    </row>
    <row r="10" spans="1:6" x14ac:dyDescent="0.2">
      <c r="A10" s="40" t="s">
        <v>42</v>
      </c>
      <c r="B10" s="40" t="s">
        <v>43</v>
      </c>
      <c r="C10" s="40" t="s">
        <v>41</v>
      </c>
      <c r="D10" s="40">
        <v>25367</v>
      </c>
      <c r="E10" s="7">
        <v>810.95762300000001</v>
      </c>
      <c r="F10" s="7">
        <v>2.0642899478212899</v>
      </c>
    </row>
    <row r="11" spans="1:6" x14ac:dyDescent="0.2">
      <c r="A11" s="40" t="s">
        <v>17</v>
      </c>
      <c r="B11" s="40" t="s">
        <v>18</v>
      </c>
      <c r="C11" s="40" t="s">
        <v>19</v>
      </c>
      <c r="D11" s="40">
        <v>80000</v>
      </c>
      <c r="E11" s="7">
        <v>780.44</v>
      </c>
      <c r="F11" s="7">
        <v>1.9866074393848401</v>
      </c>
    </row>
    <row r="12" spans="1:6" x14ac:dyDescent="0.2">
      <c r="A12" s="40" t="s">
        <v>20</v>
      </c>
      <c r="B12" s="40" t="s">
        <v>21</v>
      </c>
      <c r="C12" s="40" t="s">
        <v>11</v>
      </c>
      <c r="D12" s="40">
        <v>61000</v>
      </c>
      <c r="E12" s="7">
        <v>662.85649999999998</v>
      </c>
      <c r="F12" s="7">
        <v>1.6872990289382801</v>
      </c>
    </row>
    <row r="13" spans="1:6" x14ac:dyDescent="0.2">
      <c r="A13" s="40" t="s">
        <v>27</v>
      </c>
      <c r="B13" s="40" t="s">
        <v>28</v>
      </c>
      <c r="C13" s="40" t="s">
        <v>11</v>
      </c>
      <c r="D13" s="40">
        <v>70000</v>
      </c>
      <c r="E13" s="7">
        <v>528.81500000000005</v>
      </c>
      <c r="F13" s="7">
        <v>1.3460968339120101</v>
      </c>
    </row>
    <row r="14" spans="1:6" x14ac:dyDescent="0.2">
      <c r="A14" s="40" t="s">
        <v>14</v>
      </c>
      <c r="B14" s="40" t="s">
        <v>15</v>
      </c>
      <c r="C14" s="40" t="s">
        <v>16</v>
      </c>
      <c r="D14" s="40">
        <v>160000</v>
      </c>
      <c r="E14" s="7">
        <v>519.36</v>
      </c>
      <c r="F14" s="7">
        <v>1.3220291626760701</v>
      </c>
    </row>
    <row r="15" spans="1:6" x14ac:dyDescent="0.2">
      <c r="A15" s="40" t="s">
        <v>60</v>
      </c>
      <c r="B15" s="40" t="s">
        <v>61</v>
      </c>
      <c r="C15" s="40" t="s">
        <v>41</v>
      </c>
      <c r="D15" s="40">
        <v>36000</v>
      </c>
      <c r="E15" s="7">
        <v>495.774</v>
      </c>
      <c r="F15" s="7">
        <v>1.2619910776659</v>
      </c>
    </row>
    <row r="16" spans="1:6" x14ac:dyDescent="0.2">
      <c r="A16" s="40" t="s">
        <v>12</v>
      </c>
      <c r="B16" s="40" t="s">
        <v>13</v>
      </c>
      <c r="C16" s="40" t="s">
        <v>11</v>
      </c>
      <c r="D16" s="40">
        <v>180000</v>
      </c>
      <c r="E16" s="7">
        <v>477.99</v>
      </c>
      <c r="F16" s="7">
        <v>1.2167219644707601</v>
      </c>
    </row>
    <row r="17" spans="1:6" x14ac:dyDescent="0.2">
      <c r="A17" s="40" t="s">
        <v>22</v>
      </c>
      <c r="B17" s="40" t="s">
        <v>23</v>
      </c>
      <c r="C17" s="40" t="s">
        <v>11</v>
      </c>
      <c r="D17" s="40">
        <v>37500</v>
      </c>
      <c r="E17" s="7">
        <v>440.19375000000002</v>
      </c>
      <c r="F17" s="7">
        <v>1.1205117350734299</v>
      </c>
    </row>
    <row r="18" spans="1:6" x14ac:dyDescent="0.2">
      <c r="A18" s="40" t="s">
        <v>90</v>
      </c>
      <c r="B18" s="40" t="s">
        <v>91</v>
      </c>
      <c r="C18" s="40" t="s">
        <v>31</v>
      </c>
      <c r="D18" s="40">
        <v>115000</v>
      </c>
      <c r="E18" s="7">
        <v>430.21499999999997</v>
      </c>
      <c r="F18" s="7">
        <v>1.09511085994432</v>
      </c>
    </row>
    <row r="19" spans="1:6" x14ac:dyDescent="0.2">
      <c r="A19" s="40" t="s">
        <v>34</v>
      </c>
      <c r="B19" s="40" t="s">
        <v>35</v>
      </c>
      <c r="C19" s="40" t="s">
        <v>36</v>
      </c>
      <c r="D19" s="40">
        <v>62000</v>
      </c>
      <c r="E19" s="7">
        <v>399.24900000000002</v>
      </c>
      <c r="F19" s="7">
        <v>1.01628700933699</v>
      </c>
    </row>
    <row r="20" spans="1:6" x14ac:dyDescent="0.2">
      <c r="A20" s="40" t="s">
        <v>29</v>
      </c>
      <c r="B20" s="40" t="s">
        <v>30</v>
      </c>
      <c r="C20" s="40" t="s">
        <v>31</v>
      </c>
      <c r="D20" s="40">
        <v>33263</v>
      </c>
      <c r="E20" s="7">
        <v>394.19981300000001</v>
      </c>
      <c r="F20" s="7">
        <v>1.00343432052421</v>
      </c>
    </row>
    <row r="21" spans="1:6" x14ac:dyDescent="0.2">
      <c r="A21" s="40" t="s">
        <v>102</v>
      </c>
      <c r="B21" s="40" t="s">
        <v>103</v>
      </c>
      <c r="C21" s="40" t="s">
        <v>53</v>
      </c>
      <c r="D21" s="40">
        <v>44614</v>
      </c>
      <c r="E21" s="7">
        <v>376.54216000000002</v>
      </c>
      <c r="F21" s="7">
        <v>0.95848682319977896</v>
      </c>
    </row>
    <row r="22" spans="1:6" x14ac:dyDescent="0.2">
      <c r="A22" s="40" t="s">
        <v>46</v>
      </c>
      <c r="B22" s="40" t="s">
        <v>47</v>
      </c>
      <c r="C22" s="40" t="s">
        <v>48</v>
      </c>
      <c r="D22" s="40">
        <v>10000</v>
      </c>
      <c r="E22" s="7">
        <v>360.34500000000003</v>
      </c>
      <c r="F22" s="7">
        <v>0.91725700597756299</v>
      </c>
    </row>
    <row r="23" spans="1:6" x14ac:dyDescent="0.2">
      <c r="A23" s="40" t="s">
        <v>37</v>
      </c>
      <c r="B23" s="40" t="s">
        <v>38</v>
      </c>
      <c r="C23" s="40" t="s">
        <v>31</v>
      </c>
      <c r="D23" s="40">
        <v>11000</v>
      </c>
      <c r="E23" s="7">
        <v>348.26549999999997</v>
      </c>
      <c r="F23" s="7">
        <v>0.88650867866982697</v>
      </c>
    </row>
    <row r="24" spans="1:6" x14ac:dyDescent="0.2">
      <c r="A24" s="40" t="s">
        <v>44</v>
      </c>
      <c r="B24" s="40" t="s">
        <v>45</v>
      </c>
      <c r="C24" s="40" t="s">
        <v>31</v>
      </c>
      <c r="D24" s="40">
        <v>74940</v>
      </c>
      <c r="E24" s="7">
        <v>344.19941999999998</v>
      </c>
      <c r="F24" s="7">
        <v>0.87615848547479103</v>
      </c>
    </row>
    <row r="25" spans="1:6" x14ac:dyDescent="0.2">
      <c r="A25" s="40" t="s">
        <v>127</v>
      </c>
      <c r="B25" s="40" t="s">
        <v>128</v>
      </c>
      <c r="C25" s="40" t="s">
        <v>53</v>
      </c>
      <c r="D25" s="40">
        <v>34000</v>
      </c>
      <c r="E25" s="7">
        <v>329.76600000000002</v>
      </c>
      <c r="F25" s="7">
        <v>0.83941826259056496</v>
      </c>
    </row>
    <row r="26" spans="1:6" x14ac:dyDescent="0.2">
      <c r="A26" s="40" t="s">
        <v>129</v>
      </c>
      <c r="B26" s="40" t="s">
        <v>130</v>
      </c>
      <c r="C26" s="40" t="s">
        <v>131</v>
      </c>
      <c r="D26" s="40">
        <v>167000</v>
      </c>
      <c r="E26" s="7">
        <v>292.83449999999999</v>
      </c>
      <c r="F26" s="7">
        <v>0.74540925145884296</v>
      </c>
    </row>
    <row r="27" spans="1:6" x14ac:dyDescent="0.2">
      <c r="A27" s="40" t="s">
        <v>32</v>
      </c>
      <c r="B27" s="40" t="s">
        <v>33</v>
      </c>
      <c r="C27" s="40" t="s">
        <v>19</v>
      </c>
      <c r="D27" s="40">
        <v>36000</v>
      </c>
      <c r="E27" s="7">
        <v>289.36799999999999</v>
      </c>
      <c r="F27" s="7">
        <v>0.73658528717122596</v>
      </c>
    </row>
    <row r="28" spans="1:6" x14ac:dyDescent="0.2">
      <c r="A28" s="40" t="s">
        <v>39</v>
      </c>
      <c r="B28" s="40" t="s">
        <v>40</v>
      </c>
      <c r="C28" s="40" t="s">
        <v>41</v>
      </c>
      <c r="D28" s="40">
        <v>72000</v>
      </c>
      <c r="E28" s="7">
        <v>289.22399999999999</v>
      </c>
      <c r="F28" s="7">
        <v>0.73621873564737905</v>
      </c>
    </row>
    <row r="29" spans="1:6" x14ac:dyDescent="0.2">
      <c r="A29" s="40" t="s">
        <v>76</v>
      </c>
      <c r="B29" s="40" t="s">
        <v>77</v>
      </c>
      <c r="C29" s="40" t="s">
        <v>78</v>
      </c>
      <c r="D29" s="40">
        <v>168573</v>
      </c>
      <c r="E29" s="7">
        <v>264.49103700000001</v>
      </c>
      <c r="F29" s="7">
        <v>0.67326106011328202</v>
      </c>
    </row>
    <row r="30" spans="1:6" x14ac:dyDescent="0.2">
      <c r="A30" s="40" t="s">
        <v>140</v>
      </c>
      <c r="B30" s="40" t="s">
        <v>141</v>
      </c>
      <c r="C30" s="40" t="s">
        <v>142</v>
      </c>
      <c r="D30" s="40">
        <v>40000</v>
      </c>
      <c r="E30" s="7">
        <v>256.16000000000003</v>
      </c>
      <c r="F30" s="7">
        <v>0.65205443297732002</v>
      </c>
    </row>
    <row r="31" spans="1:6" x14ac:dyDescent="0.2">
      <c r="A31" s="40" t="s">
        <v>72</v>
      </c>
      <c r="B31" s="40" t="s">
        <v>73</v>
      </c>
      <c r="C31" s="40" t="s">
        <v>41</v>
      </c>
      <c r="D31" s="40">
        <v>35904</v>
      </c>
      <c r="E31" s="7">
        <v>254.84659199999999</v>
      </c>
      <c r="F31" s="7">
        <v>0.64871115725625605</v>
      </c>
    </row>
    <row r="32" spans="1:6" x14ac:dyDescent="0.2">
      <c r="A32" s="40" t="s">
        <v>66</v>
      </c>
      <c r="B32" s="40" t="s">
        <v>67</v>
      </c>
      <c r="C32" s="40" t="s">
        <v>53</v>
      </c>
      <c r="D32" s="40">
        <v>100820</v>
      </c>
      <c r="E32" s="7">
        <v>254.72173000000001</v>
      </c>
      <c r="F32" s="7">
        <v>0.648393321448127</v>
      </c>
    </row>
    <row r="33" spans="1:6" x14ac:dyDescent="0.2">
      <c r="A33" s="40" t="s">
        <v>114</v>
      </c>
      <c r="B33" s="40" t="s">
        <v>115</v>
      </c>
      <c r="C33" s="40" t="s">
        <v>87</v>
      </c>
      <c r="D33" s="40">
        <v>27000</v>
      </c>
      <c r="E33" s="7">
        <v>253.54349999999999</v>
      </c>
      <c r="F33" s="7">
        <v>0.64539414087907998</v>
      </c>
    </row>
    <row r="34" spans="1:6" x14ac:dyDescent="0.2">
      <c r="A34" s="40" t="s">
        <v>54</v>
      </c>
      <c r="B34" s="40" t="s">
        <v>55</v>
      </c>
      <c r="C34" s="40" t="s">
        <v>56</v>
      </c>
      <c r="D34" s="40">
        <v>32100</v>
      </c>
      <c r="E34" s="7">
        <v>253.22085000000001</v>
      </c>
      <c r="F34" s="7">
        <v>0.64457283637095997</v>
      </c>
    </row>
    <row r="35" spans="1:6" x14ac:dyDescent="0.2">
      <c r="A35" s="40" t="s">
        <v>24</v>
      </c>
      <c r="B35" s="40" t="s">
        <v>25</v>
      </c>
      <c r="C35" s="40" t="s">
        <v>26</v>
      </c>
      <c r="D35" s="40">
        <v>16124</v>
      </c>
      <c r="E35" s="7">
        <v>222.95461</v>
      </c>
      <c r="F35" s="7">
        <v>0.56753022252978402</v>
      </c>
    </row>
    <row r="36" spans="1:6" x14ac:dyDescent="0.2">
      <c r="A36" s="40" t="s">
        <v>100</v>
      </c>
      <c r="B36" s="40" t="s">
        <v>101</v>
      </c>
      <c r="C36" s="40" t="s">
        <v>87</v>
      </c>
      <c r="D36" s="40">
        <v>20000</v>
      </c>
      <c r="E36" s="7">
        <v>198.55</v>
      </c>
      <c r="F36" s="7">
        <v>0.50540836847145099</v>
      </c>
    </row>
    <row r="37" spans="1:6" x14ac:dyDescent="0.2">
      <c r="A37" s="40" t="s">
        <v>331</v>
      </c>
      <c r="B37" s="40" t="s">
        <v>332</v>
      </c>
      <c r="C37" s="40" t="s">
        <v>53</v>
      </c>
      <c r="D37" s="40">
        <v>57182</v>
      </c>
      <c r="E37" s="7">
        <v>198.450131</v>
      </c>
      <c r="F37" s="7">
        <v>0.50515415226217997</v>
      </c>
    </row>
    <row r="38" spans="1:6" x14ac:dyDescent="0.2">
      <c r="A38" s="40" t="s">
        <v>116</v>
      </c>
      <c r="B38" s="40" t="s">
        <v>117</v>
      </c>
      <c r="C38" s="40" t="s">
        <v>11</v>
      </c>
      <c r="D38" s="40">
        <v>235000</v>
      </c>
      <c r="E38" s="7">
        <v>196.69499999999999</v>
      </c>
      <c r="F38" s="7">
        <v>0.50068647210522299</v>
      </c>
    </row>
    <row r="39" spans="1:6" x14ac:dyDescent="0.2">
      <c r="A39" s="40" t="s">
        <v>68</v>
      </c>
      <c r="B39" s="40" t="s">
        <v>69</v>
      </c>
      <c r="C39" s="40" t="s">
        <v>26</v>
      </c>
      <c r="D39" s="40">
        <v>60000</v>
      </c>
      <c r="E39" s="7">
        <v>189.51</v>
      </c>
      <c r="F39" s="7">
        <v>0.48239707836325701</v>
      </c>
    </row>
    <row r="40" spans="1:6" x14ac:dyDescent="0.2">
      <c r="A40" s="40" t="s">
        <v>57</v>
      </c>
      <c r="B40" s="40" t="s">
        <v>58</v>
      </c>
      <c r="C40" s="40" t="s">
        <v>59</v>
      </c>
      <c r="D40" s="40">
        <v>50000</v>
      </c>
      <c r="E40" s="7">
        <v>181.77500000000001</v>
      </c>
      <c r="F40" s="7">
        <v>0.46270766143992997</v>
      </c>
    </row>
    <row r="41" spans="1:6" x14ac:dyDescent="0.2">
      <c r="A41" s="40" t="s">
        <v>94</v>
      </c>
      <c r="B41" s="40" t="s">
        <v>95</v>
      </c>
      <c r="C41" s="40" t="s">
        <v>96</v>
      </c>
      <c r="D41" s="40">
        <v>128000</v>
      </c>
      <c r="E41" s="7">
        <v>178.68799999999999</v>
      </c>
      <c r="F41" s="7">
        <v>0.45484971314745198</v>
      </c>
    </row>
    <row r="42" spans="1:6" x14ac:dyDescent="0.2">
      <c r="A42" s="40" t="s">
        <v>143</v>
      </c>
      <c r="B42" s="40" t="s">
        <v>144</v>
      </c>
      <c r="C42" s="40" t="s">
        <v>96</v>
      </c>
      <c r="D42" s="40">
        <v>71000</v>
      </c>
      <c r="E42" s="7">
        <v>167.73750000000001</v>
      </c>
      <c r="F42" s="7">
        <v>0.42697525160654798</v>
      </c>
    </row>
    <row r="43" spans="1:6" x14ac:dyDescent="0.2">
      <c r="A43" s="40" t="s">
        <v>97</v>
      </c>
      <c r="B43" s="40" t="s">
        <v>98</v>
      </c>
      <c r="C43" s="40" t="s">
        <v>99</v>
      </c>
      <c r="D43" s="40">
        <v>119600</v>
      </c>
      <c r="E43" s="7">
        <v>166.90180000000001</v>
      </c>
      <c r="F43" s="7">
        <v>0.42484798001988699</v>
      </c>
    </row>
    <row r="44" spans="1:6" x14ac:dyDescent="0.2">
      <c r="A44" s="40" t="s">
        <v>138</v>
      </c>
      <c r="B44" s="40" t="s">
        <v>139</v>
      </c>
      <c r="C44" s="40" t="s">
        <v>56</v>
      </c>
      <c r="D44" s="40">
        <v>130000</v>
      </c>
      <c r="E44" s="7">
        <v>163.80000000000001</v>
      </c>
      <c r="F44" s="7">
        <v>0.41695235837634698</v>
      </c>
    </row>
    <row r="45" spans="1:6" x14ac:dyDescent="0.2">
      <c r="A45" s="40" t="s">
        <v>51</v>
      </c>
      <c r="B45" s="40" t="s">
        <v>52</v>
      </c>
      <c r="C45" s="40" t="s">
        <v>53</v>
      </c>
      <c r="D45" s="40">
        <v>15000</v>
      </c>
      <c r="E45" s="7">
        <v>131.88</v>
      </c>
      <c r="F45" s="7">
        <v>0.33570010392352001</v>
      </c>
    </row>
    <row r="46" spans="1:6" x14ac:dyDescent="0.2">
      <c r="A46" s="40" t="s">
        <v>82</v>
      </c>
      <c r="B46" s="40" t="s">
        <v>83</v>
      </c>
      <c r="C46" s="40" t="s">
        <v>84</v>
      </c>
      <c r="D46" s="40">
        <v>984</v>
      </c>
      <c r="E46" s="7">
        <v>3.0366240000000002</v>
      </c>
      <c r="F46" s="48" t="s">
        <v>1056</v>
      </c>
    </row>
    <row r="47" spans="1:6" x14ac:dyDescent="0.2">
      <c r="A47" s="39" t="s">
        <v>149</v>
      </c>
      <c r="B47" s="40"/>
      <c r="C47" s="40"/>
      <c r="D47" s="40"/>
      <c r="E47" s="6">
        <f>SUM(E7:E46)</f>
        <v>15084.432946999996</v>
      </c>
      <c r="F47" s="6">
        <f>SUM(F7:F46)</f>
        <v>38.38964447181452</v>
      </c>
    </row>
    <row r="48" spans="1:6" x14ac:dyDescent="0.2">
      <c r="A48" s="40"/>
      <c r="B48" s="40"/>
      <c r="C48" s="40"/>
      <c r="D48" s="40"/>
      <c r="E48" s="7"/>
      <c r="F48" s="7"/>
    </row>
    <row r="49" spans="1:6" x14ac:dyDescent="0.2">
      <c r="A49" s="39" t="s">
        <v>615</v>
      </c>
      <c r="B49" s="40"/>
      <c r="C49" s="40"/>
      <c r="D49" s="40"/>
      <c r="E49" s="7"/>
      <c r="F49" s="7"/>
    </row>
    <row r="50" spans="1:6" x14ac:dyDescent="0.2">
      <c r="A50" s="39" t="s">
        <v>8</v>
      </c>
      <c r="B50" s="40"/>
      <c r="C50" s="40"/>
      <c r="D50" s="40"/>
      <c r="E50" s="7"/>
      <c r="F50" s="7"/>
    </row>
    <row r="51" spans="1:6" x14ac:dyDescent="0.2">
      <c r="A51" s="39"/>
      <c r="B51" s="40"/>
      <c r="C51" s="40"/>
      <c r="D51" s="40"/>
      <c r="E51" s="7"/>
      <c r="F51" s="7"/>
    </row>
    <row r="52" spans="1:6" x14ac:dyDescent="0.2">
      <c r="A52" s="40" t="s">
        <v>1013</v>
      </c>
      <c r="B52" s="40" t="s">
        <v>1014</v>
      </c>
      <c r="C52" s="40" t="s">
        <v>1015</v>
      </c>
      <c r="D52" s="40">
        <v>164</v>
      </c>
      <c r="E52" s="7">
        <v>1708.22892</v>
      </c>
      <c r="F52" s="7">
        <v>4.3482910674034203</v>
      </c>
    </row>
    <row r="53" spans="1:6" x14ac:dyDescent="0.2">
      <c r="A53" s="40" t="s">
        <v>720</v>
      </c>
      <c r="B53" s="40" t="s">
        <v>721</v>
      </c>
      <c r="C53" s="40" t="s">
        <v>649</v>
      </c>
      <c r="D53" s="40">
        <v>150</v>
      </c>
      <c r="E53" s="7">
        <v>1526.85</v>
      </c>
      <c r="F53" s="7">
        <v>3.8865916262938098</v>
      </c>
    </row>
    <row r="54" spans="1:6" x14ac:dyDescent="0.2">
      <c r="A54" s="40" t="s">
        <v>1109</v>
      </c>
      <c r="B54" s="40" t="s">
        <v>1110</v>
      </c>
      <c r="C54" s="40" t="s">
        <v>1015</v>
      </c>
      <c r="D54" s="40">
        <v>30</v>
      </c>
      <c r="E54" s="7">
        <v>312.38279999999997</v>
      </c>
      <c r="F54" s="7">
        <v>0.79516938447012697</v>
      </c>
    </row>
    <row r="55" spans="1:6" x14ac:dyDescent="0.2">
      <c r="A55" s="39" t="s">
        <v>149</v>
      </c>
      <c r="B55" s="40"/>
      <c r="C55" s="40"/>
      <c r="D55" s="40"/>
      <c r="E55" s="6">
        <f>SUM(E52:E54)</f>
        <v>3547.4617199999998</v>
      </c>
      <c r="F55" s="6">
        <f>SUM(F52:F54)</f>
        <v>9.0300520781673566</v>
      </c>
    </row>
    <row r="56" spans="1:6" x14ac:dyDescent="0.2">
      <c r="A56" s="40"/>
      <c r="B56" s="40"/>
      <c r="C56" s="40"/>
      <c r="D56" s="40"/>
      <c r="E56" s="7"/>
      <c r="F56" s="7"/>
    </row>
    <row r="57" spans="1:6" x14ac:dyDescent="0.2">
      <c r="A57" s="39" t="s">
        <v>755</v>
      </c>
      <c r="B57" s="40"/>
      <c r="C57" s="40"/>
      <c r="D57" s="40"/>
      <c r="E57" s="7"/>
      <c r="F57" s="7"/>
    </row>
    <row r="58" spans="1:6" x14ac:dyDescent="0.2">
      <c r="A58" s="39" t="s">
        <v>756</v>
      </c>
      <c r="B58" s="40"/>
      <c r="C58" s="40"/>
      <c r="D58" s="40"/>
      <c r="E58" s="7"/>
      <c r="F58" s="7"/>
    </row>
    <row r="59" spans="1:6" x14ac:dyDescent="0.2">
      <c r="A59" s="40" t="s">
        <v>771</v>
      </c>
      <c r="B59" s="40" t="s">
        <v>772</v>
      </c>
      <c r="C59" s="40" t="s">
        <v>759</v>
      </c>
      <c r="D59" s="40">
        <v>100</v>
      </c>
      <c r="E59" s="7">
        <v>98.321899999999999</v>
      </c>
      <c r="F59" s="7">
        <v>0.25027807133726099</v>
      </c>
    </row>
    <row r="60" spans="1:6" x14ac:dyDescent="0.2">
      <c r="A60" s="39" t="s">
        <v>149</v>
      </c>
      <c r="B60" s="40"/>
      <c r="C60" s="40"/>
      <c r="D60" s="40"/>
      <c r="E60" s="6">
        <f>SUM(E59:E59)</f>
        <v>98.321899999999999</v>
      </c>
      <c r="F60" s="6">
        <f>SUM(F59:F59)</f>
        <v>0.25027807133726099</v>
      </c>
    </row>
    <row r="61" spans="1:6" x14ac:dyDescent="0.2">
      <c r="A61" s="40"/>
      <c r="B61" s="40"/>
      <c r="C61" s="40"/>
      <c r="D61" s="40"/>
      <c r="E61" s="7"/>
      <c r="F61" s="7"/>
    </row>
    <row r="62" spans="1:6" x14ac:dyDescent="0.2">
      <c r="A62" s="39" t="s">
        <v>1213</v>
      </c>
      <c r="B62" s="40"/>
      <c r="C62" s="40"/>
      <c r="D62" s="40"/>
      <c r="E62" s="7"/>
      <c r="F62" s="7"/>
    </row>
    <row r="63" spans="1:6" x14ac:dyDescent="0.2">
      <c r="A63" s="40" t="s">
        <v>1214</v>
      </c>
      <c r="B63" s="40" t="s">
        <v>1215</v>
      </c>
      <c r="C63" s="40" t="s">
        <v>1216</v>
      </c>
      <c r="D63" s="40">
        <v>8000000</v>
      </c>
      <c r="E63" s="7">
        <v>8744.7999999999993</v>
      </c>
      <c r="F63" s="7">
        <v>22.259859484307</v>
      </c>
    </row>
    <row r="64" spans="1:6" x14ac:dyDescent="0.2">
      <c r="A64" s="40" t="s">
        <v>1217</v>
      </c>
      <c r="B64" s="40" t="s">
        <v>1218</v>
      </c>
      <c r="C64" s="40" t="s">
        <v>1216</v>
      </c>
      <c r="D64" s="40">
        <v>4400000</v>
      </c>
      <c r="E64" s="7">
        <v>4849.46</v>
      </c>
      <c r="F64" s="7">
        <v>12.3442843946994</v>
      </c>
    </row>
    <row r="65" spans="1:6" x14ac:dyDescent="0.2">
      <c r="A65" s="40" t="s">
        <v>1219</v>
      </c>
      <c r="B65" s="40" t="s">
        <v>1220</v>
      </c>
      <c r="C65" s="40" t="s">
        <v>1216</v>
      </c>
      <c r="D65" s="40">
        <v>1750000</v>
      </c>
      <c r="E65" s="7">
        <v>1951.25</v>
      </c>
      <c r="F65" s="7">
        <v>4.9669004229661002</v>
      </c>
    </row>
    <row r="66" spans="1:6" x14ac:dyDescent="0.2">
      <c r="A66" s="40" t="s">
        <v>1221</v>
      </c>
      <c r="B66" s="40" t="s">
        <v>1222</v>
      </c>
      <c r="C66" s="40" t="s">
        <v>1216</v>
      </c>
      <c r="D66" s="40">
        <v>1600000</v>
      </c>
      <c r="E66" s="7">
        <v>1692.48</v>
      </c>
      <c r="F66" s="7">
        <v>4.3082022436190499</v>
      </c>
    </row>
    <row r="67" spans="1:6" x14ac:dyDescent="0.2">
      <c r="A67" s="40" t="s">
        <v>1223</v>
      </c>
      <c r="B67" s="40" t="s">
        <v>1224</v>
      </c>
      <c r="C67" s="40" t="s">
        <v>1216</v>
      </c>
      <c r="D67" s="40">
        <v>1000000</v>
      </c>
      <c r="E67" s="7">
        <v>1188</v>
      </c>
      <c r="F67" s="7">
        <v>3.0240500717405401</v>
      </c>
    </row>
    <row r="68" spans="1:6" x14ac:dyDescent="0.2">
      <c r="A68" s="40" t="s">
        <v>1225</v>
      </c>
      <c r="B68" s="40" t="s">
        <v>1226</v>
      </c>
      <c r="C68" s="40" t="s">
        <v>1216</v>
      </c>
      <c r="D68" s="40">
        <v>350000</v>
      </c>
      <c r="E68" s="7">
        <v>392.245</v>
      </c>
      <c r="F68" s="7">
        <v>0.99845835049652198</v>
      </c>
    </row>
    <row r="69" spans="1:6" x14ac:dyDescent="0.2">
      <c r="A69" s="40" t="s">
        <v>1227</v>
      </c>
      <c r="B69" s="40" t="s">
        <v>1228</v>
      </c>
      <c r="C69" s="40" t="s">
        <v>1216</v>
      </c>
      <c r="D69" s="40">
        <v>100000</v>
      </c>
      <c r="E69" s="7">
        <v>118.74</v>
      </c>
      <c r="F69" s="7">
        <v>0.30225227737245097</v>
      </c>
    </row>
    <row r="70" spans="1:6" x14ac:dyDescent="0.2">
      <c r="A70" s="39" t="s">
        <v>149</v>
      </c>
      <c r="B70" s="40"/>
      <c r="C70" s="40"/>
      <c r="D70" s="40"/>
      <c r="E70" s="6">
        <f>SUM(E63:E69)</f>
        <v>18936.974999999999</v>
      </c>
      <c r="F70" s="6">
        <f>SUM(F63:F69)</f>
        <v>48.204007245201062</v>
      </c>
    </row>
    <row r="71" spans="1:6" x14ac:dyDescent="0.2">
      <c r="A71" s="40"/>
      <c r="B71" s="40"/>
      <c r="C71" s="40"/>
      <c r="D71" s="40"/>
      <c r="E71" s="7"/>
      <c r="F71" s="7"/>
    </row>
    <row r="72" spans="1:6" x14ac:dyDescent="0.2">
      <c r="A72" s="39" t="s">
        <v>149</v>
      </c>
      <c r="B72" s="40"/>
      <c r="C72" s="40"/>
      <c r="D72" s="40"/>
      <c r="E72" s="6">
        <v>37667.191566999994</v>
      </c>
      <c r="F72" s="6">
        <v>95.881711582871262</v>
      </c>
    </row>
    <row r="73" spans="1:6" x14ac:dyDescent="0.2">
      <c r="A73" s="40"/>
      <c r="B73" s="40"/>
      <c r="C73" s="40"/>
      <c r="D73" s="40"/>
      <c r="E73" s="7"/>
      <c r="F73" s="7"/>
    </row>
    <row r="74" spans="1:6" x14ac:dyDescent="0.2">
      <c r="A74" s="39" t="s">
        <v>160</v>
      </c>
      <c r="B74" s="40"/>
      <c r="C74" s="40"/>
      <c r="D74" s="40"/>
      <c r="E74" s="6">
        <v>1617.8737991</v>
      </c>
      <c r="F74" s="6">
        <v>4.12</v>
      </c>
    </row>
    <row r="75" spans="1:6" x14ac:dyDescent="0.2">
      <c r="A75" s="40"/>
      <c r="B75" s="40"/>
      <c r="C75" s="40"/>
      <c r="D75" s="40"/>
      <c r="E75" s="7"/>
      <c r="F75" s="7"/>
    </row>
    <row r="76" spans="1:6" x14ac:dyDescent="0.2">
      <c r="A76" s="41" t="s">
        <v>161</v>
      </c>
      <c r="B76" s="38"/>
      <c r="C76" s="38"/>
      <c r="D76" s="38"/>
      <c r="E76" s="8">
        <v>39285.063799099997</v>
      </c>
      <c r="F76" s="8">
        <f xml:space="preserve"> ROUND(SUM(F72:F75),2)</f>
        <v>100</v>
      </c>
    </row>
    <row r="77" spans="1:6" x14ac:dyDescent="0.2">
      <c r="A77" s="4" t="s">
        <v>806</v>
      </c>
      <c r="F77" s="9" t="s">
        <v>1099</v>
      </c>
    </row>
    <row r="78" spans="1:6" x14ac:dyDescent="0.2">
      <c r="A78" s="4"/>
      <c r="F78" s="9"/>
    </row>
    <row r="79" spans="1:6" x14ac:dyDescent="0.2">
      <c r="A79" s="4"/>
      <c r="F79" s="9"/>
    </row>
    <row r="80" spans="1:6" x14ac:dyDescent="0.2">
      <c r="A80" s="4" t="s">
        <v>162</v>
      </c>
    </row>
    <row r="81" spans="1:4" x14ac:dyDescent="0.2">
      <c r="A81" s="4" t="s">
        <v>163</v>
      </c>
    </row>
    <row r="82" spans="1:4" x14ac:dyDescent="0.2">
      <c r="A82" s="4" t="s">
        <v>811</v>
      </c>
    </row>
    <row r="83" spans="1:4" x14ac:dyDescent="0.2">
      <c r="A83" s="2" t="s">
        <v>985</v>
      </c>
      <c r="D83" s="10">
        <v>105.63</v>
      </c>
    </row>
    <row r="84" spans="1:4" x14ac:dyDescent="0.2">
      <c r="A84" s="2" t="s">
        <v>606</v>
      </c>
      <c r="D84" s="10">
        <v>17.704799999999999</v>
      </c>
    </row>
    <row r="85" spans="1:4" x14ac:dyDescent="0.2">
      <c r="A85" s="2" t="s">
        <v>986</v>
      </c>
      <c r="D85" s="10">
        <v>103.306</v>
      </c>
    </row>
    <row r="86" spans="1:4" x14ac:dyDescent="0.2">
      <c r="A86" s="2" t="s">
        <v>607</v>
      </c>
      <c r="D86" s="10">
        <v>18.122</v>
      </c>
    </row>
    <row r="88" spans="1:4" x14ac:dyDescent="0.2">
      <c r="A88" s="4" t="s">
        <v>823</v>
      </c>
    </row>
    <row r="89" spans="1:4" x14ac:dyDescent="0.2">
      <c r="A89" s="2" t="s">
        <v>985</v>
      </c>
      <c r="D89" s="10">
        <v>113.6854</v>
      </c>
    </row>
    <row r="90" spans="1:4" x14ac:dyDescent="0.2">
      <c r="A90" s="2" t="s">
        <v>606</v>
      </c>
      <c r="D90" s="10">
        <v>18.978200000000001</v>
      </c>
    </row>
    <row r="91" spans="1:4" x14ac:dyDescent="0.2">
      <c r="A91" s="2" t="s">
        <v>986</v>
      </c>
      <c r="D91" s="10">
        <v>110.73609999999999</v>
      </c>
    </row>
    <row r="92" spans="1:4" x14ac:dyDescent="0.2">
      <c r="A92" s="2" t="s">
        <v>607</v>
      </c>
      <c r="D92" s="10">
        <v>19.496700000000001</v>
      </c>
    </row>
    <row r="94" spans="1:4" x14ac:dyDescent="0.2">
      <c r="A94" s="4" t="s">
        <v>170</v>
      </c>
      <c r="D94" s="42" t="s">
        <v>171</v>
      </c>
    </row>
    <row r="97" spans="1:5" x14ac:dyDescent="0.2">
      <c r="A97" s="4" t="s">
        <v>825</v>
      </c>
      <c r="D97" s="43">
        <v>13.087315143480968</v>
      </c>
      <c r="E97" s="1" t="s">
        <v>826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showGridLines="0" workbookViewId="0"/>
  </sheetViews>
  <sheetFormatPr defaultRowHeight="11.25" x14ac:dyDescent="0.2"/>
  <cols>
    <col min="1" max="1" width="31.28515625" style="2" customWidth="1"/>
    <col min="2" max="2" width="42.5703125" style="2" bestFit="1" customWidth="1"/>
    <col min="3" max="3" width="18" style="2" bestFit="1" customWidth="1"/>
    <col min="4" max="4" width="7.42578125" style="2" bestFit="1" customWidth="1"/>
    <col min="5" max="5" width="23" style="1" bestFit="1" customWidth="1"/>
    <col min="6" max="6" width="15.5703125" style="1" bestFit="1" customWidth="1"/>
    <col min="7" max="16384" width="9.140625" style="2"/>
  </cols>
  <sheetData>
    <row r="1" spans="1:6" x14ac:dyDescent="0.2">
      <c r="A1" s="4"/>
      <c r="B1" s="36" t="s">
        <v>1229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1212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7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40" t="s">
        <v>49</v>
      </c>
      <c r="B7" s="40" t="s">
        <v>50</v>
      </c>
      <c r="C7" s="40" t="s">
        <v>11</v>
      </c>
      <c r="D7" s="40">
        <v>367501</v>
      </c>
      <c r="E7" s="7">
        <v>949.43883349999999</v>
      </c>
      <c r="F7" s="7">
        <v>2.0868389327440302</v>
      </c>
    </row>
    <row r="8" spans="1:6" x14ac:dyDescent="0.2">
      <c r="A8" s="40" t="s">
        <v>9</v>
      </c>
      <c r="B8" s="40" t="s">
        <v>10</v>
      </c>
      <c r="C8" s="40" t="s">
        <v>11</v>
      </c>
      <c r="D8" s="40">
        <v>63000</v>
      </c>
      <c r="E8" s="7">
        <v>755.74800000000005</v>
      </c>
      <c r="F8" s="7">
        <v>1.6611121160165101</v>
      </c>
    </row>
    <row r="9" spans="1:6" x14ac:dyDescent="0.2">
      <c r="A9" s="40" t="s">
        <v>70</v>
      </c>
      <c r="B9" s="40" t="s">
        <v>71</v>
      </c>
      <c r="C9" s="40" t="s">
        <v>11</v>
      </c>
      <c r="D9" s="40">
        <v>93551</v>
      </c>
      <c r="E9" s="7">
        <v>439.5493735</v>
      </c>
      <c r="F9" s="7">
        <v>0.96611673455743996</v>
      </c>
    </row>
    <row r="10" spans="1:6" x14ac:dyDescent="0.2">
      <c r="A10" s="40" t="s">
        <v>22</v>
      </c>
      <c r="B10" s="40" t="s">
        <v>23</v>
      </c>
      <c r="C10" s="40" t="s">
        <v>11</v>
      </c>
      <c r="D10" s="40">
        <v>35000</v>
      </c>
      <c r="E10" s="7">
        <v>410.84750000000003</v>
      </c>
      <c r="F10" s="7">
        <v>0.90303085166628705</v>
      </c>
    </row>
    <row r="11" spans="1:6" x14ac:dyDescent="0.2">
      <c r="A11" s="40" t="s">
        <v>17</v>
      </c>
      <c r="B11" s="40" t="s">
        <v>18</v>
      </c>
      <c r="C11" s="40" t="s">
        <v>19</v>
      </c>
      <c r="D11" s="40">
        <v>42000</v>
      </c>
      <c r="E11" s="7">
        <v>409.73099999999999</v>
      </c>
      <c r="F11" s="7">
        <v>0.90057681715010895</v>
      </c>
    </row>
    <row r="12" spans="1:6" x14ac:dyDescent="0.2">
      <c r="A12" s="40" t="s">
        <v>29</v>
      </c>
      <c r="B12" s="40" t="s">
        <v>30</v>
      </c>
      <c r="C12" s="40" t="s">
        <v>31</v>
      </c>
      <c r="D12" s="40">
        <v>27930</v>
      </c>
      <c r="E12" s="7">
        <v>330.99842999999998</v>
      </c>
      <c r="F12" s="7">
        <v>0.72752491896166804</v>
      </c>
    </row>
    <row r="13" spans="1:6" x14ac:dyDescent="0.2">
      <c r="A13" s="40" t="s">
        <v>42</v>
      </c>
      <c r="B13" s="40" t="s">
        <v>43</v>
      </c>
      <c r="C13" s="40" t="s">
        <v>41</v>
      </c>
      <c r="D13" s="40">
        <v>10300</v>
      </c>
      <c r="E13" s="7">
        <v>329.28070000000002</v>
      </c>
      <c r="F13" s="7">
        <v>0.723749398397876</v>
      </c>
    </row>
    <row r="14" spans="1:6" x14ac:dyDescent="0.2">
      <c r="A14" s="40" t="s">
        <v>27</v>
      </c>
      <c r="B14" s="40" t="s">
        <v>28</v>
      </c>
      <c r="C14" s="40" t="s">
        <v>11</v>
      </c>
      <c r="D14" s="40">
        <v>43000</v>
      </c>
      <c r="E14" s="7">
        <v>324.84350000000001</v>
      </c>
      <c r="F14" s="7">
        <v>0.71399656189524696</v>
      </c>
    </row>
    <row r="15" spans="1:6" x14ac:dyDescent="0.2">
      <c r="A15" s="40" t="s">
        <v>14</v>
      </c>
      <c r="B15" s="40" t="s">
        <v>15</v>
      </c>
      <c r="C15" s="40" t="s">
        <v>16</v>
      </c>
      <c r="D15" s="40">
        <v>100000</v>
      </c>
      <c r="E15" s="7">
        <v>324.60000000000002</v>
      </c>
      <c r="F15" s="7">
        <v>0.71346135597971705</v>
      </c>
    </row>
    <row r="16" spans="1:6" x14ac:dyDescent="0.2">
      <c r="A16" s="40" t="s">
        <v>20</v>
      </c>
      <c r="B16" s="40" t="s">
        <v>21</v>
      </c>
      <c r="C16" s="40" t="s">
        <v>11</v>
      </c>
      <c r="D16" s="40">
        <v>25100</v>
      </c>
      <c r="E16" s="7">
        <v>272.74914999999999</v>
      </c>
      <c r="F16" s="7">
        <v>0.59949469624558005</v>
      </c>
    </row>
    <row r="17" spans="1:6" x14ac:dyDescent="0.2">
      <c r="A17" s="40" t="s">
        <v>12</v>
      </c>
      <c r="B17" s="40" t="s">
        <v>13</v>
      </c>
      <c r="C17" s="40" t="s">
        <v>11</v>
      </c>
      <c r="D17" s="40">
        <v>102000</v>
      </c>
      <c r="E17" s="7">
        <v>270.86099999999999</v>
      </c>
      <c r="F17" s="7">
        <v>0.59534459748004298</v>
      </c>
    </row>
    <row r="18" spans="1:6" x14ac:dyDescent="0.2">
      <c r="A18" s="40" t="s">
        <v>76</v>
      </c>
      <c r="B18" s="40" t="s">
        <v>77</v>
      </c>
      <c r="C18" s="40" t="s">
        <v>78</v>
      </c>
      <c r="D18" s="40">
        <v>170586</v>
      </c>
      <c r="E18" s="7">
        <v>267.64943399999999</v>
      </c>
      <c r="F18" s="7">
        <v>0.588285668850412</v>
      </c>
    </row>
    <row r="19" spans="1:6" x14ac:dyDescent="0.2">
      <c r="A19" s="40" t="s">
        <v>90</v>
      </c>
      <c r="B19" s="40" t="s">
        <v>91</v>
      </c>
      <c r="C19" s="40" t="s">
        <v>31</v>
      </c>
      <c r="D19" s="40">
        <v>70000</v>
      </c>
      <c r="E19" s="7">
        <v>261.87</v>
      </c>
      <c r="F19" s="7">
        <v>0.57558264106718604</v>
      </c>
    </row>
    <row r="20" spans="1:6" x14ac:dyDescent="0.2">
      <c r="A20" s="40" t="s">
        <v>34</v>
      </c>
      <c r="B20" s="40" t="s">
        <v>35</v>
      </c>
      <c r="C20" s="40" t="s">
        <v>36</v>
      </c>
      <c r="D20" s="40">
        <v>40000</v>
      </c>
      <c r="E20" s="7">
        <v>257.58</v>
      </c>
      <c r="F20" s="7">
        <v>0.56615334588187105</v>
      </c>
    </row>
    <row r="21" spans="1:6" x14ac:dyDescent="0.2">
      <c r="A21" s="40" t="s">
        <v>60</v>
      </c>
      <c r="B21" s="40" t="s">
        <v>61</v>
      </c>
      <c r="C21" s="40" t="s">
        <v>41</v>
      </c>
      <c r="D21" s="40">
        <v>17600</v>
      </c>
      <c r="E21" s="7">
        <v>242.3784</v>
      </c>
      <c r="F21" s="7">
        <v>0.53274067136227399</v>
      </c>
    </row>
    <row r="22" spans="1:6" x14ac:dyDescent="0.2">
      <c r="A22" s="40" t="s">
        <v>331</v>
      </c>
      <c r="B22" s="40" t="s">
        <v>332</v>
      </c>
      <c r="C22" s="40" t="s">
        <v>53</v>
      </c>
      <c r="D22" s="40">
        <v>67697</v>
      </c>
      <c r="E22" s="7">
        <v>234.94243850000001</v>
      </c>
      <c r="F22" s="7">
        <v>0.51639664432960997</v>
      </c>
    </row>
    <row r="23" spans="1:6" x14ac:dyDescent="0.2">
      <c r="A23" s="40" t="s">
        <v>37</v>
      </c>
      <c r="B23" s="40" t="s">
        <v>38</v>
      </c>
      <c r="C23" s="40" t="s">
        <v>31</v>
      </c>
      <c r="D23" s="40">
        <v>6500</v>
      </c>
      <c r="E23" s="7">
        <v>205.79325</v>
      </c>
      <c r="F23" s="7">
        <v>0.45232757608278801</v>
      </c>
    </row>
    <row r="24" spans="1:6" x14ac:dyDescent="0.2">
      <c r="A24" s="40" t="s">
        <v>129</v>
      </c>
      <c r="B24" s="40" t="s">
        <v>130</v>
      </c>
      <c r="C24" s="40" t="s">
        <v>131</v>
      </c>
      <c r="D24" s="40">
        <v>106600</v>
      </c>
      <c r="E24" s="7">
        <v>186.92310000000001</v>
      </c>
      <c r="F24" s="7">
        <v>0.41085153539720298</v>
      </c>
    </row>
    <row r="25" spans="1:6" x14ac:dyDescent="0.2">
      <c r="A25" s="40" t="s">
        <v>32</v>
      </c>
      <c r="B25" s="40" t="s">
        <v>33</v>
      </c>
      <c r="C25" s="40" t="s">
        <v>19</v>
      </c>
      <c r="D25" s="40">
        <v>23000</v>
      </c>
      <c r="E25" s="7">
        <v>184.874</v>
      </c>
      <c r="F25" s="7">
        <v>0.40634767321440002</v>
      </c>
    </row>
    <row r="26" spans="1:6" x14ac:dyDescent="0.2">
      <c r="A26" s="40" t="s">
        <v>44</v>
      </c>
      <c r="B26" s="40" t="s">
        <v>45</v>
      </c>
      <c r="C26" s="40" t="s">
        <v>31</v>
      </c>
      <c r="D26" s="40">
        <v>40000</v>
      </c>
      <c r="E26" s="7">
        <v>183.72</v>
      </c>
      <c r="F26" s="7">
        <v>0.40381121478925902</v>
      </c>
    </row>
    <row r="27" spans="1:6" x14ac:dyDescent="0.2">
      <c r="A27" s="40" t="s">
        <v>39</v>
      </c>
      <c r="B27" s="40" t="s">
        <v>40</v>
      </c>
      <c r="C27" s="40" t="s">
        <v>41</v>
      </c>
      <c r="D27" s="40">
        <v>45000</v>
      </c>
      <c r="E27" s="7">
        <v>180.76499999999999</v>
      </c>
      <c r="F27" s="7">
        <v>0.39731621076301099</v>
      </c>
    </row>
    <row r="28" spans="1:6" x14ac:dyDescent="0.2">
      <c r="A28" s="40" t="s">
        <v>127</v>
      </c>
      <c r="B28" s="40" t="s">
        <v>128</v>
      </c>
      <c r="C28" s="40" t="s">
        <v>53</v>
      </c>
      <c r="D28" s="40">
        <v>16810</v>
      </c>
      <c r="E28" s="7">
        <v>163.04019</v>
      </c>
      <c r="F28" s="7">
        <v>0.358357594074525</v>
      </c>
    </row>
    <row r="29" spans="1:6" x14ac:dyDescent="0.2">
      <c r="A29" s="40" t="s">
        <v>140</v>
      </c>
      <c r="B29" s="40" t="s">
        <v>141</v>
      </c>
      <c r="C29" s="40" t="s">
        <v>142</v>
      </c>
      <c r="D29" s="40">
        <v>25000</v>
      </c>
      <c r="E29" s="7">
        <v>160.1</v>
      </c>
      <c r="F29" s="7">
        <v>0.35189514199739003</v>
      </c>
    </row>
    <row r="30" spans="1:6" x14ac:dyDescent="0.2">
      <c r="A30" s="40" t="s">
        <v>114</v>
      </c>
      <c r="B30" s="40" t="s">
        <v>115</v>
      </c>
      <c r="C30" s="40" t="s">
        <v>87</v>
      </c>
      <c r="D30" s="40">
        <v>17000</v>
      </c>
      <c r="E30" s="7">
        <v>159.63849999999999</v>
      </c>
      <c r="F30" s="7">
        <v>0.350880778424424</v>
      </c>
    </row>
    <row r="31" spans="1:6" x14ac:dyDescent="0.2">
      <c r="A31" s="40" t="s">
        <v>54</v>
      </c>
      <c r="B31" s="40" t="s">
        <v>55</v>
      </c>
      <c r="C31" s="40" t="s">
        <v>56</v>
      </c>
      <c r="D31" s="40">
        <v>20015</v>
      </c>
      <c r="E31" s="7">
        <v>157.8883275</v>
      </c>
      <c r="F31" s="7">
        <v>0.34703395018952399</v>
      </c>
    </row>
    <row r="32" spans="1:6" x14ac:dyDescent="0.2">
      <c r="A32" s="40" t="s">
        <v>72</v>
      </c>
      <c r="B32" s="40" t="s">
        <v>73</v>
      </c>
      <c r="C32" s="40" t="s">
        <v>41</v>
      </c>
      <c r="D32" s="40">
        <v>21942</v>
      </c>
      <c r="E32" s="7">
        <v>155.744316</v>
      </c>
      <c r="F32" s="7">
        <v>0.34232147529110801</v>
      </c>
    </row>
    <row r="33" spans="1:6" x14ac:dyDescent="0.2">
      <c r="A33" s="40" t="s">
        <v>24</v>
      </c>
      <c r="B33" s="40" t="s">
        <v>25</v>
      </c>
      <c r="C33" s="40" t="s">
        <v>26</v>
      </c>
      <c r="D33" s="40">
        <v>9919</v>
      </c>
      <c r="E33" s="7">
        <v>137.15497250000001</v>
      </c>
      <c r="F33" s="7">
        <v>0.30146263912264598</v>
      </c>
    </row>
    <row r="34" spans="1:6" x14ac:dyDescent="0.2">
      <c r="A34" s="40" t="s">
        <v>66</v>
      </c>
      <c r="B34" s="40" t="s">
        <v>67</v>
      </c>
      <c r="C34" s="40" t="s">
        <v>53</v>
      </c>
      <c r="D34" s="40">
        <v>52290</v>
      </c>
      <c r="E34" s="7">
        <v>132.11068499999999</v>
      </c>
      <c r="F34" s="7">
        <v>0.290375441957823</v>
      </c>
    </row>
    <row r="35" spans="1:6" x14ac:dyDescent="0.2">
      <c r="A35" s="40" t="s">
        <v>100</v>
      </c>
      <c r="B35" s="40" t="s">
        <v>101</v>
      </c>
      <c r="C35" s="40" t="s">
        <v>87</v>
      </c>
      <c r="D35" s="40">
        <v>13000</v>
      </c>
      <c r="E35" s="7">
        <v>129.0575</v>
      </c>
      <c r="F35" s="7">
        <v>0.28366463015820198</v>
      </c>
    </row>
    <row r="36" spans="1:6" x14ac:dyDescent="0.2">
      <c r="A36" s="40" t="s">
        <v>68</v>
      </c>
      <c r="B36" s="40" t="s">
        <v>69</v>
      </c>
      <c r="C36" s="40" t="s">
        <v>26</v>
      </c>
      <c r="D36" s="40">
        <v>40000</v>
      </c>
      <c r="E36" s="7">
        <v>126.34</v>
      </c>
      <c r="F36" s="7">
        <v>0.27769164422205</v>
      </c>
    </row>
    <row r="37" spans="1:6" x14ac:dyDescent="0.2">
      <c r="A37" s="40" t="s">
        <v>57</v>
      </c>
      <c r="B37" s="40" t="s">
        <v>58</v>
      </c>
      <c r="C37" s="40" t="s">
        <v>59</v>
      </c>
      <c r="D37" s="40">
        <v>30000</v>
      </c>
      <c r="E37" s="7">
        <v>109.065</v>
      </c>
      <c r="F37" s="7">
        <v>0.23972169682664199</v>
      </c>
    </row>
    <row r="38" spans="1:6" x14ac:dyDescent="0.2">
      <c r="A38" s="40" t="s">
        <v>94</v>
      </c>
      <c r="B38" s="40" t="s">
        <v>95</v>
      </c>
      <c r="C38" s="40" t="s">
        <v>96</v>
      </c>
      <c r="D38" s="40">
        <v>77000</v>
      </c>
      <c r="E38" s="7">
        <v>107.492</v>
      </c>
      <c r="F38" s="7">
        <v>0.236264288592026</v>
      </c>
    </row>
    <row r="39" spans="1:6" x14ac:dyDescent="0.2">
      <c r="A39" s="40" t="s">
        <v>97</v>
      </c>
      <c r="B39" s="40" t="s">
        <v>98</v>
      </c>
      <c r="C39" s="40" t="s">
        <v>99</v>
      </c>
      <c r="D39" s="40">
        <v>72800</v>
      </c>
      <c r="E39" s="7">
        <v>101.5924</v>
      </c>
      <c r="F39" s="7">
        <v>0.22329713943694901</v>
      </c>
    </row>
    <row r="40" spans="1:6" x14ac:dyDescent="0.2">
      <c r="A40" s="40" t="s">
        <v>51</v>
      </c>
      <c r="B40" s="40" t="s">
        <v>52</v>
      </c>
      <c r="C40" s="40" t="s">
        <v>53</v>
      </c>
      <c r="D40" s="40">
        <v>10000</v>
      </c>
      <c r="E40" s="7">
        <v>87.92</v>
      </c>
      <c r="F40" s="7">
        <v>0.19324560202629901</v>
      </c>
    </row>
    <row r="41" spans="1:6" x14ac:dyDescent="0.2">
      <c r="A41" s="40" t="s">
        <v>143</v>
      </c>
      <c r="B41" s="40" t="s">
        <v>144</v>
      </c>
      <c r="C41" s="40" t="s">
        <v>96</v>
      </c>
      <c r="D41" s="40">
        <v>30000</v>
      </c>
      <c r="E41" s="7">
        <v>70.875</v>
      </c>
      <c r="F41" s="7">
        <v>0.15578118793919399</v>
      </c>
    </row>
    <row r="42" spans="1:6" x14ac:dyDescent="0.2">
      <c r="A42" s="40" t="s">
        <v>138</v>
      </c>
      <c r="B42" s="40" t="s">
        <v>139</v>
      </c>
      <c r="C42" s="40" t="s">
        <v>56</v>
      </c>
      <c r="D42" s="40">
        <v>48500</v>
      </c>
      <c r="E42" s="7">
        <v>61.11</v>
      </c>
      <c r="F42" s="7">
        <v>0.13431800204534999</v>
      </c>
    </row>
    <row r="43" spans="1:6" x14ac:dyDescent="0.2">
      <c r="A43" s="40" t="s">
        <v>116</v>
      </c>
      <c r="B43" s="40" t="s">
        <v>117</v>
      </c>
      <c r="C43" s="40" t="s">
        <v>11</v>
      </c>
      <c r="D43" s="40">
        <v>60000</v>
      </c>
      <c r="E43" s="7">
        <v>50.22</v>
      </c>
      <c r="F43" s="7">
        <v>0.110382098882629</v>
      </c>
    </row>
    <row r="44" spans="1:6" x14ac:dyDescent="0.2">
      <c r="A44" s="40" t="s">
        <v>82</v>
      </c>
      <c r="B44" s="40" t="s">
        <v>83</v>
      </c>
      <c r="C44" s="40" t="s">
        <v>84</v>
      </c>
      <c r="D44" s="40">
        <v>581</v>
      </c>
      <c r="E44" s="7">
        <v>1.7929660000000001</v>
      </c>
      <c r="F44" s="48" t="s">
        <v>1056</v>
      </c>
    </row>
    <row r="45" spans="1:6" x14ac:dyDescent="0.2">
      <c r="A45" s="39" t="s">
        <v>149</v>
      </c>
      <c r="B45" s="40"/>
      <c r="C45" s="40"/>
      <c r="D45" s="40"/>
      <c r="E45" s="6">
        <f>SUM(E7:E44)</f>
        <v>8936.2849665000012</v>
      </c>
      <c r="F45" s="6">
        <f>SUM(F7:F44)</f>
        <v>19.637753474019302</v>
      </c>
    </row>
    <row r="46" spans="1:6" x14ac:dyDescent="0.2">
      <c r="A46" s="40"/>
      <c r="B46" s="40"/>
      <c r="C46" s="40"/>
      <c r="D46" s="40"/>
      <c r="E46" s="7"/>
      <c r="F46" s="7"/>
    </row>
    <row r="47" spans="1:6" x14ac:dyDescent="0.2">
      <c r="A47" s="39" t="s">
        <v>615</v>
      </c>
      <c r="B47" s="40"/>
      <c r="C47" s="40"/>
      <c r="D47" s="40"/>
      <c r="E47" s="7"/>
      <c r="F47" s="7"/>
    </row>
    <row r="48" spans="1:6" x14ac:dyDescent="0.2">
      <c r="A48" s="39" t="s">
        <v>8</v>
      </c>
      <c r="B48" s="40"/>
      <c r="C48" s="40"/>
      <c r="D48" s="40"/>
      <c r="E48" s="7"/>
      <c r="F48" s="7"/>
    </row>
    <row r="49" spans="1:6" x14ac:dyDescent="0.2">
      <c r="A49" s="39"/>
      <c r="B49" s="40"/>
      <c r="C49" s="40"/>
      <c r="D49" s="40"/>
      <c r="E49" s="7"/>
      <c r="F49" s="7"/>
    </row>
    <row r="50" spans="1:6" x14ac:dyDescent="0.2">
      <c r="A50" s="40" t="s">
        <v>1013</v>
      </c>
      <c r="B50" s="40" t="s">
        <v>1014</v>
      </c>
      <c r="C50" s="40" t="s">
        <v>1015</v>
      </c>
      <c r="D50" s="40">
        <v>180</v>
      </c>
      <c r="E50" s="7">
        <v>1874.8853999999999</v>
      </c>
      <c r="F50" s="7">
        <v>4.1209435606610398</v>
      </c>
    </row>
    <row r="51" spans="1:6" x14ac:dyDescent="0.2">
      <c r="A51" s="40" t="s">
        <v>1230</v>
      </c>
      <c r="B51" s="40" t="s">
        <v>1231</v>
      </c>
      <c r="C51" s="40" t="s">
        <v>672</v>
      </c>
      <c r="D51" s="40">
        <v>100</v>
      </c>
      <c r="E51" s="7">
        <v>1048.71</v>
      </c>
      <c r="F51" s="7">
        <v>2.3050340684827102</v>
      </c>
    </row>
    <row r="52" spans="1:6" x14ac:dyDescent="0.2">
      <c r="A52" s="40" t="s">
        <v>1232</v>
      </c>
      <c r="B52" s="40" t="s">
        <v>1233</v>
      </c>
      <c r="C52" s="40" t="s">
        <v>649</v>
      </c>
      <c r="D52" s="40">
        <v>100</v>
      </c>
      <c r="E52" s="7">
        <v>1016.5890000000001</v>
      </c>
      <c r="F52" s="7">
        <v>2.2344330450217602</v>
      </c>
    </row>
    <row r="53" spans="1:6" x14ac:dyDescent="0.2">
      <c r="A53" s="40" t="s">
        <v>1234</v>
      </c>
      <c r="B53" s="40" t="s">
        <v>1235</v>
      </c>
      <c r="C53" s="40" t="s">
        <v>672</v>
      </c>
      <c r="D53" s="40">
        <v>80</v>
      </c>
      <c r="E53" s="7">
        <v>870.76319999999998</v>
      </c>
      <c r="F53" s="7">
        <v>1.9139121793260601</v>
      </c>
    </row>
    <row r="54" spans="1:6" x14ac:dyDescent="0.2">
      <c r="A54" s="40" t="s">
        <v>1169</v>
      </c>
      <c r="B54" s="40" t="s">
        <v>1170</v>
      </c>
      <c r="C54" s="40" t="s">
        <v>1171</v>
      </c>
      <c r="D54" s="40">
        <v>60</v>
      </c>
      <c r="E54" s="7">
        <v>635.59259999999995</v>
      </c>
      <c r="F54" s="7">
        <v>1.3970140426576501</v>
      </c>
    </row>
    <row r="55" spans="1:6" x14ac:dyDescent="0.2">
      <c r="A55" s="40" t="s">
        <v>1236</v>
      </c>
      <c r="B55" s="40" t="s">
        <v>1237</v>
      </c>
      <c r="C55" s="40" t="s">
        <v>672</v>
      </c>
      <c r="D55" s="40">
        <v>50</v>
      </c>
      <c r="E55" s="7">
        <v>520.54949999999997</v>
      </c>
      <c r="F55" s="7">
        <v>1.1441526559598401</v>
      </c>
    </row>
    <row r="56" spans="1:6" x14ac:dyDescent="0.2">
      <c r="A56" s="40" t="s">
        <v>720</v>
      </c>
      <c r="B56" s="40" t="s">
        <v>721</v>
      </c>
      <c r="C56" s="40" t="s">
        <v>649</v>
      </c>
      <c r="D56" s="40">
        <v>50</v>
      </c>
      <c r="E56" s="7">
        <v>508.95</v>
      </c>
      <c r="F56" s="7">
        <v>1.1186572924395499</v>
      </c>
    </row>
    <row r="57" spans="1:6" x14ac:dyDescent="0.2">
      <c r="A57" s="40" t="s">
        <v>1238</v>
      </c>
      <c r="B57" s="40" t="s">
        <v>1239</v>
      </c>
      <c r="C57" s="40" t="s">
        <v>672</v>
      </c>
      <c r="D57" s="40">
        <v>50</v>
      </c>
      <c r="E57" s="7">
        <v>500.298</v>
      </c>
      <c r="F57" s="7">
        <v>1.0996404481637101</v>
      </c>
    </row>
    <row r="58" spans="1:6" x14ac:dyDescent="0.2">
      <c r="A58" s="40" t="s">
        <v>1054</v>
      </c>
      <c r="B58" s="40" t="s">
        <v>1055</v>
      </c>
      <c r="C58" s="40" t="s">
        <v>672</v>
      </c>
      <c r="D58" s="40">
        <v>40</v>
      </c>
      <c r="E58" s="7">
        <v>401.17403999999999</v>
      </c>
      <c r="F58" s="7">
        <v>0.881768868029147</v>
      </c>
    </row>
    <row r="59" spans="1:6" x14ac:dyDescent="0.2">
      <c r="A59" s="40" t="s">
        <v>1109</v>
      </c>
      <c r="B59" s="40" t="s">
        <v>1110</v>
      </c>
      <c r="C59" s="40" t="s">
        <v>1015</v>
      </c>
      <c r="D59" s="40">
        <v>35</v>
      </c>
      <c r="E59" s="7">
        <v>364.44659999999999</v>
      </c>
      <c r="F59" s="7">
        <v>0.80104302346949297</v>
      </c>
    </row>
    <row r="60" spans="1:6" x14ac:dyDescent="0.2">
      <c r="A60" s="39" t="s">
        <v>149</v>
      </c>
      <c r="B60" s="40"/>
      <c r="C60" s="40"/>
      <c r="D60" s="40"/>
      <c r="E60" s="6">
        <f>SUM(E50:E59)</f>
        <v>7741.9583400000001</v>
      </c>
      <c r="F60" s="6">
        <f>SUM(F50:F59)</f>
        <v>17.016599184210961</v>
      </c>
    </row>
    <row r="61" spans="1:6" x14ac:dyDescent="0.2">
      <c r="A61" s="40"/>
      <c r="B61" s="40"/>
      <c r="C61" s="40"/>
      <c r="D61" s="40"/>
      <c r="E61" s="7"/>
      <c r="F61" s="7"/>
    </row>
    <row r="62" spans="1:6" x14ac:dyDescent="0.2">
      <c r="A62" s="39" t="s">
        <v>755</v>
      </c>
      <c r="B62" s="40"/>
      <c r="C62" s="40"/>
      <c r="D62" s="40"/>
      <c r="E62" s="7"/>
      <c r="F62" s="7"/>
    </row>
    <row r="63" spans="1:6" x14ac:dyDescent="0.2">
      <c r="A63" s="39" t="s">
        <v>756</v>
      </c>
      <c r="B63" s="40"/>
      <c r="C63" s="40"/>
      <c r="D63" s="40"/>
      <c r="E63" s="7"/>
      <c r="F63" s="7"/>
    </row>
    <row r="64" spans="1:6" x14ac:dyDescent="0.2">
      <c r="A64" s="40" t="s">
        <v>773</v>
      </c>
      <c r="B64" s="40" t="s">
        <v>774</v>
      </c>
      <c r="C64" s="40" t="s">
        <v>759</v>
      </c>
      <c r="D64" s="40">
        <v>200</v>
      </c>
      <c r="E64" s="7">
        <v>199.96440000000001</v>
      </c>
      <c r="F64" s="7">
        <v>0.43951593336928702</v>
      </c>
    </row>
    <row r="65" spans="1:6" x14ac:dyDescent="0.2">
      <c r="A65" s="39" t="s">
        <v>149</v>
      </c>
      <c r="B65" s="40"/>
      <c r="C65" s="40"/>
      <c r="D65" s="40"/>
      <c r="E65" s="6">
        <f>SUM(E64:E64)</f>
        <v>199.96440000000001</v>
      </c>
      <c r="F65" s="6">
        <f>SUM(F64:F64)</f>
        <v>0.43951593336928702</v>
      </c>
    </row>
    <row r="66" spans="1:6" x14ac:dyDescent="0.2">
      <c r="A66" s="40"/>
      <c r="B66" s="40"/>
      <c r="C66" s="40"/>
      <c r="D66" s="40"/>
      <c r="E66" s="7"/>
      <c r="F66" s="7"/>
    </row>
    <row r="67" spans="1:6" x14ac:dyDescent="0.2">
      <c r="A67" s="39" t="s">
        <v>1213</v>
      </c>
      <c r="B67" s="40"/>
      <c r="C67" s="40"/>
      <c r="D67" s="40"/>
      <c r="E67" s="7"/>
      <c r="F67" s="7"/>
    </row>
    <row r="68" spans="1:6" x14ac:dyDescent="0.2">
      <c r="A68" s="40" t="s">
        <v>1217</v>
      </c>
      <c r="B68" s="40" t="s">
        <v>1240</v>
      </c>
      <c r="C68" s="40" t="s">
        <v>1216</v>
      </c>
      <c r="D68" s="40">
        <v>9300000</v>
      </c>
      <c r="E68" s="7">
        <v>10249.995000000001</v>
      </c>
      <c r="F68" s="7">
        <v>22.529190793238801</v>
      </c>
    </row>
    <row r="69" spans="1:6" x14ac:dyDescent="0.2">
      <c r="A69" s="40" t="s">
        <v>1214</v>
      </c>
      <c r="B69" s="40" t="s">
        <v>1241</v>
      </c>
      <c r="C69" s="40" t="s">
        <v>1216</v>
      </c>
      <c r="D69" s="40">
        <v>6700000</v>
      </c>
      <c r="E69" s="7">
        <v>7323.77</v>
      </c>
      <c r="F69" s="7">
        <v>16.097433379801501</v>
      </c>
    </row>
    <row r="70" spans="1:6" x14ac:dyDescent="0.2">
      <c r="A70" s="40" t="s">
        <v>1225</v>
      </c>
      <c r="B70" s="40" t="s">
        <v>1242</v>
      </c>
      <c r="C70" s="40" t="s">
        <v>1216</v>
      </c>
      <c r="D70" s="40">
        <v>4450000</v>
      </c>
      <c r="E70" s="7">
        <v>4987.1149999999998</v>
      </c>
      <c r="F70" s="7">
        <v>10.9615336732187</v>
      </c>
    </row>
    <row r="71" spans="1:6" x14ac:dyDescent="0.2">
      <c r="A71" s="40" t="s">
        <v>1223</v>
      </c>
      <c r="B71" s="40" t="s">
        <v>1224</v>
      </c>
      <c r="C71" s="40" t="s">
        <v>1216</v>
      </c>
      <c r="D71" s="40">
        <v>2000000</v>
      </c>
      <c r="E71" s="7">
        <v>2376</v>
      </c>
      <c r="F71" s="7">
        <v>5.2223788718663204</v>
      </c>
    </row>
    <row r="72" spans="1:6" x14ac:dyDescent="0.2">
      <c r="A72" s="40" t="s">
        <v>1221</v>
      </c>
      <c r="B72" s="40" t="s">
        <v>1243</v>
      </c>
      <c r="C72" s="40" t="s">
        <v>1216</v>
      </c>
      <c r="D72" s="40">
        <v>1200000</v>
      </c>
      <c r="E72" s="7">
        <v>1269.3599999999999</v>
      </c>
      <c r="F72" s="7">
        <v>2.7900163488182801</v>
      </c>
    </row>
    <row r="73" spans="1:6" x14ac:dyDescent="0.2">
      <c r="A73" s="40" t="s">
        <v>1219</v>
      </c>
      <c r="B73" s="40" t="s">
        <v>1244</v>
      </c>
      <c r="C73" s="40" t="s">
        <v>1216</v>
      </c>
      <c r="D73" s="40">
        <v>700000</v>
      </c>
      <c r="E73" s="7">
        <v>780.5</v>
      </c>
      <c r="F73" s="7">
        <v>1.7155162918736</v>
      </c>
    </row>
    <row r="74" spans="1:6" x14ac:dyDescent="0.2">
      <c r="A74" s="40" t="s">
        <v>1227</v>
      </c>
      <c r="B74" s="40" t="s">
        <v>1228</v>
      </c>
      <c r="C74" s="40" t="s">
        <v>1216</v>
      </c>
      <c r="D74" s="40">
        <v>200000</v>
      </c>
      <c r="E74" s="7">
        <v>237.48</v>
      </c>
      <c r="F74" s="7">
        <v>0.52197413067795195</v>
      </c>
    </row>
    <row r="75" spans="1:6" x14ac:dyDescent="0.2">
      <c r="A75" s="39" t="s">
        <v>149</v>
      </c>
      <c r="B75" s="40"/>
      <c r="C75" s="40"/>
      <c r="D75" s="40"/>
      <c r="E75" s="6">
        <f>SUM(E68:E74)</f>
        <v>27224.219999999998</v>
      </c>
      <c r="F75" s="6">
        <f>SUM(F68:F74)</f>
        <v>59.838043489495142</v>
      </c>
    </row>
    <row r="76" spans="1:6" x14ac:dyDescent="0.2">
      <c r="A76" s="40"/>
      <c r="B76" s="40"/>
      <c r="C76" s="40"/>
      <c r="D76" s="40"/>
      <c r="E76" s="7"/>
      <c r="F76" s="7"/>
    </row>
    <row r="77" spans="1:6" x14ac:dyDescent="0.2">
      <c r="A77" s="39" t="s">
        <v>149</v>
      </c>
      <c r="B77" s="40"/>
      <c r="C77" s="40"/>
      <c r="D77" s="40"/>
      <c r="E77" s="6">
        <v>44102.427706499999</v>
      </c>
      <c r="F77" s="6">
        <v>96.935852968197551</v>
      </c>
    </row>
    <row r="78" spans="1:6" x14ac:dyDescent="0.2">
      <c r="A78" s="40"/>
      <c r="B78" s="40"/>
      <c r="C78" s="40"/>
      <c r="D78" s="40"/>
      <c r="E78" s="7"/>
      <c r="F78" s="7"/>
    </row>
    <row r="79" spans="1:6" x14ac:dyDescent="0.2">
      <c r="A79" s="39" t="s">
        <v>160</v>
      </c>
      <c r="B79" s="40"/>
      <c r="C79" s="40"/>
      <c r="D79" s="40"/>
      <c r="E79" s="6">
        <v>1394.0775934999999</v>
      </c>
      <c r="F79" s="6">
        <v>3.06</v>
      </c>
    </row>
    <row r="80" spans="1:6" x14ac:dyDescent="0.2">
      <c r="A80" s="40"/>
      <c r="B80" s="40"/>
      <c r="C80" s="40"/>
      <c r="D80" s="40"/>
      <c r="E80" s="7"/>
      <c r="F80" s="7"/>
    </row>
    <row r="81" spans="1:6" x14ac:dyDescent="0.2">
      <c r="A81" s="41" t="s">
        <v>161</v>
      </c>
      <c r="B81" s="38"/>
      <c r="C81" s="38"/>
      <c r="D81" s="38"/>
      <c r="E81" s="8">
        <v>45496.507593499999</v>
      </c>
      <c r="F81" s="8">
        <f xml:space="preserve"> ROUND(SUM(F77:F80),2)</f>
        <v>100</v>
      </c>
    </row>
    <row r="82" spans="1:6" x14ac:dyDescent="0.2">
      <c r="A82" s="4" t="s">
        <v>806</v>
      </c>
      <c r="F82" s="9" t="s">
        <v>1099</v>
      </c>
    </row>
    <row r="84" spans="1:6" x14ac:dyDescent="0.2">
      <c r="A84" s="4" t="s">
        <v>162</v>
      </c>
    </row>
    <row r="85" spans="1:6" x14ac:dyDescent="0.2">
      <c r="A85" s="4" t="s">
        <v>163</v>
      </c>
    </row>
    <row r="86" spans="1:6" x14ac:dyDescent="0.2">
      <c r="A86" s="4" t="s">
        <v>811</v>
      </c>
    </row>
    <row r="87" spans="1:6" x14ac:dyDescent="0.2">
      <c r="A87" s="2" t="s">
        <v>985</v>
      </c>
      <c r="D87" s="10">
        <v>47.336500000000001</v>
      </c>
    </row>
    <row r="88" spans="1:6" x14ac:dyDescent="0.2">
      <c r="A88" s="2" t="s">
        <v>1245</v>
      </c>
      <c r="D88" s="10">
        <v>14.359500000000001</v>
      </c>
    </row>
    <row r="89" spans="1:6" x14ac:dyDescent="0.2">
      <c r="A89" s="2" t="s">
        <v>1246</v>
      </c>
      <c r="D89" s="10">
        <v>13.9185</v>
      </c>
    </row>
    <row r="90" spans="1:6" x14ac:dyDescent="0.2">
      <c r="A90" s="2" t="s">
        <v>986</v>
      </c>
      <c r="D90" s="10">
        <v>46.135300000000001</v>
      </c>
    </row>
    <row r="91" spans="1:6" x14ac:dyDescent="0.2">
      <c r="A91" s="2" t="s">
        <v>1247</v>
      </c>
      <c r="D91" s="10">
        <v>13.957700000000001</v>
      </c>
    </row>
    <row r="92" spans="1:6" x14ac:dyDescent="0.2">
      <c r="A92" s="2" t="s">
        <v>1248</v>
      </c>
      <c r="D92" s="10">
        <v>13.531700000000001</v>
      </c>
    </row>
    <row r="94" spans="1:6" x14ac:dyDescent="0.2">
      <c r="A94" s="4" t="s">
        <v>823</v>
      </c>
    </row>
    <row r="95" spans="1:6" x14ac:dyDescent="0.2">
      <c r="A95" s="2" t="s">
        <v>985</v>
      </c>
      <c r="D95" s="10">
        <v>51.513100000000001</v>
      </c>
    </row>
    <row r="96" spans="1:6" x14ac:dyDescent="0.2">
      <c r="A96" s="2" t="s">
        <v>1245</v>
      </c>
      <c r="D96" s="10">
        <v>15.0129</v>
      </c>
    </row>
    <row r="97" spans="1:5" x14ac:dyDescent="0.2">
      <c r="A97" s="2" t="s">
        <v>1246</v>
      </c>
      <c r="D97" s="10">
        <v>14.5639</v>
      </c>
    </row>
    <row r="98" spans="1:5" x14ac:dyDescent="0.2">
      <c r="A98" s="2" t="s">
        <v>986</v>
      </c>
      <c r="D98" s="10">
        <v>50.003500000000003</v>
      </c>
    </row>
    <row r="99" spans="1:5" x14ac:dyDescent="0.2">
      <c r="A99" s="2" t="s">
        <v>1247</v>
      </c>
      <c r="D99" s="10">
        <v>14.518700000000001</v>
      </c>
    </row>
    <row r="100" spans="1:5" x14ac:dyDescent="0.2">
      <c r="A100" s="2" t="s">
        <v>1248</v>
      </c>
      <c r="D100" s="10">
        <v>14.088699999999999</v>
      </c>
    </row>
    <row r="102" spans="1:5" x14ac:dyDescent="0.2">
      <c r="A102" s="4" t="s">
        <v>170</v>
      </c>
      <c r="D102" s="42"/>
    </row>
    <row r="103" spans="1:5" x14ac:dyDescent="0.2">
      <c r="A103" s="25" t="s">
        <v>604</v>
      </c>
      <c r="B103" s="26"/>
      <c r="C103" s="32" t="s">
        <v>610</v>
      </c>
      <c r="D103" s="33"/>
    </row>
    <row r="104" spans="1:5" x14ac:dyDescent="0.2">
      <c r="A104" s="34"/>
      <c r="B104" s="35"/>
      <c r="C104" s="27" t="s">
        <v>611</v>
      </c>
      <c r="D104" s="27" t="s">
        <v>612</v>
      </c>
    </row>
    <row r="105" spans="1:5" x14ac:dyDescent="0.2">
      <c r="A105" s="28" t="s">
        <v>1247</v>
      </c>
      <c r="B105" s="29"/>
      <c r="C105" s="30">
        <v>0.42613636180000003</v>
      </c>
      <c r="D105" s="30">
        <v>0.39480727919999997</v>
      </c>
    </row>
    <row r="106" spans="1:5" x14ac:dyDescent="0.2">
      <c r="A106" s="28" t="s">
        <v>1248</v>
      </c>
      <c r="B106" s="29"/>
      <c r="C106" s="30">
        <v>0.39724576100000003</v>
      </c>
      <c r="D106" s="30">
        <v>0.36804068400000001</v>
      </c>
    </row>
    <row r="107" spans="1:5" x14ac:dyDescent="0.2">
      <c r="A107" s="28" t="s">
        <v>1245</v>
      </c>
      <c r="B107" s="29"/>
      <c r="C107" s="30">
        <v>0.42613636180000003</v>
      </c>
      <c r="D107" s="30">
        <v>0.39480727919999997</v>
      </c>
    </row>
    <row r="108" spans="1:5" x14ac:dyDescent="0.2">
      <c r="A108" s="28" t="s">
        <v>1246</v>
      </c>
      <c r="B108" s="29"/>
      <c r="C108" s="30">
        <v>0.39724576100000003</v>
      </c>
      <c r="D108" s="30">
        <v>0.36804068400000001</v>
      </c>
    </row>
    <row r="111" spans="1:5" x14ac:dyDescent="0.2">
      <c r="A111" s="4" t="s">
        <v>825</v>
      </c>
      <c r="D111" s="43">
        <v>12.546750176508555</v>
      </c>
      <c r="E111" s="1" t="s">
        <v>826</v>
      </c>
    </row>
  </sheetData>
  <mergeCells count="3">
    <mergeCell ref="B1:E1"/>
    <mergeCell ref="C103:D103"/>
    <mergeCell ref="A104:B10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workbookViewId="0"/>
  </sheetViews>
  <sheetFormatPr defaultRowHeight="11.25" x14ac:dyDescent="0.2"/>
  <cols>
    <col min="1" max="1" width="38" style="2" customWidth="1"/>
    <col min="2" max="2" width="44.7109375" style="2" bestFit="1" customWidth="1"/>
    <col min="3" max="3" width="11.28515625" style="2" bestFit="1" customWidth="1"/>
    <col min="4" max="4" width="7.42578125" style="2" bestFit="1" customWidth="1"/>
    <col min="5" max="5" width="23" style="1" bestFit="1" customWidth="1"/>
    <col min="6" max="6" width="13.5703125" style="1" bestFit="1" customWidth="1"/>
    <col min="7" max="16384" width="9.140625" style="2"/>
  </cols>
  <sheetData>
    <row r="1" spans="1:6" x14ac:dyDescent="0.2">
      <c r="A1" s="4"/>
      <c r="B1" s="36" t="s">
        <v>1249</v>
      </c>
      <c r="C1" s="36"/>
      <c r="D1" s="36"/>
      <c r="E1" s="36"/>
    </row>
    <row r="3" spans="1:6" s="4" customFormat="1" x14ac:dyDescent="0.2">
      <c r="A3" s="37" t="s">
        <v>1</v>
      </c>
      <c r="B3" s="37" t="s">
        <v>2</v>
      </c>
      <c r="C3" s="37" t="s">
        <v>614</v>
      </c>
      <c r="D3" s="37" t="s">
        <v>4</v>
      </c>
      <c r="E3" s="3" t="s">
        <v>5</v>
      </c>
      <c r="F3" s="3" t="s">
        <v>6</v>
      </c>
    </row>
    <row r="4" spans="1:6" x14ac:dyDescent="0.2">
      <c r="A4" s="38"/>
      <c r="B4" s="38"/>
      <c r="C4" s="38"/>
      <c r="D4" s="38"/>
      <c r="E4" s="5"/>
      <c r="F4" s="5"/>
    </row>
    <row r="5" spans="1:6" x14ac:dyDescent="0.2">
      <c r="A5" s="39" t="s">
        <v>615</v>
      </c>
      <c r="B5" s="40"/>
      <c r="C5" s="40"/>
      <c r="D5" s="40"/>
      <c r="E5" s="7"/>
      <c r="F5" s="7"/>
    </row>
    <row r="6" spans="1:6" x14ac:dyDescent="0.2">
      <c r="A6" s="39" t="s">
        <v>8</v>
      </c>
      <c r="B6" s="40"/>
      <c r="C6" s="40"/>
      <c r="D6" s="40"/>
      <c r="E6" s="7"/>
      <c r="F6" s="7"/>
    </row>
    <row r="7" spans="1:6" x14ac:dyDescent="0.2">
      <c r="A7" s="39"/>
      <c r="B7" s="40"/>
      <c r="C7" s="40"/>
      <c r="D7" s="40"/>
      <c r="E7" s="7"/>
      <c r="F7" s="7"/>
    </row>
    <row r="8" spans="1:6" x14ac:dyDescent="0.2">
      <c r="A8" s="40" t="s">
        <v>886</v>
      </c>
      <c r="B8" s="40" t="s">
        <v>887</v>
      </c>
      <c r="C8" s="40" t="s">
        <v>655</v>
      </c>
      <c r="D8" s="40">
        <v>1200</v>
      </c>
      <c r="E8" s="7">
        <v>12274.752</v>
      </c>
      <c r="F8" s="7">
        <v>4.9848034389565896</v>
      </c>
    </row>
    <row r="9" spans="1:6" x14ac:dyDescent="0.2">
      <c r="A9" s="40" t="s">
        <v>997</v>
      </c>
      <c r="B9" s="40" t="s">
        <v>998</v>
      </c>
      <c r="C9" s="40" t="s">
        <v>621</v>
      </c>
      <c r="D9" s="40">
        <v>22</v>
      </c>
      <c r="E9" s="7">
        <v>11179.333000000001</v>
      </c>
      <c r="F9" s="7">
        <v>4.5399514046101199</v>
      </c>
    </row>
    <row r="10" spans="1:6" x14ac:dyDescent="0.2">
      <c r="A10" s="40" t="s">
        <v>625</v>
      </c>
      <c r="B10" s="40" t="s">
        <v>626</v>
      </c>
      <c r="C10" s="40" t="s">
        <v>618</v>
      </c>
      <c r="D10" s="40">
        <v>930</v>
      </c>
      <c r="E10" s="7">
        <v>9472.0221000000001</v>
      </c>
      <c r="F10" s="7">
        <v>3.8466087410933301</v>
      </c>
    </row>
    <row r="11" spans="1:6" x14ac:dyDescent="0.2">
      <c r="A11" s="40" t="s">
        <v>656</v>
      </c>
      <c r="B11" s="40" t="s">
        <v>657</v>
      </c>
      <c r="C11" s="40" t="s">
        <v>641</v>
      </c>
      <c r="D11" s="40">
        <v>900</v>
      </c>
      <c r="E11" s="7">
        <v>9210.6990000000005</v>
      </c>
      <c r="F11" s="7">
        <v>3.7404848627812601</v>
      </c>
    </row>
    <row r="12" spans="1:6" x14ac:dyDescent="0.2">
      <c r="A12" s="40" t="s">
        <v>695</v>
      </c>
      <c r="B12" s="40" t="s">
        <v>696</v>
      </c>
      <c r="C12" s="40" t="s">
        <v>632</v>
      </c>
      <c r="D12" s="40">
        <v>900</v>
      </c>
      <c r="E12" s="7">
        <v>9035.82</v>
      </c>
      <c r="F12" s="7">
        <v>3.66946612117236</v>
      </c>
    </row>
    <row r="13" spans="1:6" x14ac:dyDescent="0.2">
      <c r="A13" s="40" t="s">
        <v>686</v>
      </c>
      <c r="B13" s="40" t="s">
        <v>687</v>
      </c>
      <c r="C13" s="40" t="s">
        <v>635</v>
      </c>
      <c r="D13" s="40">
        <v>900000</v>
      </c>
      <c r="E13" s="7">
        <v>8993.8799999999992</v>
      </c>
      <c r="F13" s="7">
        <v>3.65243419610945</v>
      </c>
    </row>
    <row r="14" spans="1:6" x14ac:dyDescent="0.2">
      <c r="A14" s="40" t="s">
        <v>699</v>
      </c>
      <c r="B14" s="40" t="s">
        <v>700</v>
      </c>
      <c r="C14" s="40" t="s">
        <v>649</v>
      </c>
      <c r="D14" s="40">
        <v>800</v>
      </c>
      <c r="E14" s="7">
        <v>8152.0240000000003</v>
      </c>
      <c r="F14" s="7">
        <v>3.3105546466157998</v>
      </c>
    </row>
    <row r="15" spans="1:6" x14ac:dyDescent="0.2">
      <c r="A15" s="40" t="s">
        <v>990</v>
      </c>
      <c r="B15" s="40" t="s">
        <v>991</v>
      </c>
      <c r="C15" s="40" t="s">
        <v>992</v>
      </c>
      <c r="D15" s="40">
        <v>750</v>
      </c>
      <c r="E15" s="7">
        <v>7625.34</v>
      </c>
      <c r="F15" s="7">
        <v>3.0966671306445299</v>
      </c>
    </row>
    <row r="16" spans="1:6" x14ac:dyDescent="0.2">
      <c r="A16" s="40" t="s">
        <v>1250</v>
      </c>
      <c r="B16" s="40" t="s">
        <v>1251</v>
      </c>
      <c r="C16" s="40" t="s">
        <v>703</v>
      </c>
      <c r="D16" s="40">
        <v>750</v>
      </c>
      <c r="E16" s="7">
        <v>7544.82</v>
      </c>
      <c r="F16" s="7">
        <v>3.0639677838141601</v>
      </c>
    </row>
    <row r="17" spans="1:6" x14ac:dyDescent="0.2">
      <c r="A17" s="40" t="s">
        <v>642</v>
      </c>
      <c r="B17" s="40" t="s">
        <v>643</v>
      </c>
      <c r="C17" s="40" t="s">
        <v>644</v>
      </c>
      <c r="D17" s="40">
        <v>650</v>
      </c>
      <c r="E17" s="7">
        <v>6665.8474999999999</v>
      </c>
      <c r="F17" s="7">
        <v>2.7070151430806999</v>
      </c>
    </row>
    <row r="18" spans="1:6" x14ac:dyDescent="0.2">
      <c r="A18" s="40" t="s">
        <v>622</v>
      </c>
      <c r="B18" s="40" t="s">
        <v>623</v>
      </c>
      <c r="C18" s="40" t="s">
        <v>624</v>
      </c>
      <c r="D18" s="40">
        <v>530</v>
      </c>
      <c r="E18" s="7">
        <v>5330.2629999999999</v>
      </c>
      <c r="F18" s="7">
        <v>2.16463137772095</v>
      </c>
    </row>
    <row r="19" spans="1:6" x14ac:dyDescent="0.2">
      <c r="A19" s="40" t="s">
        <v>1252</v>
      </c>
      <c r="B19" s="40" t="s">
        <v>1253</v>
      </c>
      <c r="C19" s="40" t="s">
        <v>652</v>
      </c>
      <c r="D19" s="40">
        <v>500</v>
      </c>
      <c r="E19" s="7">
        <v>5085.7250000000004</v>
      </c>
      <c r="F19" s="7">
        <v>2.06532396496381</v>
      </c>
    </row>
    <row r="20" spans="1:6" x14ac:dyDescent="0.2">
      <c r="A20" s="40" t="s">
        <v>1254</v>
      </c>
      <c r="B20" s="40" t="s">
        <v>1255</v>
      </c>
      <c r="C20" s="40" t="s">
        <v>621</v>
      </c>
      <c r="D20" s="40">
        <v>500</v>
      </c>
      <c r="E20" s="7">
        <v>5042.21</v>
      </c>
      <c r="F20" s="7">
        <v>2.04765242898115</v>
      </c>
    </row>
    <row r="21" spans="1:6" x14ac:dyDescent="0.2">
      <c r="A21" s="40" t="s">
        <v>627</v>
      </c>
      <c r="B21" s="40" t="s">
        <v>628</v>
      </c>
      <c r="C21" s="40" t="s">
        <v>629</v>
      </c>
      <c r="D21" s="40">
        <v>400</v>
      </c>
      <c r="E21" s="7">
        <v>4021.616</v>
      </c>
      <c r="F21" s="7">
        <v>1.63318698959969</v>
      </c>
    </row>
    <row r="22" spans="1:6" x14ac:dyDescent="0.2">
      <c r="A22" s="40" t="s">
        <v>1005</v>
      </c>
      <c r="B22" s="40" t="s">
        <v>1006</v>
      </c>
      <c r="C22" s="40" t="s">
        <v>621</v>
      </c>
      <c r="D22" s="40">
        <v>400</v>
      </c>
      <c r="E22" s="7">
        <v>4014.9360000000001</v>
      </c>
      <c r="F22" s="7">
        <v>1.63047422709564</v>
      </c>
    </row>
    <row r="23" spans="1:6" x14ac:dyDescent="0.2">
      <c r="A23" s="40" t="s">
        <v>1256</v>
      </c>
      <c r="B23" s="40" t="s">
        <v>1257</v>
      </c>
      <c r="C23" s="40" t="s">
        <v>655</v>
      </c>
      <c r="D23" s="40">
        <v>250</v>
      </c>
      <c r="E23" s="7">
        <v>2536.0100000000002</v>
      </c>
      <c r="F23" s="7">
        <v>1.0298791673533001</v>
      </c>
    </row>
    <row r="24" spans="1:6" x14ac:dyDescent="0.2">
      <c r="A24" s="40" t="s">
        <v>670</v>
      </c>
      <c r="B24" s="40" t="s">
        <v>671</v>
      </c>
      <c r="C24" s="40" t="s">
        <v>672</v>
      </c>
      <c r="D24" s="40">
        <v>250</v>
      </c>
      <c r="E24" s="7">
        <v>2523.6624999999999</v>
      </c>
      <c r="F24" s="7">
        <v>1.02486482079359</v>
      </c>
    </row>
    <row r="25" spans="1:6" x14ac:dyDescent="0.2">
      <c r="A25" s="40" t="s">
        <v>1107</v>
      </c>
      <c r="B25" s="40" t="s">
        <v>1108</v>
      </c>
      <c r="C25" s="40" t="s">
        <v>638</v>
      </c>
      <c r="D25" s="40">
        <v>202</v>
      </c>
      <c r="E25" s="7">
        <v>2064.1895199999999</v>
      </c>
      <c r="F25" s="7">
        <v>0.83827184597734805</v>
      </c>
    </row>
    <row r="26" spans="1:6" x14ac:dyDescent="0.2">
      <c r="A26" s="40" t="s">
        <v>1152</v>
      </c>
      <c r="B26" s="40" t="s">
        <v>1153</v>
      </c>
      <c r="C26" s="40" t="s">
        <v>632</v>
      </c>
      <c r="D26" s="40">
        <v>200</v>
      </c>
      <c r="E26" s="7">
        <v>2037.4059999999999</v>
      </c>
      <c r="F26" s="7">
        <v>0.82739500035119096</v>
      </c>
    </row>
    <row r="27" spans="1:6" x14ac:dyDescent="0.2">
      <c r="A27" s="40" t="s">
        <v>630</v>
      </c>
      <c r="B27" s="40" t="s">
        <v>631</v>
      </c>
      <c r="C27" s="40" t="s">
        <v>632</v>
      </c>
      <c r="D27" s="40">
        <v>150</v>
      </c>
      <c r="E27" s="7">
        <v>1506.3030000000001</v>
      </c>
      <c r="F27" s="7">
        <v>0.61171291888509205</v>
      </c>
    </row>
    <row r="28" spans="1:6" x14ac:dyDescent="0.2">
      <c r="A28" s="40" t="s">
        <v>636</v>
      </c>
      <c r="B28" s="40" t="s">
        <v>637</v>
      </c>
      <c r="C28" s="40" t="s">
        <v>638</v>
      </c>
      <c r="D28" s="40">
        <v>120</v>
      </c>
      <c r="E28" s="7">
        <v>1203.3779999999999</v>
      </c>
      <c r="F28" s="7">
        <v>0.48869441865421798</v>
      </c>
    </row>
    <row r="29" spans="1:6" x14ac:dyDescent="0.2">
      <c r="A29" s="40" t="s">
        <v>1113</v>
      </c>
      <c r="B29" s="40" t="s">
        <v>1114</v>
      </c>
      <c r="C29" s="40" t="s">
        <v>649</v>
      </c>
      <c r="D29" s="40">
        <v>100</v>
      </c>
      <c r="E29" s="7">
        <v>1015.574</v>
      </c>
      <c r="F29" s="7">
        <v>0.41242680648170299</v>
      </c>
    </row>
    <row r="30" spans="1:6" x14ac:dyDescent="0.2">
      <c r="A30" s="39" t="s">
        <v>149</v>
      </c>
      <c r="B30" s="40"/>
      <c r="C30" s="40"/>
      <c r="D30" s="40"/>
      <c r="E30" s="6">
        <f>SUM(E8:E29)</f>
        <v>126535.81062000002</v>
      </c>
      <c r="F30" s="6">
        <f>SUM(F8:F29)</f>
        <v>51.386467435735987</v>
      </c>
    </row>
    <row r="31" spans="1:6" x14ac:dyDescent="0.2">
      <c r="A31" s="40"/>
      <c r="B31" s="40"/>
      <c r="C31" s="40"/>
      <c r="D31" s="40"/>
      <c r="E31" s="7"/>
      <c r="F31" s="7"/>
    </row>
    <row r="32" spans="1:6" x14ac:dyDescent="0.2">
      <c r="A32" s="39" t="s">
        <v>725</v>
      </c>
      <c r="B32" s="40"/>
      <c r="C32" s="40"/>
      <c r="D32" s="40"/>
      <c r="E32" s="7"/>
      <c r="F32" s="7"/>
    </row>
    <row r="33" spans="1:6" x14ac:dyDescent="0.2">
      <c r="A33" s="40" t="s">
        <v>944</v>
      </c>
      <c r="B33" s="40" t="s">
        <v>945</v>
      </c>
      <c r="C33" s="40" t="s">
        <v>737</v>
      </c>
      <c r="D33" s="40">
        <v>1175</v>
      </c>
      <c r="E33" s="7">
        <v>11903.043750000001</v>
      </c>
      <c r="F33" s="7">
        <v>4.8338519115539498</v>
      </c>
    </row>
    <row r="34" spans="1:6" x14ac:dyDescent="0.2">
      <c r="A34" s="40" t="s">
        <v>753</v>
      </c>
      <c r="B34" s="40" t="s">
        <v>754</v>
      </c>
      <c r="C34" s="40" t="s">
        <v>731</v>
      </c>
      <c r="D34" s="40">
        <v>95</v>
      </c>
      <c r="E34" s="7">
        <v>11321.1785</v>
      </c>
      <c r="F34" s="7">
        <v>4.5975551701444903</v>
      </c>
    </row>
    <row r="35" spans="1:6" x14ac:dyDescent="0.2">
      <c r="A35" s="40" t="s">
        <v>1065</v>
      </c>
      <c r="B35" s="40" t="s">
        <v>1066</v>
      </c>
      <c r="C35" s="40" t="s">
        <v>737</v>
      </c>
      <c r="D35" s="40">
        <v>80</v>
      </c>
      <c r="E35" s="7">
        <v>10754.487999999999</v>
      </c>
      <c r="F35" s="7">
        <v>4.3674209276584399</v>
      </c>
    </row>
    <row r="36" spans="1:6" x14ac:dyDescent="0.2">
      <c r="A36" s="40" t="s">
        <v>1258</v>
      </c>
      <c r="B36" s="40" t="s">
        <v>1259</v>
      </c>
      <c r="C36" s="40" t="s">
        <v>750</v>
      </c>
      <c r="D36" s="40">
        <v>494</v>
      </c>
      <c r="E36" s="7">
        <v>4961.6668399999999</v>
      </c>
      <c r="F36" s="7">
        <v>2.0149436768245002</v>
      </c>
    </row>
    <row r="37" spans="1:6" x14ac:dyDescent="0.2">
      <c r="A37" s="40" t="s">
        <v>1139</v>
      </c>
      <c r="B37" s="40" t="s">
        <v>1140</v>
      </c>
      <c r="C37" s="40" t="s">
        <v>621</v>
      </c>
      <c r="D37" s="40">
        <v>450</v>
      </c>
      <c r="E37" s="7">
        <v>4772.2860000000001</v>
      </c>
      <c r="F37" s="7">
        <v>1.93803570650424</v>
      </c>
    </row>
    <row r="38" spans="1:6" x14ac:dyDescent="0.2">
      <c r="A38" s="40" t="s">
        <v>934</v>
      </c>
      <c r="B38" s="40" t="s">
        <v>935</v>
      </c>
      <c r="C38" s="40" t="s">
        <v>737</v>
      </c>
      <c r="D38" s="40">
        <v>400</v>
      </c>
      <c r="E38" s="7">
        <v>4061.2440000000001</v>
      </c>
      <c r="F38" s="7">
        <v>1.6492800064426401</v>
      </c>
    </row>
    <row r="39" spans="1:6" x14ac:dyDescent="0.2">
      <c r="A39" s="40" t="s">
        <v>748</v>
      </c>
      <c r="B39" s="40" t="s">
        <v>749</v>
      </c>
      <c r="C39" s="40" t="s">
        <v>750</v>
      </c>
      <c r="D39" s="40">
        <v>400</v>
      </c>
      <c r="E39" s="7">
        <v>4000.6</v>
      </c>
      <c r="F39" s="7">
        <v>1.62465234636836</v>
      </c>
    </row>
    <row r="40" spans="1:6" x14ac:dyDescent="0.2">
      <c r="A40" s="40" t="s">
        <v>726</v>
      </c>
      <c r="B40" s="40" t="s">
        <v>727</v>
      </c>
      <c r="C40" s="40" t="s">
        <v>728</v>
      </c>
      <c r="D40" s="40">
        <v>500</v>
      </c>
      <c r="E40" s="7">
        <v>2529.66</v>
      </c>
      <c r="F40" s="7">
        <v>1.0273004185657599</v>
      </c>
    </row>
    <row r="41" spans="1:6" x14ac:dyDescent="0.2">
      <c r="A41" s="40" t="s">
        <v>956</v>
      </c>
      <c r="B41" s="40" t="s">
        <v>957</v>
      </c>
      <c r="C41" s="40" t="s">
        <v>737</v>
      </c>
      <c r="D41" s="40">
        <v>250</v>
      </c>
      <c r="E41" s="7">
        <v>2512.6525000000001</v>
      </c>
      <c r="F41" s="7">
        <v>1.02039363588795</v>
      </c>
    </row>
    <row r="42" spans="1:6" x14ac:dyDescent="0.2">
      <c r="A42" s="40" t="s">
        <v>1260</v>
      </c>
      <c r="B42" s="40" t="s">
        <v>1261</v>
      </c>
      <c r="C42" s="40" t="s">
        <v>737</v>
      </c>
      <c r="D42" s="40">
        <v>406</v>
      </c>
      <c r="E42" s="7">
        <v>2442.2767600000002</v>
      </c>
      <c r="F42" s="7">
        <v>0.99181389506946904</v>
      </c>
    </row>
    <row r="43" spans="1:6" x14ac:dyDescent="0.2">
      <c r="A43" s="40" t="s">
        <v>1262</v>
      </c>
      <c r="B43" s="40" t="s">
        <v>1263</v>
      </c>
      <c r="C43" s="40" t="s">
        <v>737</v>
      </c>
      <c r="D43" s="40">
        <v>200</v>
      </c>
      <c r="E43" s="7">
        <v>2008.662</v>
      </c>
      <c r="F43" s="7">
        <v>0.81572199954030999</v>
      </c>
    </row>
    <row r="44" spans="1:6" x14ac:dyDescent="0.2">
      <c r="A44" s="40" t="s">
        <v>948</v>
      </c>
      <c r="B44" s="40" t="s">
        <v>949</v>
      </c>
      <c r="C44" s="40" t="s">
        <v>747</v>
      </c>
      <c r="D44" s="40">
        <v>10</v>
      </c>
      <c r="E44" s="7">
        <v>1341.184</v>
      </c>
      <c r="F44" s="7">
        <v>0.54465773446775501</v>
      </c>
    </row>
    <row r="45" spans="1:6" x14ac:dyDescent="0.2">
      <c r="A45" s="39" t="s">
        <v>149</v>
      </c>
      <c r="B45" s="40"/>
      <c r="C45" s="40"/>
      <c r="D45" s="40"/>
      <c r="E45" s="6">
        <f>SUM(E33:E44)</f>
        <v>62608.942349999983</v>
      </c>
      <c r="F45" s="6">
        <f>SUM(F33:F44)</f>
        <v>25.425627429027863</v>
      </c>
    </row>
    <row r="46" spans="1:6" x14ac:dyDescent="0.2">
      <c r="A46" s="40"/>
      <c r="B46" s="40"/>
      <c r="C46" s="40"/>
      <c r="D46" s="40"/>
      <c r="E46" s="7"/>
      <c r="F46" s="7"/>
    </row>
    <row r="47" spans="1:6" x14ac:dyDescent="0.2">
      <c r="A47" s="39" t="s">
        <v>755</v>
      </c>
      <c r="B47" s="40"/>
      <c r="C47" s="40"/>
      <c r="D47" s="40"/>
      <c r="E47" s="7"/>
      <c r="F47" s="7"/>
    </row>
    <row r="48" spans="1:6" x14ac:dyDescent="0.2">
      <c r="A48" s="39" t="s">
        <v>756</v>
      </c>
      <c r="B48" s="40"/>
      <c r="C48" s="40"/>
      <c r="D48" s="40"/>
      <c r="E48" s="7"/>
      <c r="F48" s="7"/>
    </row>
    <row r="49" spans="1:6" x14ac:dyDescent="0.2">
      <c r="A49" s="40" t="s">
        <v>757</v>
      </c>
      <c r="B49" s="40" t="s">
        <v>758</v>
      </c>
      <c r="C49" s="40" t="s">
        <v>759</v>
      </c>
      <c r="D49" s="40">
        <v>18500</v>
      </c>
      <c r="E49" s="7">
        <v>17587.839</v>
      </c>
      <c r="F49" s="7">
        <v>7.1424596057838698</v>
      </c>
    </row>
    <row r="50" spans="1:6" x14ac:dyDescent="0.2">
      <c r="A50" s="40" t="s">
        <v>769</v>
      </c>
      <c r="B50" s="40" t="s">
        <v>770</v>
      </c>
      <c r="C50" s="40" t="s">
        <v>762</v>
      </c>
      <c r="D50" s="40">
        <v>6000</v>
      </c>
      <c r="E50" s="7">
        <v>5704.1639999999998</v>
      </c>
      <c r="F50" s="7">
        <v>2.3164733856596298</v>
      </c>
    </row>
    <row r="51" spans="1:6" x14ac:dyDescent="0.2">
      <c r="A51" s="40" t="s">
        <v>842</v>
      </c>
      <c r="B51" s="40" t="s">
        <v>843</v>
      </c>
      <c r="C51" s="40" t="s">
        <v>759</v>
      </c>
      <c r="D51" s="40">
        <v>5000</v>
      </c>
      <c r="E51" s="7">
        <v>4942.1750000000002</v>
      </c>
      <c r="F51" s="7">
        <v>2.0070279982785202</v>
      </c>
    </row>
    <row r="52" spans="1:6" x14ac:dyDescent="0.2">
      <c r="A52" s="40" t="s">
        <v>777</v>
      </c>
      <c r="B52" s="40" t="s">
        <v>778</v>
      </c>
      <c r="C52" s="40" t="s">
        <v>759</v>
      </c>
      <c r="D52" s="40">
        <v>2500</v>
      </c>
      <c r="E52" s="7">
        <v>2491.4924999999998</v>
      </c>
      <c r="F52" s="7">
        <v>1.0118005139439501</v>
      </c>
    </row>
    <row r="53" spans="1:6" x14ac:dyDescent="0.2">
      <c r="A53" s="40" t="s">
        <v>1264</v>
      </c>
      <c r="B53" s="40" t="s">
        <v>1265</v>
      </c>
      <c r="C53" s="40" t="s">
        <v>759</v>
      </c>
      <c r="D53" s="40">
        <v>2500</v>
      </c>
      <c r="E53" s="7">
        <v>2406.87</v>
      </c>
      <c r="F53" s="7">
        <v>0.97743513295595996</v>
      </c>
    </row>
    <row r="54" spans="1:6" x14ac:dyDescent="0.2">
      <c r="A54" s="39" t="s">
        <v>149</v>
      </c>
      <c r="B54" s="40"/>
      <c r="C54" s="40"/>
      <c r="D54" s="40"/>
      <c r="E54" s="6">
        <f>SUM(E49:E53)</f>
        <v>33132.540500000003</v>
      </c>
      <c r="F54" s="6">
        <f>SUM(F49:F53)</f>
        <v>13.455196636621931</v>
      </c>
    </row>
    <row r="55" spans="1:6" x14ac:dyDescent="0.2">
      <c r="A55" s="40"/>
      <c r="B55" s="40"/>
      <c r="C55" s="40"/>
      <c r="D55" s="40"/>
      <c r="E55" s="7"/>
      <c r="F55" s="7"/>
    </row>
    <row r="56" spans="1:6" x14ac:dyDescent="0.2">
      <c r="A56" s="39" t="s">
        <v>782</v>
      </c>
      <c r="B56" s="40"/>
      <c r="C56" s="40"/>
      <c r="D56" s="40"/>
      <c r="E56" s="7"/>
      <c r="F56" s="7"/>
    </row>
    <row r="57" spans="1:6" x14ac:dyDescent="0.2">
      <c r="A57" s="40" t="s">
        <v>802</v>
      </c>
      <c r="B57" s="40" t="s">
        <v>803</v>
      </c>
      <c r="C57" s="40" t="s">
        <v>789</v>
      </c>
      <c r="D57" s="40">
        <v>1740</v>
      </c>
      <c r="E57" s="7">
        <v>8318.2526999999991</v>
      </c>
      <c r="F57" s="7">
        <v>3.37806048261259</v>
      </c>
    </row>
    <row r="58" spans="1:6" x14ac:dyDescent="0.2">
      <c r="A58" s="40" t="s">
        <v>798</v>
      </c>
      <c r="B58" s="40" t="s">
        <v>799</v>
      </c>
      <c r="C58" s="40" t="s">
        <v>762</v>
      </c>
      <c r="D58" s="40">
        <v>100</v>
      </c>
      <c r="E58" s="7">
        <v>498.1515</v>
      </c>
      <c r="F58" s="7">
        <v>0.202300405769614</v>
      </c>
    </row>
    <row r="59" spans="1:6" x14ac:dyDescent="0.2">
      <c r="A59" s="39" t="s">
        <v>149</v>
      </c>
      <c r="B59" s="40"/>
      <c r="C59" s="40"/>
      <c r="D59" s="40"/>
      <c r="E59" s="6">
        <f>SUM(E57:E58)</f>
        <v>8816.404199999999</v>
      </c>
      <c r="F59" s="6">
        <f>SUM(F57:F58)</f>
        <v>3.580360888382204</v>
      </c>
    </row>
    <row r="60" spans="1:6" x14ac:dyDescent="0.2">
      <c r="A60" s="40"/>
      <c r="B60" s="40"/>
      <c r="C60" s="40"/>
      <c r="D60" s="40"/>
      <c r="E60" s="7"/>
      <c r="F60" s="7"/>
    </row>
    <row r="61" spans="1:6" x14ac:dyDescent="0.2">
      <c r="A61" s="39" t="s">
        <v>149</v>
      </c>
      <c r="B61" s="40"/>
      <c r="C61" s="40"/>
      <c r="D61" s="40"/>
      <c r="E61" s="6">
        <v>231093.69767000002</v>
      </c>
      <c r="F61" s="6">
        <v>93.847652389768001</v>
      </c>
    </row>
    <row r="62" spans="1:6" x14ac:dyDescent="0.2">
      <c r="A62" s="40"/>
      <c r="B62" s="40"/>
      <c r="C62" s="40"/>
      <c r="D62" s="40"/>
      <c r="E62" s="7"/>
      <c r="F62" s="7"/>
    </row>
    <row r="63" spans="1:6" x14ac:dyDescent="0.2">
      <c r="A63" s="39" t="s">
        <v>160</v>
      </c>
      <c r="B63" s="40"/>
      <c r="C63" s="40"/>
      <c r="D63" s="40"/>
      <c r="E63" s="6">
        <v>15149.750726099999</v>
      </c>
      <c r="F63" s="6">
        <v>6.15</v>
      </c>
    </row>
    <row r="64" spans="1:6" x14ac:dyDescent="0.2">
      <c r="A64" s="40"/>
      <c r="B64" s="40"/>
      <c r="C64" s="40"/>
      <c r="D64" s="40"/>
      <c r="E64" s="7"/>
      <c r="F64" s="7"/>
    </row>
    <row r="65" spans="1:6" x14ac:dyDescent="0.2">
      <c r="A65" s="41" t="s">
        <v>161</v>
      </c>
      <c r="B65" s="38"/>
      <c r="C65" s="38"/>
      <c r="D65" s="38"/>
      <c r="E65" s="8">
        <v>246243.45072610001</v>
      </c>
      <c r="F65" s="8">
        <f xml:space="preserve"> ROUND(SUM(F61:F64),2)</f>
        <v>100</v>
      </c>
    </row>
    <row r="66" spans="1:6" x14ac:dyDescent="0.2">
      <c r="A66" s="4" t="s">
        <v>806</v>
      </c>
    </row>
    <row r="67" spans="1:6" x14ac:dyDescent="0.2">
      <c r="A67" s="4" t="s">
        <v>807</v>
      </c>
    </row>
    <row r="68" spans="1:6" x14ac:dyDescent="0.2">
      <c r="A68" s="4" t="s">
        <v>808</v>
      </c>
    </row>
    <row r="69" spans="1:6" x14ac:dyDescent="0.2">
      <c r="A69" s="4" t="s">
        <v>809</v>
      </c>
    </row>
    <row r="70" spans="1:6" x14ac:dyDescent="0.2">
      <c r="A70" s="4"/>
    </row>
    <row r="71" spans="1:6" x14ac:dyDescent="0.2">
      <c r="A71" s="4"/>
    </row>
    <row r="72" spans="1:6" x14ac:dyDescent="0.2">
      <c r="A72" s="4"/>
    </row>
    <row r="74" spans="1:6" x14ac:dyDescent="0.2">
      <c r="A74" s="4" t="s">
        <v>162</v>
      </c>
    </row>
    <row r="75" spans="1:6" x14ac:dyDescent="0.2">
      <c r="A75" s="4" t="s">
        <v>163</v>
      </c>
    </row>
    <row r="76" spans="1:6" x14ac:dyDescent="0.2">
      <c r="A76" s="4" t="s">
        <v>811</v>
      </c>
    </row>
    <row r="77" spans="1:6" x14ac:dyDescent="0.2">
      <c r="A77" s="2" t="s">
        <v>985</v>
      </c>
      <c r="D77" s="10">
        <v>17.206600000000002</v>
      </c>
    </row>
    <row r="78" spans="1:6" x14ac:dyDescent="0.2">
      <c r="A78" s="2" t="s">
        <v>1245</v>
      </c>
      <c r="D78" s="10">
        <v>10.6668</v>
      </c>
    </row>
    <row r="79" spans="1:6" x14ac:dyDescent="0.2">
      <c r="A79" s="2" t="s">
        <v>1246</v>
      </c>
      <c r="D79" s="10">
        <v>10.6403</v>
      </c>
    </row>
    <row r="80" spans="1:6" x14ac:dyDescent="0.2">
      <c r="A80" s="2" t="s">
        <v>986</v>
      </c>
      <c r="D80" s="10">
        <v>17.0379</v>
      </c>
    </row>
    <row r="81" spans="1:4" x14ac:dyDescent="0.2">
      <c r="A81" s="2" t="s">
        <v>1247</v>
      </c>
      <c r="D81" s="10">
        <v>10.5413</v>
      </c>
    </row>
    <row r="82" spans="1:4" x14ac:dyDescent="0.2">
      <c r="A82" s="2" t="s">
        <v>1248</v>
      </c>
      <c r="D82" s="10">
        <v>10.5131</v>
      </c>
    </row>
    <row r="84" spans="1:4" x14ac:dyDescent="0.2">
      <c r="A84" s="4" t="s">
        <v>823</v>
      </c>
    </row>
    <row r="85" spans="1:4" x14ac:dyDescent="0.2">
      <c r="A85" s="2" t="s">
        <v>1248</v>
      </c>
      <c r="D85" s="10">
        <v>10.5427</v>
      </c>
    </row>
    <row r="86" spans="1:4" x14ac:dyDescent="0.2">
      <c r="A86" s="2" t="s">
        <v>1247</v>
      </c>
      <c r="D86" s="10">
        <v>10.613899999999999</v>
      </c>
    </row>
    <row r="87" spans="1:4" x14ac:dyDescent="0.2">
      <c r="A87" s="2" t="s">
        <v>1246</v>
      </c>
      <c r="D87" s="10">
        <v>10.6944</v>
      </c>
    </row>
    <row r="88" spans="1:4" x14ac:dyDescent="0.2">
      <c r="A88" s="2" t="s">
        <v>1245</v>
      </c>
      <c r="D88" s="10">
        <v>10.7639</v>
      </c>
    </row>
    <row r="89" spans="1:4" x14ac:dyDescent="0.2">
      <c r="A89" s="2" t="s">
        <v>986</v>
      </c>
      <c r="D89" s="10">
        <v>17.993099999999998</v>
      </c>
    </row>
    <row r="90" spans="1:4" x14ac:dyDescent="0.2">
      <c r="A90" s="2" t="s">
        <v>985</v>
      </c>
      <c r="D90" s="10">
        <v>18.200199999999999</v>
      </c>
    </row>
    <row r="92" spans="1:4" x14ac:dyDescent="0.2">
      <c r="A92" s="4" t="s">
        <v>170</v>
      </c>
      <c r="D92" s="42"/>
    </row>
    <row r="93" spans="1:4" x14ac:dyDescent="0.2">
      <c r="A93" s="25" t="s">
        <v>604</v>
      </c>
      <c r="B93" s="26"/>
      <c r="C93" s="32" t="s">
        <v>610</v>
      </c>
      <c r="D93" s="33"/>
    </row>
    <row r="94" spans="1:4" x14ac:dyDescent="0.2">
      <c r="A94" s="34"/>
      <c r="B94" s="35"/>
      <c r="C94" s="27" t="s">
        <v>611</v>
      </c>
      <c r="D94" s="27" t="s">
        <v>612</v>
      </c>
    </row>
    <row r="95" spans="1:4" x14ac:dyDescent="0.2">
      <c r="A95" s="28" t="s">
        <v>1247</v>
      </c>
      <c r="B95" s="29"/>
      <c r="C95" s="30">
        <v>0.36474383510000002</v>
      </c>
      <c r="D95" s="30">
        <v>0.33792826440000001</v>
      </c>
    </row>
    <row r="96" spans="1:4" x14ac:dyDescent="0.2">
      <c r="A96" s="28" t="s">
        <v>1248</v>
      </c>
      <c r="B96" s="29"/>
      <c r="C96" s="30">
        <v>0.39002311080000002</v>
      </c>
      <c r="D96" s="30">
        <v>0.3613490352</v>
      </c>
    </row>
    <row r="97" spans="1:5" x14ac:dyDescent="0.2">
      <c r="A97" s="28" t="s">
        <v>1245</v>
      </c>
      <c r="B97" s="29"/>
      <c r="C97" s="30">
        <v>0.36474383510000002</v>
      </c>
      <c r="D97" s="30">
        <v>0.33792826440000001</v>
      </c>
    </row>
    <row r="98" spans="1:5" x14ac:dyDescent="0.2">
      <c r="A98" s="28" t="s">
        <v>1246</v>
      </c>
      <c r="B98" s="29"/>
      <c r="C98" s="30">
        <v>0.39002311080000002</v>
      </c>
      <c r="D98" s="30">
        <v>0.3613490352</v>
      </c>
    </row>
    <row r="101" spans="1:5" x14ac:dyDescent="0.2">
      <c r="A101" s="4" t="s">
        <v>825</v>
      </c>
      <c r="D101" s="43">
        <v>1.3014958230805123</v>
      </c>
      <c r="E101" s="1" t="s">
        <v>826</v>
      </c>
    </row>
  </sheetData>
  <mergeCells count="3">
    <mergeCell ref="B1:E1"/>
    <mergeCell ref="C93:D93"/>
    <mergeCell ref="A94:B9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916888-653F-472A-B1B9-4FD4F381E28F}"/>
</file>

<file path=customXml/itemProps2.xml><?xml version="1.0" encoding="utf-8"?>
<ds:datastoreItem xmlns:ds="http://schemas.openxmlformats.org/officeDocument/2006/customXml" ds:itemID="{6EAF20DE-F65A-4AE1-B1E0-2A01D5F9928F}"/>
</file>

<file path=customXml/itemProps3.xml><?xml version="1.0" encoding="utf-8"?>
<ds:datastoreItem xmlns:ds="http://schemas.openxmlformats.org/officeDocument/2006/customXml" ds:itemID="{6311F61A-8AA8-4B7D-81CE-868D92AD88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  <vt:lpstr>Sheet1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Ranjani</dc:creator>
  <cp:lastModifiedBy>Sheth, Piyush</cp:lastModifiedBy>
  <dcterms:created xsi:type="dcterms:W3CDTF">2016-12-01T11:02:34Z</dcterms:created>
  <dcterms:modified xsi:type="dcterms:W3CDTF">2016-12-09T12:06:50Z</dcterms:modified>
</cp:coreProperties>
</file>